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maartenkampert/Dropbox/FreelanceProjects/Momentum/0_data/"/>
    </mc:Choice>
  </mc:AlternateContent>
  <bookViews>
    <workbookView xWindow="1160" yWindow="460" windowWidth="25420" windowHeight="15500" firstSheet="22" activeTab="29"/>
  </bookViews>
  <sheets>
    <sheet name="DBC CODELIJST" sheetId="1" r:id="rId1"/>
    <sheet name="Caresco 2018" sheetId="39" r:id="rId2"/>
    <sheet name="DItzo 2018" sheetId="37" r:id="rId3"/>
    <sheet name="DItzo 2017" sheetId="41" r:id="rId4"/>
    <sheet name="Salland-ENO 2018" sheetId="38" r:id="rId5"/>
    <sheet name="Salland-ENO 2017" sheetId="43" r:id="rId6"/>
    <sheet name="Friesland 2018" sheetId="36" r:id="rId7"/>
    <sheet name="Friesland 2017" sheetId="40" r:id="rId8"/>
    <sheet name="Z&amp;Z 2018" sheetId="35" r:id="rId9"/>
    <sheet name="Z&amp;Z 2017" sheetId="42" r:id="rId10"/>
    <sheet name="ZK 2018" sheetId="27" r:id="rId11"/>
    <sheet name="ZK 2017" sheetId="28" r:id="rId12"/>
    <sheet name="ZK 2016" sheetId="32" r:id="rId13"/>
    <sheet name="ZK 2015" sheetId="30" r:id="rId14"/>
    <sheet name="ZK 2014" sheetId="31" r:id="rId15"/>
    <sheet name="VGZ 2018" sheetId="22" r:id="rId16"/>
    <sheet name="VGZ 2017" sheetId="23" r:id="rId17"/>
    <sheet name="VGZ 2016" sheetId="24" r:id="rId18"/>
    <sheet name="VGZ 2015" sheetId="25" r:id="rId19"/>
    <sheet name="VGZ 2014" sheetId="26" r:id="rId20"/>
    <sheet name="Menzis 2018" sheetId="20" r:id="rId21"/>
    <sheet name="Menzis 2017" sheetId="12" r:id="rId22"/>
    <sheet name="Menzis 2016" sheetId="11" r:id="rId23"/>
    <sheet name="Menzis 2015" sheetId="10" r:id="rId24"/>
    <sheet name="CZ 2018" sheetId="2" r:id="rId25"/>
    <sheet name="CZ 2017" sheetId="7" r:id="rId26"/>
    <sheet name="CZ 2016" sheetId="6" r:id="rId27"/>
    <sheet name="CZ 2015" sheetId="15" r:id="rId28"/>
    <sheet name="CZ 2014" sheetId="4" r:id="rId29"/>
    <sheet name="CZ totaal" sheetId="8" r:id="rId30"/>
    <sheet name="Menzis totaal" sheetId="13" r:id="rId31"/>
    <sheet name="NZA 2018" sheetId="9" r:id="rId32"/>
    <sheet name="NZA 2017" sheetId="33" r:id="rId33"/>
    <sheet name="NZA 2016" sheetId="34" r:id="rId34"/>
    <sheet name="NZA 2015" sheetId="46" r:id="rId35"/>
    <sheet name="NZA 2014" sheetId="45" r:id="rId36"/>
  </sheets>
  <definedNames>
    <definedName name="_xlnm._FilterDatabase" localSheetId="1" hidden="1">'Caresco 2018'!$A$2:$C$2</definedName>
    <definedName name="_xlnm._FilterDatabase" localSheetId="28" hidden="1">'CZ 2014'!$A$1:$F$1</definedName>
    <definedName name="_xlnm._FilterDatabase" localSheetId="24" hidden="1">'CZ 2018'!$A$1:$Q$1</definedName>
    <definedName name="_xlnm._FilterDatabase" localSheetId="3" hidden="1">'DItzo 2017'!$A$1:$C$78</definedName>
    <definedName name="_xlnm._FilterDatabase" localSheetId="2" hidden="1">'DItzo 2018'!$A$1:$C$78</definedName>
    <definedName name="_xlnm._FilterDatabase" localSheetId="20" hidden="1">'Menzis 2018'!$A$1:$E$1</definedName>
    <definedName name="_xlnm._FilterDatabase" localSheetId="35" hidden="1">'NZA 2014'!$A$2:$X$2</definedName>
    <definedName name="_xlnm._FilterDatabase" localSheetId="5" hidden="1">'Salland-ENO 2017'!$B$3:$D$3</definedName>
    <definedName name="_xlnm._FilterDatabase" localSheetId="15" hidden="1">'VGZ 2018'!$A$6:$N$6</definedName>
    <definedName name="_xlnm._FilterDatabase" localSheetId="9" hidden="1">'Z&amp;Z 2017'!$A$2:$E$2</definedName>
    <definedName name="_xlnm._FilterDatabase" localSheetId="8" hidden="1">'Z&amp;Z 2018'!$A$1:$E$1</definedName>
    <definedName name="_xlnm._FilterDatabase" localSheetId="14" hidden="1">'ZK 2014'!$A$2:$H$2</definedName>
    <definedName name="_xlnm._FilterDatabase" localSheetId="10" hidden="1">'ZK 2018'!$A$7:$D$7</definedName>
    <definedName name="CZ_2014" localSheetId="28">'CZ 2014'!$B$2:$C$123</definedName>
    <definedName name="CZ_2016" localSheetId="24">'CZ 2018'!#REF!</definedName>
    <definedName name="CZ_2017" localSheetId="25">'CZ 2017'!$B$2:$C$122</definedName>
    <definedName name="CZ_2017" localSheetId="24">'CZ 2018'!#REF!</definedName>
    <definedName name="CZ_2017" localSheetId="29">'CZ totaal'!$C$366:$D$486</definedName>
    <definedName name="CZ_2018" localSheetId="24">'CZ 2018'!$B$2:$C$122</definedName>
    <definedName name="CZ_2018" localSheetId="29">'CZ totaal'!$C$487:$D$607</definedName>
    <definedName name="Menzis_2016" localSheetId="29">'CZ totaal'!#REF!</definedName>
    <definedName name="Menzis_2016" localSheetId="30">'Menzis totaal'!$C$87:$D$186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" i="27" l="1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6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2" i="34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3" i="31"/>
  <c r="E129" i="27"/>
  <c r="F128" i="22"/>
  <c r="H128" i="22"/>
  <c r="J128" i="22"/>
  <c r="M129" i="23"/>
  <c r="G129" i="23"/>
  <c r="H129" i="23"/>
  <c r="I129" i="23"/>
  <c r="L129" i="23"/>
  <c r="J129" i="23"/>
  <c r="K129" i="23"/>
  <c r="G128" i="22"/>
  <c r="I128" i="22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B85" i="43"/>
  <c r="B93" i="43"/>
  <c r="B39" i="43"/>
  <c r="B94" i="43"/>
  <c r="B96" i="43"/>
  <c r="B31" i="43"/>
  <c r="B73" i="43"/>
  <c r="B78" i="43"/>
  <c r="B110" i="43"/>
  <c r="B86" i="43"/>
  <c r="B92" i="43"/>
  <c r="B19" i="43"/>
  <c r="B24" i="43"/>
  <c r="B57" i="43"/>
  <c r="B61" i="43"/>
  <c r="B95" i="43"/>
  <c r="B97" i="43"/>
  <c r="B68" i="43"/>
  <c r="B44" i="43"/>
  <c r="B45" i="43"/>
  <c r="B74" i="43"/>
  <c r="B34" i="43"/>
  <c r="B109" i="43"/>
  <c r="B111" i="43"/>
  <c r="B119" i="43"/>
  <c r="B120" i="43"/>
  <c r="B52" i="43"/>
  <c r="B16" i="43"/>
  <c r="B37" i="43"/>
  <c r="B20" i="43"/>
  <c r="B56" i="43"/>
  <c r="B21" i="43"/>
  <c r="B58" i="43"/>
  <c r="B26" i="43"/>
  <c r="B28" i="43"/>
  <c r="B41" i="43"/>
  <c r="B98" i="43"/>
  <c r="B65" i="43"/>
  <c r="B69" i="43"/>
  <c r="B102" i="43"/>
  <c r="B104" i="43"/>
  <c r="B33" i="43"/>
  <c r="B79" i="43"/>
  <c r="B47" i="43"/>
  <c r="B81" i="43"/>
  <c r="B106" i="43"/>
  <c r="B114" i="43"/>
  <c r="B115" i="43"/>
  <c r="B116" i="43"/>
  <c r="B113" i="43"/>
  <c r="B108" i="43"/>
  <c r="B112" i="43"/>
  <c r="B118" i="43"/>
  <c r="B117" i="43"/>
  <c r="B32" i="43"/>
  <c r="B77" i="43"/>
  <c r="B70" i="43"/>
  <c r="B103" i="43"/>
  <c r="B75" i="43"/>
  <c r="B46" i="43"/>
  <c r="B76" i="43"/>
  <c r="B80" i="43"/>
  <c r="B107" i="43"/>
  <c r="B43" i="43"/>
  <c r="B66" i="43"/>
  <c r="B67" i="43"/>
  <c r="B100" i="43"/>
  <c r="B72" i="43"/>
  <c r="B30" i="43"/>
  <c r="B42" i="43"/>
  <c r="B25" i="43"/>
  <c r="B91" i="43"/>
  <c r="B18" i="43"/>
  <c r="B5" i="43"/>
  <c r="B6" i="43"/>
  <c r="B48" i="43"/>
  <c r="B122" i="43"/>
  <c r="B7" i="43"/>
  <c r="B8" i="43"/>
  <c r="B9" i="43"/>
  <c r="B10" i="43"/>
  <c r="B49" i="43"/>
  <c r="B82" i="43"/>
  <c r="B83" i="43"/>
  <c r="B84" i="43"/>
  <c r="B121" i="43"/>
  <c r="B11" i="43"/>
  <c r="B50" i="43"/>
  <c r="B12" i="43"/>
  <c r="B13" i="43"/>
  <c r="B35" i="43"/>
  <c r="B51" i="43"/>
  <c r="B14" i="43"/>
  <c r="B87" i="43"/>
  <c r="B15" i="43"/>
  <c r="B36" i="43"/>
  <c r="B53" i="43"/>
  <c r="B88" i="43"/>
  <c r="B89" i="43"/>
  <c r="B17" i="43"/>
  <c r="B54" i="43"/>
  <c r="B90" i="43"/>
  <c r="B38" i="43"/>
  <c r="B55" i="43"/>
  <c r="B22" i="43"/>
  <c r="B23" i="43"/>
  <c r="B59" i="43"/>
  <c r="B27" i="43"/>
  <c r="B40" i="43"/>
  <c r="B60" i="43"/>
  <c r="B62" i="43"/>
  <c r="B29" i="43"/>
  <c r="B63" i="43"/>
  <c r="B64" i="43"/>
  <c r="B99" i="43"/>
  <c r="B101" i="43"/>
  <c r="B71" i="43"/>
  <c r="B105" i="43"/>
  <c r="B4" i="43"/>
  <c r="D123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4" i="42"/>
  <c r="D5" i="42"/>
  <c r="D86" i="42"/>
  <c r="D87" i="42"/>
  <c r="D6" i="42"/>
  <c r="D89" i="42"/>
  <c r="D8" i="42"/>
  <c r="D91" i="42"/>
  <c r="D92" i="42"/>
  <c r="D93" i="42"/>
  <c r="D94" i="42"/>
  <c r="D95" i="42"/>
  <c r="D96" i="42"/>
  <c r="D97" i="42"/>
  <c r="D98" i="42"/>
  <c r="D99" i="42"/>
  <c r="D100" i="42"/>
  <c r="D101" i="42"/>
  <c r="D10" i="42"/>
  <c r="D103" i="42"/>
  <c r="D104" i="42"/>
  <c r="D11" i="42"/>
  <c r="D12" i="42"/>
  <c r="D105" i="42"/>
  <c r="D106" i="42"/>
  <c r="D107" i="42"/>
  <c r="D108" i="42"/>
  <c r="D109" i="42"/>
  <c r="D110" i="42"/>
  <c r="D14" i="42"/>
  <c r="D112" i="42"/>
  <c r="D113" i="42"/>
  <c r="D16" i="42"/>
  <c r="D115" i="42"/>
  <c r="D116" i="42"/>
  <c r="D117" i="42"/>
  <c r="D118" i="42"/>
  <c r="D119" i="42"/>
  <c r="D120" i="42"/>
  <c r="D18" i="42"/>
  <c r="D24" i="42"/>
  <c r="D25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3" i="42"/>
  <c r="D88" i="42"/>
  <c r="D7" i="42"/>
  <c r="D90" i="42"/>
  <c r="D9" i="42"/>
  <c r="D102" i="42"/>
  <c r="D13" i="42"/>
  <c r="D111" i="42"/>
  <c r="D15" i="42"/>
  <c r="D114" i="42"/>
  <c r="D17" i="42"/>
  <c r="D121" i="42"/>
  <c r="D19" i="42"/>
  <c r="D20" i="42"/>
  <c r="D21" i="42"/>
  <c r="D22" i="42"/>
  <c r="D23" i="42"/>
  <c r="D26" i="42"/>
  <c r="D122" i="42"/>
  <c r="D47" i="42"/>
  <c r="J4" i="40"/>
  <c r="L4" i="40"/>
  <c r="K4" i="40"/>
  <c r="M4" i="40"/>
  <c r="J5" i="40"/>
  <c r="K5" i="40"/>
  <c r="L5" i="40"/>
  <c r="M5" i="40"/>
  <c r="J6" i="40"/>
  <c r="L6" i="40"/>
  <c r="K6" i="40"/>
  <c r="M6" i="40"/>
  <c r="J7" i="40"/>
  <c r="K7" i="40"/>
  <c r="L7" i="40"/>
  <c r="M7" i="40"/>
  <c r="J8" i="40"/>
  <c r="L8" i="40"/>
  <c r="K8" i="40"/>
  <c r="M8" i="40"/>
  <c r="J9" i="40"/>
  <c r="L9" i="40"/>
  <c r="K9" i="40"/>
  <c r="M9" i="40"/>
  <c r="J10" i="40"/>
  <c r="K10" i="40"/>
  <c r="L10" i="40"/>
  <c r="M10" i="40"/>
  <c r="J11" i="40"/>
  <c r="L11" i="40"/>
  <c r="K11" i="40"/>
  <c r="M11" i="40"/>
  <c r="J12" i="40"/>
  <c r="K12" i="40"/>
  <c r="L12" i="40"/>
  <c r="M12" i="40"/>
  <c r="J13" i="40"/>
  <c r="L13" i="40"/>
  <c r="K13" i="40"/>
  <c r="M13" i="40"/>
  <c r="J14" i="40"/>
  <c r="L14" i="40"/>
  <c r="K14" i="40"/>
  <c r="M14" i="40"/>
  <c r="J15" i="40"/>
  <c r="K15" i="40"/>
  <c r="L15" i="40"/>
  <c r="M15" i="40"/>
  <c r="J16" i="40"/>
  <c r="L16" i="40"/>
  <c r="K16" i="40"/>
  <c r="M16" i="40"/>
  <c r="J17" i="40"/>
  <c r="K17" i="40"/>
  <c r="L17" i="40"/>
  <c r="M17" i="40"/>
  <c r="J18" i="40"/>
  <c r="L18" i="40"/>
  <c r="K18" i="40"/>
  <c r="M18" i="40"/>
  <c r="J19" i="40"/>
  <c r="L19" i="40"/>
  <c r="K19" i="40"/>
  <c r="M19" i="40"/>
  <c r="J20" i="40"/>
  <c r="K20" i="40"/>
  <c r="L20" i="40"/>
  <c r="M20" i="40"/>
  <c r="J21" i="40"/>
  <c r="L21" i="40"/>
  <c r="K21" i="40"/>
  <c r="M21" i="40"/>
  <c r="J22" i="40"/>
  <c r="K22" i="40"/>
  <c r="L22" i="40"/>
  <c r="M22" i="40"/>
  <c r="J23" i="40"/>
  <c r="L23" i="40"/>
  <c r="K23" i="40"/>
  <c r="M23" i="40"/>
  <c r="J24" i="40"/>
  <c r="L24" i="40"/>
  <c r="K24" i="40"/>
  <c r="M24" i="40"/>
  <c r="J25" i="40"/>
  <c r="K25" i="40"/>
  <c r="L25" i="40"/>
  <c r="M25" i="40"/>
  <c r="J26" i="40"/>
  <c r="L26" i="40"/>
  <c r="K26" i="40"/>
  <c r="M26" i="40"/>
  <c r="J27" i="40"/>
  <c r="K27" i="40"/>
  <c r="L27" i="40"/>
  <c r="M27" i="40"/>
  <c r="J28" i="40"/>
  <c r="L28" i="40"/>
  <c r="K28" i="40"/>
  <c r="M28" i="40"/>
  <c r="J29" i="40"/>
  <c r="L29" i="40"/>
  <c r="K29" i="40"/>
  <c r="M29" i="40"/>
  <c r="J30" i="40"/>
  <c r="K30" i="40"/>
  <c r="L30" i="40"/>
  <c r="M30" i="40"/>
  <c r="J31" i="40"/>
  <c r="L31" i="40"/>
  <c r="K31" i="40"/>
  <c r="M31" i="40"/>
  <c r="J32" i="40"/>
  <c r="K32" i="40"/>
  <c r="L32" i="40"/>
  <c r="M32" i="40"/>
  <c r="J33" i="40"/>
  <c r="L33" i="40"/>
  <c r="K33" i="40"/>
  <c r="M33" i="40"/>
  <c r="J34" i="40"/>
  <c r="L34" i="40"/>
  <c r="K34" i="40"/>
  <c r="M34" i="40"/>
  <c r="J35" i="40"/>
  <c r="K35" i="40"/>
  <c r="L35" i="40"/>
  <c r="M35" i="40"/>
  <c r="J36" i="40"/>
  <c r="L36" i="40"/>
  <c r="K36" i="40"/>
  <c r="M36" i="40"/>
  <c r="J37" i="40"/>
  <c r="K37" i="40"/>
  <c r="L37" i="40"/>
  <c r="M37" i="40"/>
  <c r="J38" i="40"/>
  <c r="L38" i="40"/>
  <c r="K38" i="40"/>
  <c r="M38" i="40"/>
  <c r="J39" i="40"/>
  <c r="L39" i="40"/>
  <c r="K39" i="40"/>
  <c r="M39" i="40"/>
  <c r="J40" i="40"/>
  <c r="K40" i="40"/>
  <c r="L40" i="40"/>
  <c r="M40" i="40"/>
  <c r="J41" i="40"/>
  <c r="L41" i="40"/>
  <c r="K41" i="40"/>
  <c r="M41" i="40"/>
  <c r="J42" i="40"/>
  <c r="K42" i="40"/>
  <c r="L42" i="40"/>
  <c r="M42" i="40"/>
  <c r="J43" i="40"/>
  <c r="L43" i="40"/>
  <c r="K43" i="40"/>
  <c r="M43" i="40"/>
  <c r="J44" i="40"/>
  <c r="L44" i="40"/>
  <c r="K44" i="40"/>
  <c r="M44" i="40"/>
  <c r="J45" i="40"/>
  <c r="K45" i="40"/>
  <c r="L45" i="40"/>
  <c r="M45" i="40"/>
  <c r="J46" i="40"/>
  <c r="L46" i="40"/>
  <c r="K46" i="40"/>
  <c r="M46" i="40"/>
  <c r="J47" i="40"/>
  <c r="K47" i="40"/>
  <c r="L47" i="40"/>
  <c r="M47" i="40"/>
  <c r="J48" i="40"/>
  <c r="L48" i="40"/>
  <c r="K48" i="40"/>
  <c r="M48" i="40"/>
  <c r="J49" i="40"/>
  <c r="L49" i="40"/>
  <c r="K49" i="40"/>
  <c r="M49" i="40"/>
  <c r="J50" i="40"/>
  <c r="K50" i="40"/>
  <c r="L50" i="40"/>
  <c r="M50" i="40"/>
  <c r="J51" i="40"/>
  <c r="L51" i="40"/>
  <c r="K51" i="40"/>
  <c r="M51" i="40"/>
  <c r="J52" i="40"/>
  <c r="K52" i="40"/>
  <c r="L52" i="40"/>
  <c r="M52" i="40"/>
  <c r="J53" i="40"/>
  <c r="L53" i="40"/>
  <c r="K53" i="40"/>
  <c r="M53" i="40"/>
  <c r="J54" i="40"/>
  <c r="L54" i="40"/>
  <c r="K54" i="40"/>
  <c r="M54" i="40"/>
  <c r="J55" i="40"/>
  <c r="K55" i="40"/>
  <c r="L55" i="40"/>
  <c r="M55" i="40"/>
  <c r="J56" i="40"/>
  <c r="L56" i="40"/>
  <c r="K56" i="40"/>
  <c r="M56" i="40"/>
  <c r="J57" i="40"/>
  <c r="K57" i="40"/>
  <c r="L57" i="40"/>
  <c r="M57" i="40"/>
  <c r="J58" i="40"/>
  <c r="L58" i="40"/>
  <c r="K58" i="40"/>
  <c r="M58" i="40"/>
  <c r="J59" i="40"/>
  <c r="L59" i="40"/>
  <c r="K59" i="40"/>
  <c r="M59" i="40"/>
  <c r="J60" i="40"/>
  <c r="K60" i="40"/>
  <c r="L60" i="40"/>
  <c r="M60" i="40"/>
  <c r="J61" i="40"/>
  <c r="L61" i="40"/>
  <c r="K61" i="40"/>
  <c r="M61" i="40"/>
  <c r="J62" i="40"/>
  <c r="K62" i="40"/>
  <c r="L62" i="40"/>
  <c r="M62" i="40"/>
  <c r="J63" i="40"/>
  <c r="L63" i="40"/>
  <c r="K63" i="40"/>
  <c r="M63" i="40"/>
  <c r="J64" i="40"/>
  <c r="L64" i="40"/>
  <c r="K64" i="40"/>
  <c r="M64" i="40"/>
  <c r="J65" i="40"/>
  <c r="K65" i="40"/>
  <c r="L65" i="40"/>
  <c r="M65" i="40"/>
  <c r="J66" i="40"/>
  <c r="L66" i="40"/>
  <c r="K66" i="40"/>
  <c r="M66" i="40"/>
  <c r="J67" i="40"/>
  <c r="K67" i="40"/>
  <c r="L67" i="40"/>
  <c r="M67" i="40"/>
  <c r="J68" i="40"/>
  <c r="L68" i="40"/>
  <c r="K68" i="40"/>
  <c r="M68" i="40"/>
  <c r="J69" i="40"/>
  <c r="L69" i="40"/>
  <c r="K69" i="40"/>
  <c r="M69" i="40"/>
  <c r="J70" i="40"/>
  <c r="K70" i="40"/>
  <c r="L70" i="40"/>
  <c r="M70" i="40"/>
  <c r="J71" i="40"/>
  <c r="L71" i="40"/>
  <c r="K71" i="40"/>
  <c r="M71" i="40"/>
  <c r="J72" i="40"/>
  <c r="K72" i="40"/>
  <c r="L72" i="40"/>
  <c r="M72" i="40"/>
  <c r="J73" i="40"/>
  <c r="L73" i="40"/>
  <c r="K73" i="40"/>
  <c r="M73" i="40"/>
  <c r="J74" i="40"/>
  <c r="L74" i="40"/>
  <c r="K74" i="40"/>
  <c r="M74" i="40"/>
  <c r="J75" i="40"/>
  <c r="K75" i="40"/>
  <c r="L75" i="40"/>
  <c r="M75" i="40"/>
  <c r="J76" i="40"/>
  <c r="L76" i="40"/>
  <c r="K76" i="40"/>
  <c r="M76" i="40"/>
  <c r="J77" i="40"/>
  <c r="K77" i="40"/>
  <c r="L77" i="40"/>
  <c r="M77" i="40"/>
  <c r="J78" i="40"/>
  <c r="L78" i="40"/>
  <c r="K78" i="40"/>
  <c r="M78" i="40"/>
  <c r="J79" i="40"/>
  <c r="L79" i="40"/>
  <c r="K79" i="40"/>
  <c r="M79" i="40"/>
  <c r="J80" i="40"/>
  <c r="K80" i="40"/>
  <c r="L80" i="40"/>
  <c r="M80" i="40"/>
  <c r="J81" i="40"/>
  <c r="L81" i="40"/>
  <c r="K81" i="40"/>
  <c r="M81" i="40"/>
  <c r="J82" i="40"/>
  <c r="K82" i="40"/>
  <c r="L82" i="40"/>
  <c r="M82" i="40"/>
  <c r="J83" i="40"/>
  <c r="L83" i="40"/>
  <c r="K83" i="40"/>
  <c r="M83" i="40"/>
  <c r="J84" i="40"/>
  <c r="L84" i="40"/>
  <c r="K84" i="40"/>
  <c r="M84" i="40"/>
  <c r="J85" i="40"/>
  <c r="K85" i="40"/>
  <c r="L85" i="40"/>
  <c r="M85" i="40"/>
  <c r="J86" i="40"/>
  <c r="L86" i="40"/>
  <c r="K86" i="40"/>
  <c r="M86" i="40"/>
  <c r="J87" i="40"/>
  <c r="K87" i="40"/>
  <c r="L87" i="40"/>
  <c r="M87" i="40"/>
  <c r="J88" i="40"/>
  <c r="L88" i="40"/>
  <c r="K88" i="40"/>
  <c r="M88" i="40"/>
  <c r="J89" i="40"/>
  <c r="L89" i="40"/>
  <c r="K89" i="40"/>
  <c r="M89" i="40"/>
  <c r="J90" i="40"/>
  <c r="K90" i="40"/>
  <c r="L90" i="40"/>
  <c r="M90" i="40"/>
  <c r="J91" i="40"/>
  <c r="L91" i="40"/>
  <c r="K91" i="40"/>
  <c r="M91" i="40"/>
  <c r="J92" i="40"/>
  <c r="K92" i="40"/>
  <c r="L92" i="40"/>
  <c r="M92" i="40"/>
  <c r="J93" i="40"/>
  <c r="L93" i="40"/>
  <c r="K93" i="40"/>
  <c r="M93" i="40"/>
  <c r="J94" i="40"/>
  <c r="L94" i="40"/>
  <c r="K94" i="40"/>
  <c r="M94" i="40"/>
  <c r="J95" i="40"/>
  <c r="K95" i="40"/>
  <c r="L95" i="40"/>
  <c r="M95" i="40"/>
  <c r="J96" i="40"/>
  <c r="L96" i="40"/>
  <c r="K96" i="40"/>
  <c r="M96" i="40"/>
  <c r="J97" i="40"/>
  <c r="K97" i="40"/>
  <c r="L97" i="40"/>
  <c r="M97" i="40"/>
  <c r="J98" i="40"/>
  <c r="L98" i="40"/>
  <c r="K98" i="40"/>
  <c r="M98" i="40"/>
  <c r="J99" i="40"/>
  <c r="L99" i="40"/>
  <c r="K99" i="40"/>
  <c r="M99" i="40"/>
  <c r="J100" i="40"/>
  <c r="K100" i="40"/>
  <c r="L100" i="40"/>
  <c r="M100" i="40"/>
  <c r="J101" i="40"/>
  <c r="L101" i="40"/>
  <c r="K101" i="40"/>
  <c r="M101" i="40"/>
  <c r="J102" i="40"/>
  <c r="K102" i="40"/>
  <c r="L102" i="40"/>
  <c r="M102" i="40"/>
  <c r="J103" i="40"/>
  <c r="L103" i="40"/>
  <c r="K103" i="40"/>
  <c r="M103" i="40"/>
  <c r="J104" i="40"/>
  <c r="L104" i="40"/>
  <c r="K104" i="40"/>
  <c r="M104" i="40"/>
  <c r="J105" i="40"/>
  <c r="K105" i="40"/>
  <c r="L105" i="40"/>
  <c r="M105" i="40"/>
  <c r="J106" i="40"/>
  <c r="L106" i="40"/>
  <c r="K106" i="40"/>
  <c r="M106" i="40"/>
  <c r="J107" i="40"/>
  <c r="K107" i="40"/>
  <c r="L107" i="40"/>
  <c r="M107" i="40"/>
  <c r="J108" i="40"/>
  <c r="L108" i="40"/>
  <c r="K108" i="40"/>
  <c r="M108" i="40"/>
  <c r="J109" i="40"/>
  <c r="L109" i="40"/>
  <c r="K109" i="40"/>
  <c r="M109" i="40"/>
  <c r="J110" i="40"/>
  <c r="K110" i="40"/>
  <c r="L110" i="40"/>
  <c r="M110" i="40"/>
  <c r="J111" i="40"/>
  <c r="L111" i="40"/>
  <c r="K111" i="40"/>
  <c r="M111" i="40"/>
  <c r="J112" i="40"/>
  <c r="K112" i="40"/>
  <c r="L112" i="40"/>
  <c r="M112" i="40"/>
  <c r="J113" i="40"/>
  <c r="L113" i="40"/>
  <c r="K113" i="40"/>
  <c r="M113" i="40"/>
  <c r="J114" i="40"/>
  <c r="L114" i="40"/>
  <c r="K114" i="40"/>
  <c r="M114" i="40"/>
  <c r="J115" i="40"/>
  <c r="K115" i="40"/>
  <c r="L115" i="40"/>
  <c r="M115" i="40"/>
  <c r="J116" i="40"/>
  <c r="L116" i="40"/>
  <c r="K116" i="40"/>
  <c r="M116" i="40"/>
  <c r="J117" i="40"/>
  <c r="K117" i="40"/>
  <c r="L117" i="40"/>
  <c r="M117" i="40"/>
  <c r="J118" i="40"/>
  <c r="L118" i="40"/>
  <c r="K118" i="40"/>
  <c r="M118" i="40"/>
  <c r="J119" i="40"/>
  <c r="L119" i="40"/>
  <c r="K119" i="40"/>
  <c r="M119" i="40"/>
  <c r="J120" i="40"/>
  <c r="K120" i="40"/>
  <c r="L120" i="40"/>
  <c r="M120" i="40"/>
  <c r="J121" i="40"/>
  <c r="L121" i="40"/>
  <c r="K121" i="40"/>
  <c r="M121" i="40"/>
  <c r="J122" i="40"/>
  <c r="K122" i="40"/>
  <c r="L122" i="40"/>
  <c r="M122" i="40"/>
  <c r="J123" i="40"/>
  <c r="L123" i="40"/>
  <c r="K123" i="40"/>
  <c r="M123" i="40"/>
  <c r="J3" i="40"/>
  <c r="I123" i="40"/>
  <c r="I122" i="40"/>
  <c r="I121" i="40"/>
  <c r="I120" i="40"/>
  <c r="I119" i="40"/>
  <c r="I118" i="40"/>
  <c r="I117" i="40"/>
  <c r="I116" i="40"/>
  <c r="I115" i="40"/>
  <c r="I114" i="40"/>
  <c r="I113" i="40"/>
  <c r="I112" i="40"/>
  <c r="I111" i="40"/>
  <c r="I110" i="40"/>
  <c r="I109" i="40"/>
  <c r="I108" i="40"/>
  <c r="I107" i="40"/>
  <c r="I106" i="40"/>
  <c r="I105" i="40"/>
  <c r="I104" i="40"/>
  <c r="I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I59" i="40"/>
  <c r="I58" i="40"/>
  <c r="I57" i="40"/>
  <c r="I56" i="40"/>
  <c r="I55" i="40"/>
  <c r="I54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K3" i="40"/>
  <c r="M3" i="40"/>
  <c r="L3" i="40"/>
  <c r="I3" i="4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2" i="10"/>
  <c r="D3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2" i="12"/>
  <c r="A5" i="38"/>
  <c r="A6" i="38"/>
  <c r="A7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4" i="38"/>
  <c r="D3" i="20"/>
  <c r="E3" i="20"/>
  <c r="D4" i="20"/>
  <c r="E4" i="20"/>
  <c r="D5" i="20"/>
  <c r="E5" i="20"/>
  <c r="D6" i="20"/>
  <c r="E6" i="20"/>
  <c r="D7" i="20"/>
  <c r="E7" i="20"/>
  <c r="D8" i="20"/>
  <c r="E8" i="20"/>
  <c r="D16" i="20"/>
  <c r="E16" i="20"/>
  <c r="F16" i="20"/>
  <c r="D9" i="20"/>
  <c r="E9" i="20"/>
  <c r="D10" i="20"/>
  <c r="E10" i="20"/>
  <c r="D11" i="20"/>
  <c r="E11" i="20"/>
  <c r="D28" i="20"/>
  <c r="E28" i="20"/>
  <c r="F28" i="20"/>
  <c r="D12" i="20"/>
  <c r="E12" i="20"/>
  <c r="D40" i="20"/>
  <c r="E40" i="20"/>
  <c r="F40" i="20"/>
  <c r="D13" i="20"/>
  <c r="E13" i="20"/>
  <c r="D14" i="20"/>
  <c r="E14" i="20"/>
  <c r="D15" i="20"/>
  <c r="E15" i="20"/>
  <c r="D17" i="20"/>
  <c r="E17" i="20"/>
  <c r="D18" i="20"/>
  <c r="E18" i="20"/>
  <c r="D19" i="20"/>
  <c r="E19" i="20"/>
  <c r="D20" i="20"/>
  <c r="E20" i="20"/>
  <c r="D39" i="20"/>
  <c r="E39" i="20"/>
  <c r="F39" i="20"/>
  <c r="D21" i="20"/>
  <c r="E21" i="20"/>
  <c r="D22" i="20"/>
  <c r="E22" i="20"/>
  <c r="D45" i="20"/>
  <c r="E45" i="20"/>
  <c r="F45" i="20"/>
  <c r="D23" i="20"/>
  <c r="E23" i="20"/>
  <c r="D24" i="20"/>
  <c r="E24" i="20"/>
  <c r="D25" i="20"/>
  <c r="E25" i="20"/>
  <c r="D26" i="20"/>
  <c r="E26" i="20"/>
  <c r="D27" i="20"/>
  <c r="E27" i="20"/>
  <c r="D29" i="20"/>
  <c r="E29" i="20"/>
  <c r="D73" i="20"/>
  <c r="E73" i="20"/>
  <c r="F73" i="20"/>
  <c r="D30" i="20"/>
  <c r="E30" i="20"/>
  <c r="D68" i="20"/>
  <c r="E68" i="20"/>
  <c r="F68" i="20"/>
  <c r="D31" i="20"/>
  <c r="E31" i="20"/>
  <c r="D53" i="20"/>
  <c r="E53" i="20"/>
  <c r="F53" i="20"/>
  <c r="D32" i="20"/>
  <c r="E32" i="20"/>
  <c r="D69" i="20"/>
  <c r="E69" i="20"/>
  <c r="F69" i="20"/>
  <c r="D33" i="20"/>
  <c r="E33" i="20"/>
  <c r="D34" i="20"/>
  <c r="E34" i="20"/>
  <c r="D35" i="20"/>
  <c r="E35" i="20"/>
  <c r="D36" i="20"/>
  <c r="E36" i="20"/>
  <c r="D37" i="20"/>
  <c r="E37" i="20"/>
  <c r="D38" i="20"/>
  <c r="E38" i="20"/>
  <c r="D41" i="20"/>
  <c r="E41" i="20"/>
  <c r="D42" i="20"/>
  <c r="E42" i="20"/>
  <c r="F9" i="20"/>
  <c r="D43" i="20"/>
  <c r="E43" i="20"/>
  <c r="D44" i="20"/>
  <c r="E44" i="20"/>
  <c r="D46" i="20"/>
  <c r="E46" i="20"/>
  <c r="D47" i="20"/>
  <c r="E47" i="20"/>
  <c r="D48" i="20"/>
  <c r="E48" i="20"/>
  <c r="D49" i="20"/>
  <c r="E49" i="20"/>
  <c r="D106" i="20"/>
  <c r="E106" i="20"/>
  <c r="F106" i="20"/>
  <c r="D50" i="20"/>
  <c r="E50" i="20"/>
  <c r="D51" i="20"/>
  <c r="E51" i="20"/>
  <c r="D52" i="20"/>
  <c r="E52" i="20"/>
  <c r="F25" i="20"/>
  <c r="D54" i="20"/>
  <c r="E54" i="20"/>
  <c r="D55" i="20"/>
  <c r="E55" i="20"/>
  <c r="D56" i="20"/>
  <c r="E56" i="20"/>
  <c r="D57" i="20"/>
  <c r="E57" i="20"/>
  <c r="D58" i="20"/>
  <c r="E58" i="20"/>
  <c r="D59" i="20"/>
  <c r="E59" i="20"/>
  <c r="D60" i="20"/>
  <c r="E60" i="20"/>
  <c r="F23" i="20"/>
  <c r="D61" i="20"/>
  <c r="E61" i="20"/>
  <c r="F51" i="20"/>
  <c r="D62" i="20"/>
  <c r="E62" i="20"/>
  <c r="D93" i="20"/>
  <c r="E93" i="20"/>
  <c r="F93" i="20"/>
  <c r="D63" i="20"/>
  <c r="E63" i="20"/>
  <c r="D64" i="20"/>
  <c r="E64" i="20"/>
  <c r="D65" i="20"/>
  <c r="E65" i="20"/>
  <c r="D66" i="20"/>
  <c r="E66" i="20"/>
  <c r="D67" i="20"/>
  <c r="E67" i="20"/>
  <c r="D70" i="20"/>
  <c r="E70" i="20"/>
  <c r="D104" i="20"/>
  <c r="E104" i="20"/>
  <c r="F104" i="20"/>
  <c r="D71" i="20"/>
  <c r="E71" i="20"/>
  <c r="F37" i="20"/>
  <c r="D72" i="20"/>
  <c r="E72" i="20"/>
  <c r="F65" i="20"/>
  <c r="D74" i="20"/>
  <c r="E74" i="20"/>
  <c r="D75" i="20"/>
  <c r="E75" i="20"/>
  <c r="F3" i="20"/>
  <c r="D76" i="20"/>
  <c r="E76" i="20"/>
  <c r="D77" i="20"/>
  <c r="E77" i="20"/>
  <c r="F7" i="20"/>
  <c r="D78" i="20"/>
  <c r="E78" i="20"/>
  <c r="D79" i="20"/>
  <c r="E79" i="20"/>
  <c r="D80" i="20"/>
  <c r="E80" i="20"/>
  <c r="F43" i="20"/>
  <c r="D81" i="20"/>
  <c r="E81" i="20"/>
  <c r="D96" i="20"/>
  <c r="E96" i="20"/>
  <c r="F96" i="20"/>
  <c r="D82" i="20"/>
  <c r="E82" i="20"/>
  <c r="D113" i="20"/>
  <c r="E113" i="20"/>
  <c r="F113" i="20"/>
  <c r="D83" i="20"/>
  <c r="E83" i="20"/>
  <c r="D84" i="20"/>
  <c r="E84" i="20"/>
  <c r="D85" i="20"/>
  <c r="E85" i="20"/>
  <c r="D86" i="20"/>
  <c r="E86" i="20"/>
  <c r="D87" i="20"/>
  <c r="E87" i="20"/>
  <c r="D88" i="20"/>
  <c r="E88" i="20"/>
  <c r="D89" i="20"/>
  <c r="E89" i="20"/>
  <c r="F36" i="20"/>
  <c r="D90" i="20"/>
  <c r="E90" i="20"/>
  <c r="F50" i="20"/>
  <c r="D91" i="20"/>
  <c r="E91" i="20"/>
  <c r="F63" i="20"/>
  <c r="D92" i="20"/>
  <c r="E92" i="20"/>
  <c r="F78" i="20"/>
  <c r="D94" i="20"/>
  <c r="E94" i="20"/>
  <c r="D95" i="20"/>
  <c r="E95" i="20"/>
  <c r="F35" i="20"/>
  <c r="D97" i="20"/>
  <c r="E97" i="20"/>
  <c r="F13" i="20"/>
  <c r="D98" i="20"/>
  <c r="E98" i="20"/>
  <c r="D99" i="20"/>
  <c r="E99" i="20"/>
  <c r="D100" i="20"/>
  <c r="E100" i="20"/>
  <c r="D114" i="20"/>
  <c r="E114" i="20"/>
  <c r="F114" i="20"/>
  <c r="D101" i="20"/>
  <c r="E101" i="20"/>
  <c r="F14" i="20"/>
  <c r="D102" i="20"/>
  <c r="E102" i="20"/>
  <c r="F30" i="20"/>
  <c r="D103" i="20"/>
  <c r="E103" i="20"/>
  <c r="D105" i="20"/>
  <c r="E105" i="20"/>
  <c r="D107" i="20"/>
  <c r="E107" i="20"/>
  <c r="D108" i="20"/>
  <c r="E108" i="20"/>
  <c r="F33" i="20"/>
  <c r="D109" i="20"/>
  <c r="E109" i="20"/>
  <c r="F46" i="20"/>
  <c r="D110" i="20"/>
  <c r="E110" i="20"/>
  <c r="F64" i="20"/>
  <c r="D111" i="20"/>
  <c r="E111" i="20"/>
  <c r="F67" i="20"/>
  <c r="D112" i="20"/>
  <c r="E112" i="20"/>
  <c r="F90" i="20"/>
  <c r="D115" i="20"/>
  <c r="E115" i="20"/>
  <c r="F24" i="20"/>
  <c r="D2" i="20"/>
  <c r="E2" i="20"/>
  <c r="F2" i="20"/>
  <c r="K4" i="36"/>
  <c r="M4" i="36"/>
  <c r="K8" i="36"/>
  <c r="M8" i="36"/>
  <c r="K9" i="36"/>
  <c r="M9" i="36"/>
  <c r="K16" i="36"/>
  <c r="M16" i="36"/>
  <c r="K20" i="36"/>
  <c r="M20" i="36"/>
  <c r="K21" i="36"/>
  <c r="M21" i="36"/>
  <c r="K28" i="36"/>
  <c r="M28" i="36"/>
  <c r="K32" i="36"/>
  <c r="M32" i="36"/>
  <c r="K33" i="36"/>
  <c r="M33" i="36"/>
  <c r="K40" i="36"/>
  <c r="M40" i="36"/>
  <c r="K44" i="36"/>
  <c r="M44" i="36"/>
  <c r="K45" i="36"/>
  <c r="M45" i="36"/>
  <c r="K52" i="36"/>
  <c r="M52" i="36"/>
  <c r="K56" i="36"/>
  <c r="M56" i="36"/>
  <c r="K57" i="36"/>
  <c r="M57" i="36"/>
  <c r="K64" i="36"/>
  <c r="M64" i="36"/>
  <c r="K68" i="36"/>
  <c r="M68" i="36"/>
  <c r="K69" i="36"/>
  <c r="M69" i="36"/>
  <c r="K76" i="36"/>
  <c r="M76" i="36"/>
  <c r="K80" i="36"/>
  <c r="M80" i="36"/>
  <c r="K81" i="36"/>
  <c r="M81" i="36"/>
  <c r="K88" i="36"/>
  <c r="M88" i="36"/>
  <c r="K92" i="36"/>
  <c r="M92" i="36"/>
  <c r="K93" i="36"/>
  <c r="M93" i="36"/>
  <c r="K100" i="36"/>
  <c r="M100" i="36"/>
  <c r="K104" i="36"/>
  <c r="M104" i="36"/>
  <c r="K105" i="36"/>
  <c r="M105" i="36"/>
  <c r="K112" i="36"/>
  <c r="M112" i="36"/>
  <c r="K116" i="36"/>
  <c r="M116" i="36"/>
  <c r="K117" i="36"/>
  <c r="M117" i="36"/>
  <c r="I4" i="36"/>
  <c r="J4" i="36"/>
  <c r="L4" i="36"/>
  <c r="I15" i="36"/>
  <c r="J15" i="36"/>
  <c r="L15" i="36"/>
  <c r="I16" i="36"/>
  <c r="J16" i="36"/>
  <c r="L16" i="36"/>
  <c r="I27" i="36"/>
  <c r="J27" i="36"/>
  <c r="L27" i="36"/>
  <c r="I28" i="36"/>
  <c r="J28" i="36"/>
  <c r="L28" i="36"/>
  <c r="I39" i="36"/>
  <c r="J39" i="36"/>
  <c r="L39" i="36"/>
  <c r="I40" i="36"/>
  <c r="J40" i="36"/>
  <c r="L40" i="36"/>
  <c r="I51" i="36"/>
  <c r="J51" i="36"/>
  <c r="L51" i="36"/>
  <c r="I52" i="36"/>
  <c r="J52" i="36"/>
  <c r="L52" i="36"/>
  <c r="I63" i="36"/>
  <c r="J63" i="36"/>
  <c r="L63" i="36"/>
  <c r="I64" i="36"/>
  <c r="J64" i="36"/>
  <c r="L64" i="36"/>
  <c r="I75" i="36"/>
  <c r="J75" i="36"/>
  <c r="L75" i="36"/>
  <c r="I76" i="36"/>
  <c r="J76" i="36"/>
  <c r="L76" i="36"/>
  <c r="I87" i="36"/>
  <c r="J87" i="36"/>
  <c r="L87" i="36"/>
  <c r="I88" i="36"/>
  <c r="J88" i="36"/>
  <c r="L88" i="36"/>
  <c r="I99" i="36"/>
  <c r="J99" i="36"/>
  <c r="L99" i="36"/>
  <c r="I100" i="36"/>
  <c r="J100" i="36"/>
  <c r="L100" i="36"/>
  <c r="I111" i="36"/>
  <c r="J111" i="36"/>
  <c r="L111" i="36"/>
  <c r="I112" i="36"/>
  <c r="J112" i="36"/>
  <c r="L112" i="36"/>
  <c r="I123" i="36"/>
  <c r="J123" i="36"/>
  <c r="L123" i="36"/>
  <c r="I3" i="36"/>
  <c r="J3" i="36"/>
  <c r="L3" i="36"/>
  <c r="K5" i="36"/>
  <c r="M5" i="36"/>
  <c r="K6" i="36"/>
  <c r="M6" i="36"/>
  <c r="K7" i="36"/>
  <c r="M7" i="36"/>
  <c r="K10" i="36"/>
  <c r="M10" i="36"/>
  <c r="K11" i="36"/>
  <c r="M11" i="36"/>
  <c r="K12" i="36"/>
  <c r="M12" i="36"/>
  <c r="K13" i="36"/>
  <c r="M13" i="36"/>
  <c r="K14" i="36"/>
  <c r="M14" i="36"/>
  <c r="K15" i="36"/>
  <c r="M15" i="36"/>
  <c r="K17" i="36"/>
  <c r="M17" i="36"/>
  <c r="K18" i="36"/>
  <c r="M18" i="36"/>
  <c r="K19" i="36"/>
  <c r="M19" i="36"/>
  <c r="K22" i="36"/>
  <c r="M22" i="36"/>
  <c r="K23" i="36"/>
  <c r="M23" i="36"/>
  <c r="K24" i="36"/>
  <c r="M24" i="36"/>
  <c r="K25" i="36"/>
  <c r="M25" i="36"/>
  <c r="K26" i="36"/>
  <c r="M26" i="36"/>
  <c r="K27" i="36"/>
  <c r="M27" i="36"/>
  <c r="K29" i="36"/>
  <c r="M29" i="36"/>
  <c r="K30" i="36"/>
  <c r="M30" i="36"/>
  <c r="K31" i="36"/>
  <c r="M31" i="36"/>
  <c r="K34" i="36"/>
  <c r="M34" i="36"/>
  <c r="K35" i="36"/>
  <c r="M35" i="36"/>
  <c r="K36" i="36"/>
  <c r="M36" i="36"/>
  <c r="K37" i="36"/>
  <c r="M37" i="36"/>
  <c r="K38" i="36"/>
  <c r="M38" i="36"/>
  <c r="K39" i="36"/>
  <c r="M39" i="36"/>
  <c r="K41" i="36"/>
  <c r="M41" i="36"/>
  <c r="K42" i="36"/>
  <c r="M42" i="36"/>
  <c r="K43" i="36"/>
  <c r="M43" i="36"/>
  <c r="K46" i="36"/>
  <c r="M46" i="36"/>
  <c r="K47" i="36"/>
  <c r="M47" i="36"/>
  <c r="K48" i="36"/>
  <c r="M48" i="36"/>
  <c r="K49" i="36"/>
  <c r="M49" i="36"/>
  <c r="K50" i="36"/>
  <c r="M50" i="36"/>
  <c r="K51" i="36"/>
  <c r="M51" i="36"/>
  <c r="K53" i="36"/>
  <c r="M53" i="36"/>
  <c r="K54" i="36"/>
  <c r="M54" i="36"/>
  <c r="K55" i="36"/>
  <c r="M55" i="36"/>
  <c r="K58" i="36"/>
  <c r="M58" i="36"/>
  <c r="K59" i="36"/>
  <c r="M59" i="36"/>
  <c r="K60" i="36"/>
  <c r="M60" i="36"/>
  <c r="K61" i="36"/>
  <c r="M61" i="36"/>
  <c r="K62" i="36"/>
  <c r="M62" i="36"/>
  <c r="K63" i="36"/>
  <c r="M63" i="36"/>
  <c r="K65" i="36"/>
  <c r="M65" i="36"/>
  <c r="K66" i="36"/>
  <c r="M66" i="36"/>
  <c r="K67" i="36"/>
  <c r="M67" i="36"/>
  <c r="K70" i="36"/>
  <c r="M70" i="36"/>
  <c r="K71" i="36"/>
  <c r="M71" i="36"/>
  <c r="K72" i="36"/>
  <c r="M72" i="36"/>
  <c r="K73" i="36"/>
  <c r="M73" i="36"/>
  <c r="K74" i="36"/>
  <c r="M74" i="36"/>
  <c r="K75" i="36"/>
  <c r="M75" i="36"/>
  <c r="K77" i="36"/>
  <c r="M77" i="36"/>
  <c r="K78" i="36"/>
  <c r="M78" i="36"/>
  <c r="K79" i="36"/>
  <c r="M79" i="36"/>
  <c r="K82" i="36"/>
  <c r="M82" i="36"/>
  <c r="K83" i="36"/>
  <c r="M83" i="36"/>
  <c r="K84" i="36"/>
  <c r="M84" i="36"/>
  <c r="K85" i="36"/>
  <c r="M85" i="36"/>
  <c r="K86" i="36"/>
  <c r="M86" i="36"/>
  <c r="K87" i="36"/>
  <c r="M87" i="36"/>
  <c r="K89" i="36"/>
  <c r="M89" i="36"/>
  <c r="K90" i="36"/>
  <c r="M90" i="36"/>
  <c r="K91" i="36"/>
  <c r="M91" i="36"/>
  <c r="K94" i="36"/>
  <c r="M94" i="36"/>
  <c r="K95" i="36"/>
  <c r="M95" i="36"/>
  <c r="K96" i="36"/>
  <c r="M96" i="36"/>
  <c r="K97" i="36"/>
  <c r="M97" i="36"/>
  <c r="K98" i="36"/>
  <c r="M98" i="36"/>
  <c r="K99" i="36"/>
  <c r="M99" i="36"/>
  <c r="K101" i="36"/>
  <c r="M101" i="36"/>
  <c r="K102" i="36"/>
  <c r="M102" i="36"/>
  <c r="K103" i="36"/>
  <c r="M103" i="36"/>
  <c r="K106" i="36"/>
  <c r="M106" i="36"/>
  <c r="K107" i="36"/>
  <c r="M107" i="36"/>
  <c r="K108" i="36"/>
  <c r="M108" i="36"/>
  <c r="K109" i="36"/>
  <c r="M109" i="36"/>
  <c r="K110" i="36"/>
  <c r="M110" i="36"/>
  <c r="K111" i="36"/>
  <c r="M111" i="36"/>
  <c r="K113" i="36"/>
  <c r="M113" i="36"/>
  <c r="K114" i="36"/>
  <c r="M114" i="36"/>
  <c r="K115" i="36"/>
  <c r="M115" i="36"/>
  <c r="K118" i="36"/>
  <c r="M118" i="36"/>
  <c r="K119" i="36"/>
  <c r="M119" i="36"/>
  <c r="K120" i="36"/>
  <c r="M120" i="36"/>
  <c r="K121" i="36"/>
  <c r="M121" i="36"/>
  <c r="K122" i="36"/>
  <c r="M122" i="36"/>
  <c r="K123" i="36"/>
  <c r="M123" i="36"/>
  <c r="K3" i="36"/>
  <c r="M3" i="36"/>
  <c r="I5" i="36"/>
  <c r="J5" i="36"/>
  <c r="L5" i="36"/>
  <c r="I6" i="36"/>
  <c r="J6" i="36"/>
  <c r="L6" i="36"/>
  <c r="I7" i="36"/>
  <c r="J7" i="36"/>
  <c r="L7" i="36"/>
  <c r="I8" i="36"/>
  <c r="J8" i="36"/>
  <c r="L8" i="36"/>
  <c r="I9" i="36"/>
  <c r="J9" i="36"/>
  <c r="L9" i="36"/>
  <c r="I10" i="36"/>
  <c r="J10" i="36"/>
  <c r="L10" i="36"/>
  <c r="I11" i="36"/>
  <c r="J11" i="36"/>
  <c r="L11" i="36"/>
  <c r="I12" i="36"/>
  <c r="J12" i="36"/>
  <c r="L12" i="36"/>
  <c r="I13" i="36"/>
  <c r="J13" i="36"/>
  <c r="L13" i="36"/>
  <c r="I14" i="36"/>
  <c r="J14" i="36"/>
  <c r="L14" i="36"/>
  <c r="I17" i="36"/>
  <c r="J17" i="36"/>
  <c r="L17" i="36"/>
  <c r="I18" i="36"/>
  <c r="J18" i="36"/>
  <c r="L18" i="36"/>
  <c r="I19" i="36"/>
  <c r="J19" i="36"/>
  <c r="L19" i="36"/>
  <c r="I20" i="36"/>
  <c r="J20" i="36"/>
  <c r="L20" i="36"/>
  <c r="I21" i="36"/>
  <c r="J21" i="36"/>
  <c r="L21" i="36"/>
  <c r="I22" i="36"/>
  <c r="J22" i="36"/>
  <c r="L22" i="36"/>
  <c r="I23" i="36"/>
  <c r="J23" i="36"/>
  <c r="L23" i="36"/>
  <c r="I24" i="36"/>
  <c r="J24" i="36"/>
  <c r="L24" i="36"/>
  <c r="I25" i="36"/>
  <c r="J25" i="36"/>
  <c r="L25" i="36"/>
  <c r="I26" i="36"/>
  <c r="J26" i="36"/>
  <c r="L26" i="36"/>
  <c r="I29" i="36"/>
  <c r="J29" i="36"/>
  <c r="L29" i="36"/>
  <c r="I30" i="36"/>
  <c r="J30" i="36"/>
  <c r="L30" i="36"/>
  <c r="I31" i="36"/>
  <c r="J31" i="36"/>
  <c r="L31" i="36"/>
  <c r="I32" i="36"/>
  <c r="J32" i="36"/>
  <c r="L32" i="36"/>
  <c r="I33" i="36"/>
  <c r="J33" i="36"/>
  <c r="L33" i="36"/>
  <c r="I34" i="36"/>
  <c r="J34" i="36"/>
  <c r="L34" i="36"/>
  <c r="I35" i="36"/>
  <c r="J35" i="36"/>
  <c r="L35" i="36"/>
  <c r="I36" i="36"/>
  <c r="J36" i="36"/>
  <c r="L36" i="36"/>
  <c r="I37" i="36"/>
  <c r="J37" i="36"/>
  <c r="L37" i="36"/>
  <c r="I38" i="36"/>
  <c r="J38" i="36"/>
  <c r="L38" i="36"/>
  <c r="I41" i="36"/>
  <c r="J41" i="36"/>
  <c r="L41" i="36"/>
  <c r="I42" i="36"/>
  <c r="J42" i="36"/>
  <c r="L42" i="36"/>
  <c r="I43" i="36"/>
  <c r="J43" i="36"/>
  <c r="L43" i="36"/>
  <c r="I44" i="36"/>
  <c r="J44" i="36"/>
  <c r="L44" i="36"/>
  <c r="I45" i="36"/>
  <c r="J45" i="36"/>
  <c r="L45" i="36"/>
  <c r="I46" i="36"/>
  <c r="J46" i="36"/>
  <c r="L46" i="36"/>
  <c r="I47" i="36"/>
  <c r="J47" i="36"/>
  <c r="L47" i="36"/>
  <c r="I48" i="36"/>
  <c r="J48" i="36"/>
  <c r="L48" i="36"/>
  <c r="I49" i="36"/>
  <c r="J49" i="36"/>
  <c r="L49" i="36"/>
  <c r="I50" i="36"/>
  <c r="J50" i="36"/>
  <c r="L50" i="36"/>
  <c r="I53" i="36"/>
  <c r="J53" i="36"/>
  <c r="L53" i="36"/>
  <c r="I54" i="36"/>
  <c r="J54" i="36"/>
  <c r="L54" i="36"/>
  <c r="I55" i="36"/>
  <c r="J55" i="36"/>
  <c r="L55" i="36"/>
  <c r="I56" i="36"/>
  <c r="J56" i="36"/>
  <c r="L56" i="36"/>
  <c r="I57" i="36"/>
  <c r="J57" i="36"/>
  <c r="L57" i="36"/>
  <c r="I58" i="36"/>
  <c r="J58" i="36"/>
  <c r="L58" i="36"/>
  <c r="I59" i="36"/>
  <c r="J59" i="36"/>
  <c r="L59" i="36"/>
  <c r="I60" i="36"/>
  <c r="J60" i="36"/>
  <c r="L60" i="36"/>
  <c r="I61" i="36"/>
  <c r="J61" i="36"/>
  <c r="L61" i="36"/>
  <c r="I62" i="36"/>
  <c r="J62" i="36"/>
  <c r="L62" i="36"/>
  <c r="I65" i="36"/>
  <c r="J65" i="36"/>
  <c r="L65" i="36"/>
  <c r="I66" i="36"/>
  <c r="J66" i="36"/>
  <c r="L66" i="36"/>
  <c r="I67" i="36"/>
  <c r="J67" i="36"/>
  <c r="L67" i="36"/>
  <c r="I68" i="36"/>
  <c r="J68" i="36"/>
  <c r="L68" i="36"/>
  <c r="I69" i="36"/>
  <c r="J69" i="36"/>
  <c r="L69" i="36"/>
  <c r="I70" i="36"/>
  <c r="J70" i="36"/>
  <c r="L70" i="36"/>
  <c r="I71" i="36"/>
  <c r="J71" i="36"/>
  <c r="L71" i="36"/>
  <c r="I72" i="36"/>
  <c r="J72" i="36"/>
  <c r="L72" i="36"/>
  <c r="I73" i="36"/>
  <c r="J73" i="36"/>
  <c r="L73" i="36"/>
  <c r="I74" i="36"/>
  <c r="J74" i="36"/>
  <c r="L74" i="36"/>
  <c r="I77" i="36"/>
  <c r="J77" i="36"/>
  <c r="L77" i="36"/>
  <c r="I78" i="36"/>
  <c r="J78" i="36"/>
  <c r="L78" i="36"/>
  <c r="I79" i="36"/>
  <c r="J79" i="36"/>
  <c r="L79" i="36"/>
  <c r="I80" i="36"/>
  <c r="J80" i="36"/>
  <c r="L80" i="36"/>
  <c r="I81" i="36"/>
  <c r="J81" i="36"/>
  <c r="L81" i="36"/>
  <c r="I82" i="36"/>
  <c r="J82" i="36"/>
  <c r="L82" i="36"/>
  <c r="I83" i="36"/>
  <c r="J83" i="36"/>
  <c r="L83" i="36"/>
  <c r="I84" i="36"/>
  <c r="J84" i="36"/>
  <c r="L84" i="36"/>
  <c r="I85" i="36"/>
  <c r="J85" i="36"/>
  <c r="L85" i="36"/>
  <c r="I86" i="36"/>
  <c r="J86" i="36"/>
  <c r="L86" i="36"/>
  <c r="I89" i="36"/>
  <c r="J89" i="36"/>
  <c r="L89" i="36"/>
  <c r="I90" i="36"/>
  <c r="J90" i="36"/>
  <c r="L90" i="36"/>
  <c r="I91" i="36"/>
  <c r="J91" i="36"/>
  <c r="L91" i="36"/>
  <c r="I92" i="36"/>
  <c r="J92" i="36"/>
  <c r="L92" i="36"/>
  <c r="I93" i="36"/>
  <c r="J93" i="36"/>
  <c r="L93" i="36"/>
  <c r="I94" i="36"/>
  <c r="J94" i="36"/>
  <c r="L94" i="36"/>
  <c r="I95" i="36"/>
  <c r="J95" i="36"/>
  <c r="L95" i="36"/>
  <c r="I96" i="36"/>
  <c r="J96" i="36"/>
  <c r="L96" i="36"/>
  <c r="I97" i="36"/>
  <c r="J97" i="36"/>
  <c r="L97" i="36"/>
  <c r="I98" i="36"/>
  <c r="J98" i="36"/>
  <c r="L98" i="36"/>
  <c r="I101" i="36"/>
  <c r="J101" i="36"/>
  <c r="L101" i="36"/>
  <c r="I102" i="36"/>
  <c r="J102" i="36"/>
  <c r="L102" i="36"/>
  <c r="I103" i="36"/>
  <c r="J103" i="36"/>
  <c r="L103" i="36"/>
  <c r="I104" i="36"/>
  <c r="J104" i="36"/>
  <c r="L104" i="36"/>
  <c r="I105" i="36"/>
  <c r="J105" i="36"/>
  <c r="L105" i="36"/>
  <c r="I106" i="36"/>
  <c r="J106" i="36"/>
  <c r="L106" i="36"/>
  <c r="I107" i="36"/>
  <c r="J107" i="36"/>
  <c r="L107" i="36"/>
  <c r="I108" i="36"/>
  <c r="J108" i="36"/>
  <c r="L108" i="36"/>
  <c r="I109" i="36"/>
  <c r="J109" i="36"/>
  <c r="L109" i="36"/>
  <c r="I110" i="36"/>
  <c r="J110" i="36"/>
  <c r="L110" i="36"/>
  <c r="I113" i="36"/>
  <c r="J113" i="36"/>
  <c r="L113" i="36"/>
  <c r="I114" i="36"/>
  <c r="J114" i="36"/>
  <c r="L114" i="36"/>
  <c r="I115" i="36"/>
  <c r="J115" i="36"/>
  <c r="L115" i="36"/>
  <c r="I116" i="36"/>
  <c r="J116" i="36"/>
  <c r="L116" i="36"/>
  <c r="I117" i="36"/>
  <c r="J117" i="36"/>
  <c r="L117" i="36"/>
  <c r="I118" i="36"/>
  <c r="J118" i="36"/>
  <c r="L118" i="36"/>
  <c r="I119" i="36"/>
  <c r="J119" i="36"/>
  <c r="L119" i="36"/>
  <c r="I120" i="36"/>
  <c r="J120" i="36"/>
  <c r="L120" i="36"/>
  <c r="I121" i="36"/>
  <c r="J121" i="36"/>
  <c r="L121" i="36"/>
  <c r="I122" i="36"/>
  <c r="J122" i="36"/>
  <c r="L122" i="36"/>
  <c r="D122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3" i="35"/>
  <c r="D4" i="35"/>
  <c r="D85" i="35"/>
  <c r="D86" i="35"/>
  <c r="D5" i="35"/>
  <c r="D88" i="35"/>
  <c r="D7" i="35"/>
  <c r="D90" i="35"/>
  <c r="D91" i="35"/>
  <c r="D92" i="35"/>
  <c r="D93" i="35"/>
  <c r="D94" i="35"/>
  <c r="D95" i="35"/>
  <c r="D96" i="35"/>
  <c r="D97" i="35"/>
  <c r="D98" i="35"/>
  <c r="D99" i="35"/>
  <c r="D100" i="35"/>
  <c r="D9" i="35"/>
  <c r="D102" i="35"/>
  <c r="D103" i="35"/>
  <c r="D10" i="35"/>
  <c r="D11" i="35"/>
  <c r="D104" i="35"/>
  <c r="D105" i="35"/>
  <c r="D106" i="35"/>
  <c r="D107" i="35"/>
  <c r="D108" i="35"/>
  <c r="D109" i="35"/>
  <c r="D13" i="35"/>
  <c r="D111" i="35"/>
  <c r="D112" i="35"/>
  <c r="D15" i="35"/>
  <c r="D114" i="35"/>
  <c r="D115" i="35"/>
  <c r="D116" i="35"/>
  <c r="D117" i="35"/>
  <c r="D118" i="35"/>
  <c r="D119" i="35"/>
  <c r="D17" i="35"/>
  <c r="D23" i="35"/>
  <c r="D24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2" i="35"/>
  <c r="D87" i="35"/>
  <c r="D6" i="35"/>
  <c r="D89" i="35"/>
  <c r="D8" i="35"/>
  <c r="D101" i="35"/>
  <c r="D12" i="35"/>
  <c r="D110" i="35"/>
  <c r="D14" i="35"/>
  <c r="D113" i="35"/>
  <c r="D16" i="35"/>
  <c r="D120" i="35"/>
  <c r="D18" i="35"/>
  <c r="D19" i="35"/>
  <c r="D20" i="35"/>
  <c r="D21" i="35"/>
  <c r="D22" i="35"/>
  <c r="D25" i="35"/>
  <c r="D121" i="35"/>
  <c r="D46" i="35"/>
  <c r="A122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3" i="35"/>
  <c r="A4" i="35"/>
  <c r="A85" i="35"/>
  <c r="A86" i="35"/>
  <c r="A5" i="35"/>
  <c r="A88" i="35"/>
  <c r="A7" i="35"/>
  <c r="A90" i="35"/>
  <c r="A91" i="35"/>
  <c r="A92" i="35"/>
  <c r="A93" i="35"/>
  <c r="A94" i="35"/>
  <c r="A95" i="35"/>
  <c r="A96" i="35"/>
  <c r="A97" i="35"/>
  <c r="A98" i="35"/>
  <c r="A99" i="35"/>
  <c r="A100" i="35"/>
  <c r="A9" i="35"/>
  <c r="A102" i="35"/>
  <c r="A103" i="35"/>
  <c r="A10" i="35"/>
  <c r="A11" i="35"/>
  <c r="A104" i="35"/>
  <c r="A105" i="35"/>
  <c r="A106" i="35"/>
  <c r="A107" i="35"/>
  <c r="A108" i="35"/>
  <c r="A109" i="35"/>
  <c r="A13" i="35"/>
  <c r="A111" i="35"/>
  <c r="A112" i="35"/>
  <c r="A15" i="35"/>
  <c r="A114" i="35"/>
  <c r="A115" i="35"/>
  <c r="A116" i="35"/>
  <c r="A117" i="35"/>
  <c r="A118" i="35"/>
  <c r="A119" i="35"/>
  <c r="A17" i="35"/>
  <c r="A23" i="35"/>
  <c r="A24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2" i="35"/>
  <c r="A87" i="35"/>
  <c r="A6" i="35"/>
  <c r="A89" i="35"/>
  <c r="A8" i="35"/>
  <c r="A101" i="35"/>
  <c r="A12" i="35"/>
  <c r="A110" i="35"/>
  <c r="A14" i="35"/>
  <c r="A113" i="35"/>
  <c r="A16" i="35"/>
  <c r="A120" i="35"/>
  <c r="A18" i="35"/>
  <c r="A19" i="35"/>
  <c r="A20" i="35"/>
  <c r="A21" i="35"/>
  <c r="A22" i="35"/>
  <c r="A25" i="35"/>
  <c r="A121" i="35"/>
  <c r="A46" i="35"/>
  <c r="F109" i="20"/>
  <c r="F110" i="20"/>
  <c r="F91" i="20"/>
  <c r="F52" i="20"/>
  <c r="F21" i="20"/>
  <c r="F95" i="20"/>
  <c r="F19" i="20"/>
  <c r="F15" i="20"/>
  <c r="F20" i="20"/>
  <c r="F111" i="20"/>
  <c r="F108" i="20"/>
  <c r="F84" i="20"/>
  <c r="F75" i="20"/>
  <c r="F101" i="20"/>
  <c r="F103" i="20"/>
  <c r="F83" i="20"/>
  <c r="F76" i="20"/>
  <c r="F12" i="20"/>
  <c r="F112" i="20"/>
  <c r="F85" i="20"/>
  <c r="F10" i="20"/>
  <c r="F57" i="20"/>
  <c r="F56" i="20"/>
  <c r="F29" i="20"/>
  <c r="F100" i="20"/>
  <c r="F88" i="20"/>
  <c r="F80" i="20"/>
  <c r="F59" i="20"/>
  <c r="F89" i="20"/>
  <c r="F115" i="20"/>
  <c r="F71" i="20"/>
  <c r="F92" i="20"/>
  <c r="F61" i="20"/>
  <c r="F41" i="20"/>
  <c r="F55" i="20"/>
  <c r="F102" i="20"/>
  <c r="F94" i="20"/>
  <c r="F49" i="20"/>
  <c r="F27" i="20"/>
  <c r="F5" i="20"/>
  <c r="F99" i="20"/>
  <c r="F107" i="20"/>
  <c r="F82" i="20"/>
  <c r="F98" i="20"/>
  <c r="F48" i="20"/>
  <c r="F26" i="20"/>
  <c r="F44" i="20"/>
  <c r="F17" i="20"/>
  <c r="F74" i="20"/>
  <c r="F32" i="20"/>
  <c r="F31" i="20"/>
  <c r="F87" i="20"/>
  <c r="F66" i="20"/>
  <c r="F11" i="20"/>
  <c r="F22" i="20"/>
  <c r="F8" i="20"/>
  <c r="F54" i="20"/>
  <c r="F18" i="20"/>
  <c r="F97" i="20"/>
  <c r="F60" i="20"/>
  <c r="F81" i="20"/>
  <c r="F70" i="20"/>
  <c r="F77" i="20"/>
  <c r="F58" i="20"/>
  <c r="F6" i="20"/>
  <c r="F47" i="20"/>
  <c r="F38" i="20"/>
  <c r="F79" i="20"/>
  <c r="F105" i="20"/>
  <c r="F86" i="20"/>
  <c r="F34" i="20"/>
  <c r="F72" i="20"/>
  <c r="F62" i="20"/>
  <c r="F42" i="20"/>
  <c r="F4" i="20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8" i="32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8" i="28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3" i="30"/>
  <c r="E4" i="30"/>
  <c r="F4" i="30"/>
  <c r="E5" i="30"/>
  <c r="E6" i="30"/>
  <c r="E7" i="30"/>
  <c r="E8" i="30"/>
  <c r="F8" i="30"/>
  <c r="E9" i="30"/>
  <c r="E10" i="30"/>
  <c r="E11" i="30"/>
  <c r="E12" i="30"/>
  <c r="F12" i="30"/>
  <c r="E13" i="30"/>
  <c r="E14" i="30"/>
  <c r="E15" i="30"/>
  <c r="E16" i="30"/>
  <c r="E17" i="30"/>
  <c r="E18" i="30"/>
  <c r="E19" i="30"/>
  <c r="E20" i="30"/>
  <c r="E21" i="30"/>
  <c r="E22" i="30"/>
  <c r="F22" i="30"/>
  <c r="E23" i="30"/>
  <c r="E24" i="30"/>
  <c r="F24" i="30"/>
  <c r="E25" i="30"/>
  <c r="E26" i="30"/>
  <c r="E27" i="30"/>
  <c r="E28" i="30"/>
  <c r="F28" i="30"/>
  <c r="E29" i="30"/>
  <c r="E30" i="30"/>
  <c r="E31" i="30"/>
  <c r="E32" i="30"/>
  <c r="E33" i="30"/>
  <c r="E34" i="30"/>
  <c r="E35" i="30"/>
  <c r="E36" i="30"/>
  <c r="E37" i="30"/>
  <c r="E38" i="30"/>
  <c r="F38" i="30"/>
  <c r="E39" i="30"/>
  <c r="E40" i="30"/>
  <c r="E41" i="30"/>
  <c r="E42" i="30"/>
  <c r="F42" i="30"/>
  <c r="E43" i="30"/>
  <c r="E44" i="30"/>
  <c r="F44" i="30"/>
  <c r="E45" i="30"/>
  <c r="E46" i="30"/>
  <c r="E47" i="30"/>
  <c r="E48" i="30"/>
  <c r="F48" i="30"/>
  <c r="E49" i="30"/>
  <c r="E50" i="30"/>
  <c r="E51" i="30"/>
  <c r="E52" i="30"/>
  <c r="F52" i="30"/>
  <c r="E53" i="30"/>
  <c r="E54" i="30"/>
  <c r="F54" i="30"/>
  <c r="E55" i="30"/>
  <c r="E56" i="30"/>
  <c r="E57" i="30"/>
  <c r="E58" i="30"/>
  <c r="F58" i="30"/>
  <c r="E59" i="30"/>
  <c r="E60" i="30"/>
  <c r="E61" i="30"/>
  <c r="E62" i="30"/>
  <c r="F62" i="30"/>
  <c r="E63" i="30"/>
  <c r="E64" i="30"/>
  <c r="F64" i="30"/>
  <c r="E65" i="30"/>
  <c r="E66" i="30"/>
  <c r="E67" i="30"/>
  <c r="E68" i="30"/>
  <c r="F68" i="30"/>
  <c r="E69" i="30"/>
  <c r="E70" i="30"/>
  <c r="E71" i="30"/>
  <c r="E72" i="30"/>
  <c r="F72" i="30"/>
  <c r="E73" i="30"/>
  <c r="E74" i="30"/>
  <c r="F74" i="30"/>
  <c r="E75" i="30"/>
  <c r="E76" i="30"/>
  <c r="E77" i="30"/>
  <c r="E78" i="30"/>
  <c r="F78" i="30"/>
  <c r="E79" i="30"/>
  <c r="F79" i="30"/>
  <c r="E80" i="30"/>
  <c r="F80" i="30"/>
  <c r="E81" i="30"/>
  <c r="F81" i="30"/>
  <c r="E82" i="30"/>
  <c r="F82" i="30"/>
  <c r="E83" i="30"/>
  <c r="E84" i="30"/>
  <c r="F84" i="30"/>
  <c r="E85" i="30"/>
  <c r="E86" i="30"/>
  <c r="E87" i="30"/>
  <c r="E88" i="30"/>
  <c r="F88" i="30"/>
  <c r="E89" i="30"/>
  <c r="E90" i="30"/>
  <c r="E91" i="30"/>
  <c r="E92" i="30"/>
  <c r="F92" i="30"/>
  <c r="E93" i="30"/>
  <c r="E94" i="30"/>
  <c r="E95" i="30"/>
  <c r="E96" i="30"/>
  <c r="E97" i="30"/>
  <c r="E98" i="30"/>
  <c r="E99" i="30"/>
  <c r="E100" i="30"/>
  <c r="E101" i="30"/>
  <c r="E102" i="30"/>
  <c r="F102" i="30"/>
  <c r="E103" i="30"/>
  <c r="E104" i="30"/>
  <c r="F104" i="30"/>
  <c r="E105" i="30"/>
  <c r="E106" i="30"/>
  <c r="E107" i="30"/>
  <c r="E108" i="30"/>
  <c r="F108" i="30"/>
  <c r="E109" i="30"/>
  <c r="F109" i="30"/>
  <c r="E110" i="30"/>
  <c r="F110" i="30"/>
  <c r="E111" i="30"/>
  <c r="F111" i="30"/>
  <c r="E112" i="30"/>
  <c r="F112" i="30"/>
  <c r="E113" i="30"/>
  <c r="E114" i="30"/>
  <c r="E115" i="30"/>
  <c r="E116" i="30"/>
  <c r="E117" i="30"/>
  <c r="E118" i="30"/>
  <c r="E119" i="30"/>
  <c r="E120" i="30"/>
  <c r="F120" i="30"/>
  <c r="E121" i="30"/>
  <c r="E122" i="30"/>
  <c r="F122" i="30"/>
  <c r="E2" i="30"/>
  <c r="F3" i="30"/>
  <c r="F9" i="30"/>
  <c r="F13" i="30"/>
  <c r="F19" i="30"/>
  <c r="F23" i="30"/>
  <c r="F29" i="30"/>
  <c r="F32" i="30"/>
  <c r="F33" i="30"/>
  <c r="F39" i="30"/>
  <c r="F43" i="30"/>
  <c r="F49" i="30"/>
  <c r="F53" i="30"/>
  <c r="F59" i="30"/>
  <c r="F63" i="30"/>
  <c r="F69" i="30"/>
  <c r="F73" i="30"/>
  <c r="F83" i="30"/>
  <c r="F89" i="30"/>
  <c r="F93" i="30"/>
  <c r="F99" i="30"/>
  <c r="F103" i="30"/>
  <c r="F113" i="30"/>
  <c r="F119" i="30"/>
  <c r="F2" i="30"/>
  <c r="F5" i="30"/>
  <c r="F6" i="30"/>
  <c r="F7" i="30"/>
  <c r="F10" i="30"/>
  <c r="F11" i="30"/>
  <c r="F14" i="30"/>
  <c r="F15" i="30"/>
  <c r="F16" i="30"/>
  <c r="F17" i="30"/>
  <c r="F18" i="30"/>
  <c r="F20" i="30"/>
  <c r="F21" i="30"/>
  <c r="F25" i="30"/>
  <c r="F26" i="30"/>
  <c r="F27" i="30"/>
  <c r="F30" i="30"/>
  <c r="F31" i="30"/>
  <c r="F34" i="30"/>
  <c r="F35" i="30"/>
  <c r="F36" i="30"/>
  <c r="F37" i="30"/>
  <c r="F40" i="30"/>
  <c r="F41" i="30"/>
  <c r="F45" i="30"/>
  <c r="F46" i="30"/>
  <c r="F47" i="30"/>
  <c r="F50" i="30"/>
  <c r="F51" i="30"/>
  <c r="F55" i="30"/>
  <c r="F56" i="30"/>
  <c r="F57" i="30"/>
  <c r="F60" i="30"/>
  <c r="F61" i="30"/>
  <c r="F65" i="30"/>
  <c r="F66" i="30"/>
  <c r="F67" i="30"/>
  <c r="F70" i="30"/>
  <c r="F71" i="30"/>
  <c r="F75" i="30"/>
  <c r="F76" i="30"/>
  <c r="F77" i="30"/>
  <c r="F85" i="30"/>
  <c r="F86" i="30"/>
  <c r="F87" i="30"/>
  <c r="F90" i="30"/>
  <c r="F91" i="30"/>
  <c r="F94" i="30"/>
  <c r="F95" i="30"/>
  <c r="F96" i="30"/>
  <c r="F97" i="30"/>
  <c r="F98" i="30"/>
  <c r="F100" i="30"/>
  <c r="F101" i="30"/>
  <c r="F105" i="30"/>
  <c r="F106" i="30"/>
  <c r="F107" i="30"/>
  <c r="F114" i="30"/>
  <c r="F115" i="30"/>
  <c r="F116" i="30"/>
  <c r="F117" i="30"/>
  <c r="F118" i="30"/>
  <c r="F121" i="30"/>
  <c r="F8" i="25"/>
  <c r="H8" i="25"/>
  <c r="G8" i="25"/>
  <c r="I8" i="25"/>
  <c r="F9" i="25"/>
  <c r="H9" i="25"/>
  <c r="G9" i="25"/>
  <c r="I9" i="25"/>
  <c r="F10" i="25"/>
  <c r="G10" i="25"/>
  <c r="I10" i="25"/>
  <c r="H10" i="25"/>
  <c r="F11" i="25"/>
  <c r="G11" i="25"/>
  <c r="H11" i="25"/>
  <c r="I11" i="25"/>
  <c r="F12" i="25"/>
  <c r="H12" i="25"/>
  <c r="G12" i="25"/>
  <c r="I12" i="25"/>
  <c r="F13" i="25"/>
  <c r="H13" i="25"/>
  <c r="G13" i="25"/>
  <c r="I13" i="25"/>
  <c r="F14" i="25"/>
  <c r="H14" i="25"/>
  <c r="G14" i="25"/>
  <c r="I14" i="25"/>
  <c r="F15" i="25"/>
  <c r="G15" i="25"/>
  <c r="I15" i="25"/>
  <c r="H15" i="25"/>
  <c r="F16" i="25"/>
  <c r="G16" i="25"/>
  <c r="H16" i="25"/>
  <c r="I16" i="25"/>
  <c r="F17" i="25"/>
  <c r="H17" i="25"/>
  <c r="G17" i="25"/>
  <c r="I17" i="25"/>
  <c r="F18" i="25"/>
  <c r="H18" i="25"/>
  <c r="G18" i="25"/>
  <c r="I18" i="25"/>
  <c r="F19" i="25"/>
  <c r="H19" i="25"/>
  <c r="G19" i="25"/>
  <c r="I19" i="25"/>
  <c r="F20" i="25"/>
  <c r="G20" i="25"/>
  <c r="I20" i="25"/>
  <c r="H20" i="25"/>
  <c r="F21" i="25"/>
  <c r="G21" i="25"/>
  <c r="H21" i="25"/>
  <c r="I21" i="25"/>
  <c r="F22" i="25"/>
  <c r="H22" i="25"/>
  <c r="G22" i="25"/>
  <c r="I22" i="25"/>
  <c r="F23" i="25"/>
  <c r="H23" i="25"/>
  <c r="G23" i="25"/>
  <c r="I23" i="25"/>
  <c r="F24" i="25"/>
  <c r="H24" i="25"/>
  <c r="G24" i="25"/>
  <c r="I24" i="25"/>
  <c r="F25" i="25"/>
  <c r="G25" i="25"/>
  <c r="I25" i="25"/>
  <c r="H25" i="25"/>
  <c r="F26" i="25"/>
  <c r="G26" i="25"/>
  <c r="H26" i="25"/>
  <c r="I26" i="25"/>
  <c r="F27" i="25"/>
  <c r="H27" i="25"/>
  <c r="G27" i="25"/>
  <c r="I27" i="25"/>
  <c r="F28" i="25"/>
  <c r="H28" i="25"/>
  <c r="G28" i="25"/>
  <c r="I28" i="25"/>
  <c r="F29" i="25"/>
  <c r="H29" i="25"/>
  <c r="G29" i="25"/>
  <c r="I29" i="25"/>
  <c r="F30" i="25"/>
  <c r="G30" i="25"/>
  <c r="I30" i="25"/>
  <c r="H30" i="25"/>
  <c r="F31" i="25"/>
  <c r="G31" i="25"/>
  <c r="H31" i="25"/>
  <c r="I31" i="25"/>
  <c r="F32" i="25"/>
  <c r="H32" i="25"/>
  <c r="G32" i="25"/>
  <c r="I32" i="25"/>
  <c r="F33" i="25"/>
  <c r="H33" i="25"/>
  <c r="G33" i="25"/>
  <c r="I33" i="25"/>
  <c r="F34" i="25"/>
  <c r="H34" i="25"/>
  <c r="G34" i="25"/>
  <c r="I34" i="25"/>
  <c r="F35" i="25"/>
  <c r="G35" i="25"/>
  <c r="I35" i="25"/>
  <c r="H35" i="25"/>
  <c r="F36" i="25"/>
  <c r="G36" i="25"/>
  <c r="H36" i="25"/>
  <c r="I36" i="25"/>
  <c r="F37" i="25"/>
  <c r="H37" i="25"/>
  <c r="G37" i="25"/>
  <c r="I37" i="25"/>
  <c r="F38" i="25"/>
  <c r="H38" i="25"/>
  <c r="G38" i="25"/>
  <c r="I38" i="25"/>
  <c r="F39" i="25"/>
  <c r="H39" i="25"/>
  <c r="G39" i="25"/>
  <c r="I39" i="25"/>
  <c r="F40" i="25"/>
  <c r="G40" i="25"/>
  <c r="I40" i="25"/>
  <c r="H40" i="25"/>
  <c r="F41" i="25"/>
  <c r="G41" i="25"/>
  <c r="H41" i="25"/>
  <c r="I41" i="25"/>
  <c r="F42" i="25"/>
  <c r="H42" i="25"/>
  <c r="G42" i="25"/>
  <c r="I42" i="25"/>
  <c r="F43" i="25"/>
  <c r="H43" i="25"/>
  <c r="G43" i="25"/>
  <c r="I43" i="25"/>
  <c r="F44" i="25"/>
  <c r="H44" i="25"/>
  <c r="G44" i="25"/>
  <c r="I44" i="25"/>
  <c r="F45" i="25"/>
  <c r="H45" i="25"/>
  <c r="G45" i="25"/>
  <c r="I45" i="25"/>
  <c r="F46" i="25"/>
  <c r="G46" i="25"/>
  <c r="H46" i="25"/>
  <c r="I46" i="25"/>
  <c r="F47" i="25"/>
  <c r="H47" i="25"/>
  <c r="G47" i="25"/>
  <c r="I47" i="25"/>
  <c r="F48" i="25"/>
  <c r="H48" i="25"/>
  <c r="G48" i="25"/>
  <c r="I48" i="25"/>
  <c r="F49" i="25"/>
  <c r="H49" i="25"/>
  <c r="G49" i="25"/>
  <c r="I49" i="25"/>
  <c r="F50" i="25"/>
  <c r="G50" i="25"/>
  <c r="I50" i="25"/>
  <c r="H50" i="25"/>
  <c r="F51" i="25"/>
  <c r="G51" i="25"/>
  <c r="H51" i="25"/>
  <c r="I51" i="25"/>
  <c r="F52" i="25"/>
  <c r="H52" i="25"/>
  <c r="G52" i="25"/>
  <c r="I52" i="25"/>
  <c r="F53" i="25"/>
  <c r="H53" i="25"/>
  <c r="G53" i="25"/>
  <c r="I53" i="25"/>
  <c r="F54" i="25"/>
  <c r="H54" i="25"/>
  <c r="G54" i="25"/>
  <c r="I54" i="25"/>
  <c r="F55" i="25"/>
  <c r="G55" i="25"/>
  <c r="I55" i="25"/>
  <c r="H55" i="25"/>
  <c r="F56" i="25"/>
  <c r="G56" i="25"/>
  <c r="H56" i="25"/>
  <c r="I56" i="25"/>
  <c r="F57" i="25"/>
  <c r="H57" i="25"/>
  <c r="G57" i="25"/>
  <c r="I57" i="25"/>
  <c r="F58" i="25"/>
  <c r="H58" i="25"/>
  <c r="G58" i="25"/>
  <c r="I58" i="25"/>
  <c r="F59" i="25"/>
  <c r="H59" i="25"/>
  <c r="G59" i="25"/>
  <c r="I59" i="25"/>
  <c r="F60" i="25"/>
  <c r="G60" i="25"/>
  <c r="I60" i="25"/>
  <c r="H60" i="25"/>
  <c r="F61" i="25"/>
  <c r="G61" i="25"/>
  <c r="H61" i="25"/>
  <c r="I61" i="25"/>
  <c r="F62" i="25"/>
  <c r="H62" i="25"/>
  <c r="G62" i="25"/>
  <c r="I62" i="25"/>
  <c r="F63" i="25"/>
  <c r="H63" i="25"/>
  <c r="G63" i="25"/>
  <c r="I63" i="25"/>
  <c r="F64" i="25"/>
  <c r="H64" i="25"/>
  <c r="G64" i="25"/>
  <c r="I64" i="25"/>
  <c r="F65" i="25"/>
  <c r="G65" i="25"/>
  <c r="I65" i="25"/>
  <c r="H65" i="25"/>
  <c r="F66" i="25"/>
  <c r="G66" i="25"/>
  <c r="H66" i="25"/>
  <c r="I66" i="25"/>
  <c r="F67" i="25"/>
  <c r="H67" i="25"/>
  <c r="G67" i="25"/>
  <c r="I67" i="25"/>
  <c r="F68" i="25"/>
  <c r="H68" i="25"/>
  <c r="G68" i="25"/>
  <c r="I68" i="25"/>
  <c r="F69" i="25"/>
  <c r="H69" i="25"/>
  <c r="G69" i="25"/>
  <c r="I69" i="25"/>
  <c r="F70" i="25"/>
  <c r="G70" i="25"/>
  <c r="I70" i="25"/>
  <c r="H70" i="25"/>
  <c r="F71" i="25"/>
  <c r="G71" i="25"/>
  <c r="H71" i="25"/>
  <c r="I71" i="25"/>
  <c r="F72" i="25"/>
  <c r="H72" i="25"/>
  <c r="G72" i="25"/>
  <c r="I72" i="25"/>
  <c r="F73" i="25"/>
  <c r="H73" i="25"/>
  <c r="G73" i="25"/>
  <c r="I73" i="25"/>
  <c r="F74" i="25"/>
  <c r="H74" i="25"/>
  <c r="G74" i="25"/>
  <c r="I74" i="25"/>
  <c r="F75" i="25"/>
  <c r="G75" i="25"/>
  <c r="I75" i="25"/>
  <c r="H75" i="25"/>
  <c r="F76" i="25"/>
  <c r="G76" i="25"/>
  <c r="H76" i="25"/>
  <c r="I76" i="25"/>
  <c r="F77" i="25"/>
  <c r="H77" i="25"/>
  <c r="G77" i="25"/>
  <c r="I77" i="25"/>
  <c r="F78" i="25"/>
  <c r="H78" i="25"/>
  <c r="G78" i="25"/>
  <c r="I78" i="25"/>
  <c r="F79" i="25"/>
  <c r="H79" i="25"/>
  <c r="G79" i="25"/>
  <c r="I79" i="25"/>
  <c r="F80" i="25"/>
  <c r="G80" i="25"/>
  <c r="I80" i="25"/>
  <c r="H80" i="25"/>
  <c r="F81" i="25"/>
  <c r="G81" i="25"/>
  <c r="H81" i="25"/>
  <c r="I81" i="25"/>
  <c r="F82" i="25"/>
  <c r="H82" i="25"/>
  <c r="G82" i="25"/>
  <c r="I82" i="25"/>
  <c r="F83" i="25"/>
  <c r="H83" i="25"/>
  <c r="G83" i="25"/>
  <c r="I83" i="25"/>
  <c r="F84" i="25"/>
  <c r="H84" i="25"/>
  <c r="G84" i="25"/>
  <c r="I84" i="25"/>
  <c r="F85" i="25"/>
  <c r="G85" i="25"/>
  <c r="I85" i="25"/>
  <c r="H85" i="25"/>
  <c r="F86" i="25"/>
  <c r="G86" i="25"/>
  <c r="H86" i="25"/>
  <c r="I86" i="25"/>
  <c r="F87" i="25"/>
  <c r="H87" i="25"/>
  <c r="G87" i="25"/>
  <c r="I87" i="25"/>
  <c r="F88" i="25"/>
  <c r="H88" i="25"/>
  <c r="G88" i="25"/>
  <c r="I88" i="25"/>
  <c r="F89" i="25"/>
  <c r="H89" i="25"/>
  <c r="G89" i="25"/>
  <c r="I89" i="25"/>
  <c r="F90" i="25"/>
  <c r="G90" i="25"/>
  <c r="I90" i="25"/>
  <c r="H90" i="25"/>
  <c r="F91" i="25"/>
  <c r="G91" i="25"/>
  <c r="H91" i="25"/>
  <c r="I91" i="25"/>
  <c r="F92" i="25"/>
  <c r="H92" i="25"/>
  <c r="G92" i="25"/>
  <c r="I92" i="25"/>
  <c r="F93" i="25"/>
  <c r="H93" i="25"/>
  <c r="G93" i="25"/>
  <c r="I93" i="25"/>
  <c r="F94" i="25"/>
  <c r="H94" i="25"/>
  <c r="G94" i="25"/>
  <c r="I94" i="25"/>
  <c r="F95" i="25"/>
  <c r="G95" i="25"/>
  <c r="I95" i="25"/>
  <c r="H95" i="25"/>
  <c r="F96" i="25"/>
  <c r="G96" i="25"/>
  <c r="H96" i="25"/>
  <c r="I96" i="25"/>
  <c r="F97" i="25"/>
  <c r="H97" i="25"/>
  <c r="G97" i="25"/>
  <c r="I97" i="25"/>
  <c r="F98" i="25"/>
  <c r="H98" i="25"/>
  <c r="G98" i="25"/>
  <c r="I98" i="25"/>
  <c r="F99" i="25"/>
  <c r="H99" i="25"/>
  <c r="G99" i="25"/>
  <c r="I99" i="25"/>
  <c r="F100" i="25"/>
  <c r="G100" i="25"/>
  <c r="I100" i="25"/>
  <c r="H100" i="25"/>
  <c r="F101" i="25"/>
  <c r="G101" i="25"/>
  <c r="I101" i="25"/>
  <c r="H101" i="25"/>
  <c r="F102" i="25"/>
  <c r="H102" i="25"/>
  <c r="G102" i="25"/>
  <c r="I102" i="25"/>
  <c r="F103" i="25"/>
  <c r="H103" i="25"/>
  <c r="G103" i="25"/>
  <c r="I103" i="25"/>
  <c r="F104" i="25"/>
  <c r="H104" i="25"/>
  <c r="G104" i="25"/>
  <c r="I104" i="25"/>
  <c r="F105" i="25"/>
  <c r="G105" i="25"/>
  <c r="I105" i="25"/>
  <c r="H105" i="25"/>
  <c r="F106" i="25"/>
  <c r="G106" i="25"/>
  <c r="H106" i="25"/>
  <c r="I106" i="25"/>
  <c r="F107" i="25"/>
  <c r="H107" i="25"/>
  <c r="G107" i="25"/>
  <c r="I107" i="25"/>
  <c r="F108" i="25"/>
  <c r="H108" i="25"/>
  <c r="G108" i="25"/>
  <c r="I108" i="25"/>
  <c r="F109" i="25"/>
  <c r="H109" i="25"/>
  <c r="G109" i="25"/>
  <c r="I109" i="25"/>
  <c r="F110" i="25"/>
  <c r="G110" i="25"/>
  <c r="I110" i="25"/>
  <c r="H110" i="25"/>
  <c r="F111" i="25"/>
  <c r="G111" i="25"/>
  <c r="H111" i="25"/>
  <c r="I111" i="25"/>
  <c r="F112" i="25"/>
  <c r="H112" i="25"/>
  <c r="G112" i="25"/>
  <c r="I112" i="25"/>
  <c r="F113" i="25"/>
  <c r="H113" i="25"/>
  <c r="G113" i="25"/>
  <c r="I113" i="25"/>
  <c r="F114" i="25"/>
  <c r="H114" i="25"/>
  <c r="G114" i="25"/>
  <c r="I114" i="25"/>
  <c r="F115" i="25"/>
  <c r="G115" i="25"/>
  <c r="I115" i="25"/>
  <c r="H115" i="25"/>
  <c r="F116" i="25"/>
  <c r="G116" i="25"/>
  <c r="H116" i="25"/>
  <c r="I116" i="25"/>
  <c r="F117" i="25"/>
  <c r="H117" i="25"/>
  <c r="G117" i="25"/>
  <c r="I117" i="25"/>
  <c r="F118" i="25"/>
  <c r="H118" i="25"/>
  <c r="G118" i="25"/>
  <c r="I118" i="25"/>
  <c r="F119" i="25"/>
  <c r="H119" i="25"/>
  <c r="G119" i="25"/>
  <c r="I119" i="25"/>
  <c r="F120" i="25"/>
  <c r="G120" i="25"/>
  <c r="I120" i="25"/>
  <c r="H120" i="25"/>
  <c r="F121" i="25"/>
  <c r="H121" i="25"/>
  <c r="G121" i="25"/>
  <c r="I121" i="25"/>
  <c r="F122" i="25"/>
  <c r="H122" i="25"/>
  <c r="G122" i="25"/>
  <c r="I122" i="25"/>
  <c r="F123" i="25"/>
  <c r="H123" i="25"/>
  <c r="G123" i="25"/>
  <c r="I123" i="25"/>
  <c r="F124" i="25"/>
  <c r="H124" i="25"/>
  <c r="G124" i="25"/>
  <c r="I124" i="25"/>
  <c r="F125" i="25"/>
  <c r="G125" i="25"/>
  <c r="I125" i="25"/>
  <c r="H125" i="25"/>
  <c r="F126" i="25"/>
  <c r="G126" i="25"/>
  <c r="H126" i="25"/>
  <c r="I126" i="25"/>
  <c r="F127" i="25"/>
  <c r="H127" i="25"/>
  <c r="G127" i="25"/>
  <c r="I127" i="25"/>
  <c r="G7" i="25"/>
  <c r="F7" i="25"/>
  <c r="I7" i="25"/>
  <c r="H7" i="25"/>
  <c r="G8" i="24"/>
  <c r="H8" i="24"/>
  <c r="I8" i="24"/>
  <c r="L8" i="24"/>
  <c r="J8" i="24"/>
  <c r="K8" i="24"/>
  <c r="G9" i="24"/>
  <c r="H9" i="24"/>
  <c r="K9" i="24"/>
  <c r="I9" i="24"/>
  <c r="L9" i="24"/>
  <c r="J9" i="24"/>
  <c r="G10" i="24"/>
  <c r="J10" i="24"/>
  <c r="H10" i="24"/>
  <c r="K10" i="24"/>
  <c r="I10" i="24"/>
  <c r="L10" i="24"/>
  <c r="G11" i="24"/>
  <c r="J11" i="24"/>
  <c r="H11" i="24"/>
  <c r="K11" i="24"/>
  <c r="I11" i="24"/>
  <c r="L11" i="24"/>
  <c r="G12" i="24"/>
  <c r="H12" i="24"/>
  <c r="I12" i="24"/>
  <c r="J12" i="24"/>
  <c r="K12" i="24"/>
  <c r="L12" i="24"/>
  <c r="G13" i="24"/>
  <c r="H13" i="24"/>
  <c r="I13" i="24"/>
  <c r="L13" i="24"/>
  <c r="J13" i="24"/>
  <c r="K13" i="24"/>
  <c r="G14" i="24"/>
  <c r="H14" i="24"/>
  <c r="K14" i="24"/>
  <c r="I14" i="24"/>
  <c r="L14" i="24"/>
  <c r="J14" i="24"/>
  <c r="G15" i="24"/>
  <c r="J15" i="24"/>
  <c r="H15" i="24"/>
  <c r="K15" i="24"/>
  <c r="I15" i="24"/>
  <c r="L15" i="24"/>
  <c r="G16" i="24"/>
  <c r="J16" i="24"/>
  <c r="H16" i="24"/>
  <c r="K16" i="24"/>
  <c r="I16" i="24"/>
  <c r="L16" i="24"/>
  <c r="G17" i="24"/>
  <c r="H17" i="24"/>
  <c r="I17" i="24"/>
  <c r="J17" i="24"/>
  <c r="K17" i="24"/>
  <c r="L17" i="24"/>
  <c r="G18" i="24"/>
  <c r="H18" i="24"/>
  <c r="I18" i="24"/>
  <c r="L18" i="24"/>
  <c r="J18" i="24"/>
  <c r="K18" i="24"/>
  <c r="G19" i="24"/>
  <c r="H19" i="24"/>
  <c r="K19" i="24"/>
  <c r="I19" i="24"/>
  <c r="L19" i="24"/>
  <c r="J19" i="24"/>
  <c r="G20" i="24"/>
  <c r="J20" i="24"/>
  <c r="H20" i="24"/>
  <c r="K20" i="24"/>
  <c r="I20" i="24"/>
  <c r="L20" i="24"/>
  <c r="G21" i="24"/>
  <c r="J21" i="24"/>
  <c r="H21" i="24"/>
  <c r="K21" i="24"/>
  <c r="I21" i="24"/>
  <c r="L21" i="24"/>
  <c r="G22" i="24"/>
  <c r="H22" i="24"/>
  <c r="I22" i="24"/>
  <c r="J22" i="24"/>
  <c r="K22" i="24"/>
  <c r="L22" i="24"/>
  <c r="G23" i="24"/>
  <c r="H23" i="24"/>
  <c r="I23" i="24"/>
  <c r="L23" i="24"/>
  <c r="J23" i="24"/>
  <c r="K23" i="24"/>
  <c r="G24" i="24"/>
  <c r="H24" i="24"/>
  <c r="K24" i="24"/>
  <c r="I24" i="24"/>
  <c r="L24" i="24"/>
  <c r="J24" i="24"/>
  <c r="G25" i="24"/>
  <c r="J25" i="24"/>
  <c r="H25" i="24"/>
  <c r="K25" i="24"/>
  <c r="I25" i="24"/>
  <c r="L25" i="24"/>
  <c r="G26" i="24"/>
  <c r="J26" i="24"/>
  <c r="H26" i="24"/>
  <c r="K26" i="24"/>
  <c r="I26" i="24"/>
  <c r="L26" i="24"/>
  <c r="G27" i="24"/>
  <c r="H27" i="24"/>
  <c r="I27" i="24"/>
  <c r="J27" i="24"/>
  <c r="K27" i="24"/>
  <c r="L27" i="24"/>
  <c r="G28" i="24"/>
  <c r="H28" i="24"/>
  <c r="I28" i="24"/>
  <c r="L28" i="24"/>
  <c r="J28" i="24"/>
  <c r="K28" i="24"/>
  <c r="G29" i="24"/>
  <c r="H29" i="24"/>
  <c r="K29" i="24"/>
  <c r="I29" i="24"/>
  <c r="L29" i="24"/>
  <c r="J29" i="24"/>
  <c r="G30" i="24"/>
  <c r="J30" i="24"/>
  <c r="H30" i="24"/>
  <c r="K30" i="24"/>
  <c r="I30" i="24"/>
  <c r="L30" i="24"/>
  <c r="G31" i="24"/>
  <c r="J31" i="24"/>
  <c r="H31" i="24"/>
  <c r="K31" i="24"/>
  <c r="I31" i="24"/>
  <c r="L31" i="24"/>
  <c r="G32" i="24"/>
  <c r="H32" i="24"/>
  <c r="I32" i="24"/>
  <c r="J32" i="24"/>
  <c r="K32" i="24"/>
  <c r="L32" i="24"/>
  <c r="G33" i="24"/>
  <c r="H33" i="24"/>
  <c r="I33" i="24"/>
  <c r="L33" i="24"/>
  <c r="J33" i="24"/>
  <c r="K33" i="24"/>
  <c r="G34" i="24"/>
  <c r="H34" i="24"/>
  <c r="K34" i="24"/>
  <c r="I34" i="24"/>
  <c r="L34" i="24"/>
  <c r="J34" i="24"/>
  <c r="G35" i="24"/>
  <c r="J35" i="24"/>
  <c r="H35" i="24"/>
  <c r="K35" i="24"/>
  <c r="I35" i="24"/>
  <c r="L35" i="24"/>
  <c r="G36" i="24"/>
  <c r="J36" i="24"/>
  <c r="H36" i="24"/>
  <c r="K36" i="24"/>
  <c r="I36" i="24"/>
  <c r="L36" i="24"/>
  <c r="G37" i="24"/>
  <c r="H37" i="24"/>
  <c r="I37" i="24"/>
  <c r="J37" i="24"/>
  <c r="K37" i="24"/>
  <c r="L37" i="24"/>
  <c r="G38" i="24"/>
  <c r="H38" i="24"/>
  <c r="I38" i="24"/>
  <c r="L38" i="24"/>
  <c r="J38" i="24"/>
  <c r="K38" i="24"/>
  <c r="G39" i="24"/>
  <c r="H39" i="24"/>
  <c r="K39" i="24"/>
  <c r="I39" i="24"/>
  <c r="L39" i="24"/>
  <c r="J39" i="24"/>
  <c r="G40" i="24"/>
  <c r="J40" i="24"/>
  <c r="H40" i="24"/>
  <c r="K40" i="24"/>
  <c r="I40" i="24"/>
  <c r="L40" i="24"/>
  <c r="G41" i="24"/>
  <c r="J41" i="24"/>
  <c r="H41" i="24"/>
  <c r="K41" i="24"/>
  <c r="I41" i="24"/>
  <c r="L41" i="24"/>
  <c r="G42" i="24"/>
  <c r="H42" i="24"/>
  <c r="I42" i="24"/>
  <c r="J42" i="24"/>
  <c r="K42" i="24"/>
  <c r="L42" i="24"/>
  <c r="G43" i="24"/>
  <c r="H43" i="24"/>
  <c r="I43" i="24"/>
  <c r="L43" i="24"/>
  <c r="J43" i="24"/>
  <c r="K43" i="24"/>
  <c r="G44" i="24"/>
  <c r="H44" i="24"/>
  <c r="K44" i="24"/>
  <c r="I44" i="24"/>
  <c r="L44" i="24"/>
  <c r="J44" i="24"/>
  <c r="G45" i="24"/>
  <c r="J45" i="24"/>
  <c r="H45" i="24"/>
  <c r="K45" i="24"/>
  <c r="I45" i="24"/>
  <c r="L45" i="24"/>
  <c r="G46" i="24"/>
  <c r="J46" i="24"/>
  <c r="H46" i="24"/>
  <c r="K46" i="24"/>
  <c r="I46" i="24"/>
  <c r="L46" i="24"/>
  <c r="G47" i="24"/>
  <c r="H47" i="24"/>
  <c r="I47" i="24"/>
  <c r="J47" i="24"/>
  <c r="K47" i="24"/>
  <c r="L47" i="24"/>
  <c r="G48" i="24"/>
  <c r="H48" i="24"/>
  <c r="I48" i="24"/>
  <c r="L48" i="24"/>
  <c r="J48" i="24"/>
  <c r="K48" i="24"/>
  <c r="G49" i="24"/>
  <c r="H49" i="24"/>
  <c r="K49" i="24"/>
  <c r="I49" i="24"/>
  <c r="L49" i="24"/>
  <c r="J49" i="24"/>
  <c r="G50" i="24"/>
  <c r="J50" i="24"/>
  <c r="H50" i="24"/>
  <c r="K50" i="24"/>
  <c r="I50" i="24"/>
  <c r="L50" i="24"/>
  <c r="G51" i="24"/>
  <c r="J51" i="24"/>
  <c r="H51" i="24"/>
  <c r="K51" i="24"/>
  <c r="I51" i="24"/>
  <c r="L51" i="24"/>
  <c r="G52" i="24"/>
  <c r="H52" i="24"/>
  <c r="I52" i="24"/>
  <c r="J52" i="24"/>
  <c r="K52" i="24"/>
  <c r="L52" i="24"/>
  <c r="G53" i="24"/>
  <c r="H53" i="24"/>
  <c r="I53" i="24"/>
  <c r="L53" i="24"/>
  <c r="J53" i="24"/>
  <c r="K53" i="24"/>
  <c r="G54" i="24"/>
  <c r="J54" i="24"/>
  <c r="H54" i="24"/>
  <c r="K54" i="24"/>
  <c r="I54" i="24"/>
  <c r="L54" i="24"/>
  <c r="G55" i="24"/>
  <c r="J55" i="24"/>
  <c r="H55" i="24"/>
  <c r="K55" i="24"/>
  <c r="I55" i="24"/>
  <c r="L55" i="24"/>
  <c r="G56" i="24"/>
  <c r="J56" i="24"/>
  <c r="H56" i="24"/>
  <c r="K56" i="24"/>
  <c r="I56" i="24"/>
  <c r="L56" i="24"/>
  <c r="G57" i="24"/>
  <c r="H57" i="24"/>
  <c r="I57" i="24"/>
  <c r="J57" i="24"/>
  <c r="K57" i="24"/>
  <c r="L57" i="24"/>
  <c r="G58" i="24"/>
  <c r="H58" i="24"/>
  <c r="I58" i="24"/>
  <c r="L58" i="24"/>
  <c r="J58" i="24"/>
  <c r="K58" i="24"/>
  <c r="G59" i="24"/>
  <c r="H59" i="24"/>
  <c r="K59" i="24"/>
  <c r="I59" i="24"/>
  <c r="L59" i="24"/>
  <c r="J59" i="24"/>
  <c r="G60" i="24"/>
  <c r="J60" i="24"/>
  <c r="H60" i="24"/>
  <c r="K60" i="24"/>
  <c r="I60" i="24"/>
  <c r="L60" i="24"/>
  <c r="G61" i="24"/>
  <c r="J61" i="24"/>
  <c r="H61" i="24"/>
  <c r="K61" i="24"/>
  <c r="I61" i="24"/>
  <c r="L61" i="24"/>
  <c r="G62" i="24"/>
  <c r="H62" i="24"/>
  <c r="I62" i="24"/>
  <c r="J62" i="24"/>
  <c r="K62" i="24"/>
  <c r="L62" i="24"/>
  <c r="G63" i="24"/>
  <c r="H63" i="24"/>
  <c r="I63" i="24"/>
  <c r="L63" i="24"/>
  <c r="J63" i="24"/>
  <c r="K63" i="24"/>
  <c r="G64" i="24"/>
  <c r="H64" i="24"/>
  <c r="K64" i="24"/>
  <c r="I64" i="24"/>
  <c r="L64" i="24"/>
  <c r="J64" i="24"/>
  <c r="G65" i="24"/>
  <c r="J65" i="24"/>
  <c r="H65" i="24"/>
  <c r="K65" i="24"/>
  <c r="I65" i="24"/>
  <c r="L65" i="24"/>
  <c r="G66" i="24"/>
  <c r="J66" i="24"/>
  <c r="H66" i="24"/>
  <c r="K66" i="24"/>
  <c r="I66" i="24"/>
  <c r="L66" i="24"/>
  <c r="G67" i="24"/>
  <c r="H67" i="24"/>
  <c r="I67" i="24"/>
  <c r="J67" i="24"/>
  <c r="K67" i="24"/>
  <c r="L67" i="24"/>
  <c r="G68" i="24"/>
  <c r="H68" i="24"/>
  <c r="I68" i="24"/>
  <c r="L68" i="24"/>
  <c r="J68" i="24"/>
  <c r="K68" i="24"/>
  <c r="G69" i="24"/>
  <c r="H69" i="24"/>
  <c r="K69" i="24"/>
  <c r="I69" i="24"/>
  <c r="L69" i="24"/>
  <c r="J69" i="24"/>
  <c r="G70" i="24"/>
  <c r="J70" i="24"/>
  <c r="H70" i="24"/>
  <c r="K70" i="24"/>
  <c r="I70" i="24"/>
  <c r="L70" i="24"/>
  <c r="G71" i="24"/>
  <c r="J71" i="24"/>
  <c r="H71" i="24"/>
  <c r="K71" i="24"/>
  <c r="I71" i="24"/>
  <c r="L71" i="24"/>
  <c r="G72" i="24"/>
  <c r="J72" i="24"/>
  <c r="H72" i="24"/>
  <c r="K72" i="24"/>
  <c r="I72" i="24"/>
  <c r="L72" i="24"/>
  <c r="G73" i="24"/>
  <c r="H73" i="24"/>
  <c r="I73" i="24"/>
  <c r="L73" i="24"/>
  <c r="J73" i="24"/>
  <c r="K73" i="24"/>
  <c r="G74" i="24"/>
  <c r="H74" i="24"/>
  <c r="K74" i="24"/>
  <c r="I74" i="24"/>
  <c r="L74" i="24"/>
  <c r="J74" i="24"/>
  <c r="G75" i="24"/>
  <c r="J75" i="24"/>
  <c r="H75" i="24"/>
  <c r="K75" i="24"/>
  <c r="I75" i="24"/>
  <c r="L75" i="24"/>
  <c r="G76" i="24"/>
  <c r="J76" i="24"/>
  <c r="H76" i="24"/>
  <c r="K76" i="24"/>
  <c r="I76" i="24"/>
  <c r="L76" i="24"/>
  <c r="G77" i="24"/>
  <c r="H77" i="24"/>
  <c r="I77" i="24"/>
  <c r="J77" i="24"/>
  <c r="K77" i="24"/>
  <c r="L77" i="24"/>
  <c r="G78" i="24"/>
  <c r="H78" i="24"/>
  <c r="I78" i="24"/>
  <c r="L78" i="24"/>
  <c r="J78" i="24"/>
  <c r="K78" i="24"/>
  <c r="G79" i="24"/>
  <c r="H79" i="24"/>
  <c r="K79" i="24"/>
  <c r="I79" i="24"/>
  <c r="L79" i="24"/>
  <c r="J79" i="24"/>
  <c r="G80" i="24"/>
  <c r="J80" i="24"/>
  <c r="H80" i="24"/>
  <c r="K80" i="24"/>
  <c r="I80" i="24"/>
  <c r="L80" i="24"/>
  <c r="G81" i="24"/>
  <c r="J81" i="24"/>
  <c r="H81" i="24"/>
  <c r="K81" i="24"/>
  <c r="I81" i="24"/>
  <c r="L81" i="24"/>
  <c r="G82" i="24"/>
  <c r="H82" i="24"/>
  <c r="I82" i="24"/>
  <c r="J82" i="24"/>
  <c r="K82" i="24"/>
  <c r="L82" i="24"/>
  <c r="G83" i="24"/>
  <c r="H83" i="24"/>
  <c r="I83" i="24"/>
  <c r="L83" i="24"/>
  <c r="J83" i="24"/>
  <c r="K83" i="24"/>
  <c r="G84" i="24"/>
  <c r="H84" i="24"/>
  <c r="K84" i="24"/>
  <c r="I84" i="24"/>
  <c r="L84" i="24"/>
  <c r="J84" i="24"/>
  <c r="G85" i="24"/>
  <c r="J85" i="24"/>
  <c r="H85" i="24"/>
  <c r="K85" i="24"/>
  <c r="I85" i="24"/>
  <c r="L85" i="24"/>
  <c r="G86" i="24"/>
  <c r="J86" i="24"/>
  <c r="H86" i="24"/>
  <c r="K86" i="24"/>
  <c r="I86" i="24"/>
  <c r="L86" i="24"/>
  <c r="G87" i="24"/>
  <c r="H87" i="24"/>
  <c r="I87" i="24"/>
  <c r="J87" i="24"/>
  <c r="K87" i="24"/>
  <c r="L87" i="24"/>
  <c r="G88" i="24"/>
  <c r="H88" i="24"/>
  <c r="I88" i="24"/>
  <c r="L88" i="24"/>
  <c r="J88" i="24"/>
  <c r="K88" i="24"/>
  <c r="G89" i="24"/>
  <c r="H89" i="24"/>
  <c r="K89" i="24"/>
  <c r="I89" i="24"/>
  <c r="L89" i="24"/>
  <c r="J89" i="24"/>
  <c r="G90" i="24"/>
  <c r="J90" i="24"/>
  <c r="H90" i="24"/>
  <c r="K90" i="24"/>
  <c r="I90" i="24"/>
  <c r="L90" i="24"/>
  <c r="G91" i="24"/>
  <c r="J91" i="24"/>
  <c r="H91" i="24"/>
  <c r="K91" i="24"/>
  <c r="I91" i="24"/>
  <c r="L91" i="24"/>
  <c r="G92" i="24"/>
  <c r="H92" i="24"/>
  <c r="I92" i="24"/>
  <c r="J92" i="24"/>
  <c r="K92" i="24"/>
  <c r="L92" i="24"/>
  <c r="G93" i="24"/>
  <c r="H93" i="24"/>
  <c r="I93" i="24"/>
  <c r="L93" i="24"/>
  <c r="J93" i="24"/>
  <c r="K93" i="24"/>
  <c r="G94" i="24"/>
  <c r="H94" i="24"/>
  <c r="K94" i="24"/>
  <c r="I94" i="24"/>
  <c r="L94" i="24"/>
  <c r="J94" i="24"/>
  <c r="G95" i="24"/>
  <c r="J95" i="24"/>
  <c r="H95" i="24"/>
  <c r="K95" i="24"/>
  <c r="I95" i="24"/>
  <c r="L95" i="24"/>
  <c r="G96" i="24"/>
  <c r="J96" i="24"/>
  <c r="H96" i="24"/>
  <c r="K96" i="24"/>
  <c r="I96" i="24"/>
  <c r="L96" i="24"/>
  <c r="G97" i="24"/>
  <c r="H97" i="24"/>
  <c r="I97" i="24"/>
  <c r="J97" i="24"/>
  <c r="K97" i="24"/>
  <c r="L97" i="24"/>
  <c r="G98" i="24"/>
  <c r="H98" i="24"/>
  <c r="I98" i="24"/>
  <c r="L98" i="24"/>
  <c r="J98" i="24"/>
  <c r="K98" i="24"/>
  <c r="G99" i="24"/>
  <c r="H99" i="24"/>
  <c r="K99" i="24"/>
  <c r="I99" i="24"/>
  <c r="L99" i="24"/>
  <c r="J99" i="24"/>
  <c r="G100" i="24"/>
  <c r="J100" i="24"/>
  <c r="H100" i="24"/>
  <c r="K100" i="24"/>
  <c r="I100" i="24"/>
  <c r="L100" i="24"/>
  <c r="G101" i="24"/>
  <c r="J101" i="24"/>
  <c r="H101" i="24"/>
  <c r="K101" i="24"/>
  <c r="I101" i="24"/>
  <c r="L101" i="24"/>
  <c r="G102" i="24"/>
  <c r="J102" i="24"/>
  <c r="H102" i="24"/>
  <c r="K102" i="24"/>
  <c r="I102" i="24"/>
  <c r="L102" i="24"/>
  <c r="G103" i="24"/>
  <c r="H103" i="24"/>
  <c r="I103" i="24"/>
  <c r="L103" i="24"/>
  <c r="J103" i="24"/>
  <c r="K103" i="24"/>
  <c r="G104" i="24"/>
  <c r="H104" i="24"/>
  <c r="K104" i="24"/>
  <c r="I104" i="24"/>
  <c r="L104" i="24"/>
  <c r="J104" i="24"/>
  <c r="G105" i="24"/>
  <c r="J105" i="24"/>
  <c r="H105" i="24"/>
  <c r="K105" i="24"/>
  <c r="I105" i="24"/>
  <c r="L105" i="24"/>
  <c r="G106" i="24"/>
  <c r="J106" i="24"/>
  <c r="H106" i="24"/>
  <c r="K106" i="24"/>
  <c r="I106" i="24"/>
  <c r="L106" i="24"/>
  <c r="G107" i="24"/>
  <c r="H107" i="24"/>
  <c r="I107" i="24"/>
  <c r="J107" i="24"/>
  <c r="K107" i="24"/>
  <c r="L107" i="24"/>
  <c r="G108" i="24"/>
  <c r="H108" i="24"/>
  <c r="I108" i="24"/>
  <c r="L108" i="24"/>
  <c r="J108" i="24"/>
  <c r="K108" i="24"/>
  <c r="G109" i="24"/>
  <c r="H109" i="24"/>
  <c r="K109" i="24"/>
  <c r="I109" i="24"/>
  <c r="L109" i="24"/>
  <c r="J109" i="24"/>
  <c r="G110" i="24"/>
  <c r="J110" i="24"/>
  <c r="H110" i="24"/>
  <c r="K110" i="24"/>
  <c r="I110" i="24"/>
  <c r="L110" i="24"/>
  <c r="G111" i="24"/>
  <c r="J111" i="24"/>
  <c r="H111" i="24"/>
  <c r="K111" i="24"/>
  <c r="I111" i="24"/>
  <c r="L111" i="24"/>
  <c r="G112" i="24"/>
  <c r="H112" i="24"/>
  <c r="I112" i="24"/>
  <c r="J112" i="24"/>
  <c r="K112" i="24"/>
  <c r="L112" i="24"/>
  <c r="G113" i="24"/>
  <c r="H113" i="24"/>
  <c r="I113" i="24"/>
  <c r="L113" i="24"/>
  <c r="J113" i="24"/>
  <c r="K113" i="24"/>
  <c r="G114" i="24"/>
  <c r="H114" i="24"/>
  <c r="K114" i="24"/>
  <c r="I114" i="24"/>
  <c r="L114" i="24"/>
  <c r="J114" i="24"/>
  <c r="G115" i="24"/>
  <c r="J115" i="24"/>
  <c r="H115" i="24"/>
  <c r="K115" i="24"/>
  <c r="I115" i="24"/>
  <c r="L115" i="24"/>
  <c r="G116" i="24"/>
  <c r="J116" i="24"/>
  <c r="H116" i="24"/>
  <c r="K116" i="24"/>
  <c r="I116" i="24"/>
  <c r="L116" i="24"/>
  <c r="G117" i="24"/>
  <c r="H117" i="24"/>
  <c r="I117" i="24"/>
  <c r="J117" i="24"/>
  <c r="K117" i="24"/>
  <c r="L117" i="24"/>
  <c r="G118" i="24"/>
  <c r="H118" i="24"/>
  <c r="I118" i="24"/>
  <c r="L118" i="24"/>
  <c r="J118" i="24"/>
  <c r="K118" i="24"/>
  <c r="G119" i="24"/>
  <c r="H119" i="24"/>
  <c r="K119" i="24"/>
  <c r="I119" i="24"/>
  <c r="L119" i="24"/>
  <c r="J119" i="24"/>
  <c r="G120" i="24"/>
  <c r="J120" i="24"/>
  <c r="H120" i="24"/>
  <c r="K120" i="24"/>
  <c r="I120" i="24"/>
  <c r="L120" i="24"/>
  <c r="G121" i="24"/>
  <c r="J121" i="24"/>
  <c r="H121" i="24"/>
  <c r="K121" i="24"/>
  <c r="I121" i="24"/>
  <c r="L121" i="24"/>
  <c r="G122" i="24"/>
  <c r="H122" i="24"/>
  <c r="I122" i="24"/>
  <c r="J122" i="24"/>
  <c r="K122" i="24"/>
  <c r="L122" i="24"/>
  <c r="G123" i="24"/>
  <c r="H123" i="24"/>
  <c r="I123" i="24"/>
  <c r="L123" i="24"/>
  <c r="J123" i="24"/>
  <c r="K123" i="24"/>
  <c r="G124" i="24"/>
  <c r="H124" i="24"/>
  <c r="K124" i="24"/>
  <c r="I124" i="24"/>
  <c r="L124" i="24"/>
  <c r="J124" i="24"/>
  <c r="G125" i="24"/>
  <c r="J125" i="24"/>
  <c r="H125" i="24"/>
  <c r="K125" i="24"/>
  <c r="I125" i="24"/>
  <c r="L125" i="24"/>
  <c r="G126" i="24"/>
  <c r="J126" i="24"/>
  <c r="H126" i="24"/>
  <c r="K126" i="24"/>
  <c r="I126" i="24"/>
  <c r="L126" i="24"/>
  <c r="G127" i="24"/>
  <c r="H127" i="24"/>
  <c r="I127" i="24"/>
  <c r="J127" i="24"/>
  <c r="K127" i="24"/>
  <c r="L127" i="24"/>
  <c r="I7" i="24"/>
  <c r="H7" i="24"/>
  <c r="L7" i="24"/>
  <c r="K7" i="24"/>
  <c r="G7" i="24"/>
  <c r="J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7" i="24"/>
  <c r="H9" i="23"/>
  <c r="I9" i="23"/>
  <c r="G9" i="23"/>
  <c r="J9" i="23"/>
  <c r="K9" i="23"/>
  <c r="L9" i="23"/>
  <c r="H10" i="23"/>
  <c r="K10" i="23"/>
  <c r="I10" i="23"/>
  <c r="G10" i="23"/>
  <c r="J10" i="23"/>
  <c r="L10" i="23"/>
  <c r="H11" i="23"/>
  <c r="I11" i="23"/>
  <c r="G11" i="23"/>
  <c r="J11" i="23"/>
  <c r="K11" i="23"/>
  <c r="L11" i="23"/>
  <c r="H12" i="23"/>
  <c r="K12" i="23"/>
  <c r="I12" i="23"/>
  <c r="G12" i="23"/>
  <c r="J12" i="23"/>
  <c r="L12" i="23"/>
  <c r="H13" i="23"/>
  <c r="I13" i="23"/>
  <c r="G13" i="23"/>
  <c r="J13" i="23"/>
  <c r="K13" i="23"/>
  <c r="L13" i="23"/>
  <c r="H14" i="23"/>
  <c r="K14" i="23"/>
  <c r="I14" i="23"/>
  <c r="G14" i="23"/>
  <c r="J14" i="23"/>
  <c r="L14" i="23"/>
  <c r="H15" i="23"/>
  <c r="I15" i="23"/>
  <c r="G15" i="23"/>
  <c r="J15" i="23"/>
  <c r="K15" i="23"/>
  <c r="L15" i="23"/>
  <c r="H16" i="23"/>
  <c r="K16" i="23"/>
  <c r="I16" i="23"/>
  <c r="G16" i="23"/>
  <c r="J16" i="23"/>
  <c r="L16" i="23"/>
  <c r="H17" i="23"/>
  <c r="I17" i="23"/>
  <c r="G17" i="23"/>
  <c r="J17" i="23"/>
  <c r="K17" i="23"/>
  <c r="L17" i="23"/>
  <c r="H18" i="23"/>
  <c r="K18" i="23"/>
  <c r="I18" i="23"/>
  <c r="G18" i="23"/>
  <c r="J18" i="23"/>
  <c r="L18" i="23"/>
  <c r="H19" i="23"/>
  <c r="I19" i="23"/>
  <c r="G19" i="23"/>
  <c r="J19" i="23"/>
  <c r="K19" i="23"/>
  <c r="L19" i="23"/>
  <c r="H20" i="23"/>
  <c r="K20" i="23"/>
  <c r="I20" i="23"/>
  <c r="G20" i="23"/>
  <c r="J20" i="23"/>
  <c r="L20" i="23"/>
  <c r="H21" i="23"/>
  <c r="I21" i="23"/>
  <c r="G21" i="23"/>
  <c r="J21" i="23"/>
  <c r="K21" i="23"/>
  <c r="L21" i="23"/>
  <c r="H22" i="23"/>
  <c r="K22" i="23"/>
  <c r="I22" i="23"/>
  <c r="G22" i="23"/>
  <c r="J22" i="23"/>
  <c r="L22" i="23"/>
  <c r="H23" i="23"/>
  <c r="I23" i="23"/>
  <c r="G23" i="23"/>
  <c r="J23" i="23"/>
  <c r="K23" i="23"/>
  <c r="L23" i="23"/>
  <c r="H24" i="23"/>
  <c r="K24" i="23"/>
  <c r="I24" i="23"/>
  <c r="G24" i="23"/>
  <c r="J24" i="23"/>
  <c r="L24" i="23"/>
  <c r="H25" i="23"/>
  <c r="I25" i="23"/>
  <c r="G25" i="23"/>
  <c r="J25" i="23"/>
  <c r="K25" i="23"/>
  <c r="L25" i="23"/>
  <c r="H26" i="23"/>
  <c r="K26" i="23"/>
  <c r="I26" i="23"/>
  <c r="G26" i="23"/>
  <c r="J26" i="23"/>
  <c r="L26" i="23"/>
  <c r="H27" i="23"/>
  <c r="I27" i="23"/>
  <c r="G27" i="23"/>
  <c r="J27" i="23"/>
  <c r="K27" i="23"/>
  <c r="L27" i="23"/>
  <c r="H28" i="23"/>
  <c r="K28" i="23"/>
  <c r="I28" i="23"/>
  <c r="G28" i="23"/>
  <c r="J28" i="23"/>
  <c r="L28" i="23"/>
  <c r="H29" i="23"/>
  <c r="I29" i="23"/>
  <c r="G29" i="23"/>
  <c r="J29" i="23"/>
  <c r="K29" i="23"/>
  <c r="L29" i="23"/>
  <c r="H30" i="23"/>
  <c r="K30" i="23"/>
  <c r="I30" i="23"/>
  <c r="G30" i="23"/>
  <c r="J30" i="23"/>
  <c r="L30" i="23"/>
  <c r="H31" i="23"/>
  <c r="I31" i="23"/>
  <c r="G31" i="23"/>
  <c r="J31" i="23"/>
  <c r="K31" i="23"/>
  <c r="L31" i="23"/>
  <c r="H32" i="23"/>
  <c r="K32" i="23"/>
  <c r="I32" i="23"/>
  <c r="G32" i="23"/>
  <c r="J32" i="23"/>
  <c r="L32" i="23"/>
  <c r="H33" i="23"/>
  <c r="I33" i="23"/>
  <c r="G33" i="23"/>
  <c r="J33" i="23"/>
  <c r="K33" i="23"/>
  <c r="L33" i="23"/>
  <c r="H34" i="23"/>
  <c r="K34" i="23"/>
  <c r="I34" i="23"/>
  <c r="G34" i="23"/>
  <c r="J34" i="23"/>
  <c r="L34" i="23"/>
  <c r="H35" i="23"/>
  <c r="I35" i="23"/>
  <c r="G35" i="23"/>
  <c r="J35" i="23"/>
  <c r="K35" i="23"/>
  <c r="L35" i="23"/>
  <c r="H36" i="23"/>
  <c r="K36" i="23"/>
  <c r="I36" i="23"/>
  <c r="G36" i="23"/>
  <c r="J36" i="23"/>
  <c r="L36" i="23"/>
  <c r="H37" i="23"/>
  <c r="I37" i="23"/>
  <c r="G37" i="23"/>
  <c r="J37" i="23"/>
  <c r="K37" i="23"/>
  <c r="L37" i="23"/>
  <c r="H38" i="23"/>
  <c r="K38" i="23"/>
  <c r="I38" i="23"/>
  <c r="G38" i="23"/>
  <c r="J38" i="23"/>
  <c r="L38" i="23"/>
  <c r="H39" i="23"/>
  <c r="I39" i="23"/>
  <c r="G39" i="23"/>
  <c r="J39" i="23"/>
  <c r="K39" i="23"/>
  <c r="L39" i="23"/>
  <c r="H40" i="23"/>
  <c r="K40" i="23"/>
  <c r="I40" i="23"/>
  <c r="G40" i="23"/>
  <c r="J40" i="23"/>
  <c r="L40" i="23"/>
  <c r="H41" i="23"/>
  <c r="I41" i="23"/>
  <c r="G41" i="23"/>
  <c r="J41" i="23"/>
  <c r="K41" i="23"/>
  <c r="L41" i="23"/>
  <c r="H42" i="23"/>
  <c r="K42" i="23"/>
  <c r="I42" i="23"/>
  <c r="G42" i="23"/>
  <c r="J42" i="23"/>
  <c r="L42" i="23"/>
  <c r="H43" i="23"/>
  <c r="K43" i="23"/>
  <c r="I43" i="23"/>
  <c r="G43" i="23"/>
  <c r="J43" i="23"/>
  <c r="L43" i="23"/>
  <c r="H44" i="23"/>
  <c r="K44" i="23"/>
  <c r="I44" i="23"/>
  <c r="G44" i="23"/>
  <c r="J44" i="23"/>
  <c r="L44" i="23"/>
  <c r="H45" i="23"/>
  <c r="K45" i="23"/>
  <c r="I45" i="23"/>
  <c r="G45" i="23"/>
  <c r="J45" i="23"/>
  <c r="L45" i="23"/>
  <c r="H46" i="23"/>
  <c r="K46" i="23"/>
  <c r="I46" i="23"/>
  <c r="G46" i="23"/>
  <c r="J46" i="23"/>
  <c r="L46" i="23"/>
  <c r="H47" i="23"/>
  <c r="K47" i="23"/>
  <c r="I47" i="23"/>
  <c r="G47" i="23"/>
  <c r="J47" i="23"/>
  <c r="L47" i="23"/>
  <c r="H48" i="23"/>
  <c r="K48" i="23"/>
  <c r="I48" i="23"/>
  <c r="L48" i="23"/>
  <c r="G48" i="23"/>
  <c r="J48" i="23"/>
  <c r="H49" i="23"/>
  <c r="K49" i="23"/>
  <c r="I49" i="23"/>
  <c r="G49" i="23"/>
  <c r="J49" i="23"/>
  <c r="L49" i="23"/>
  <c r="H50" i="23"/>
  <c r="K50" i="23"/>
  <c r="I50" i="23"/>
  <c r="L50" i="23"/>
  <c r="G50" i="23"/>
  <c r="J50" i="23"/>
  <c r="H51" i="23"/>
  <c r="K51" i="23"/>
  <c r="I51" i="23"/>
  <c r="G51" i="23"/>
  <c r="J51" i="23"/>
  <c r="L51" i="23"/>
  <c r="H52" i="23"/>
  <c r="K52" i="23"/>
  <c r="I52" i="23"/>
  <c r="L52" i="23"/>
  <c r="G52" i="23"/>
  <c r="J52" i="23"/>
  <c r="H53" i="23"/>
  <c r="K53" i="23"/>
  <c r="I53" i="23"/>
  <c r="G53" i="23"/>
  <c r="J53" i="23"/>
  <c r="L53" i="23"/>
  <c r="H54" i="23"/>
  <c r="K54" i="23"/>
  <c r="I54" i="23"/>
  <c r="L54" i="23"/>
  <c r="G54" i="23"/>
  <c r="J54" i="23"/>
  <c r="H55" i="23"/>
  <c r="K55" i="23"/>
  <c r="I55" i="23"/>
  <c r="G55" i="23"/>
  <c r="J55" i="23"/>
  <c r="L55" i="23"/>
  <c r="H56" i="23"/>
  <c r="K56" i="23"/>
  <c r="I56" i="23"/>
  <c r="L56" i="23"/>
  <c r="G56" i="23"/>
  <c r="J56" i="23"/>
  <c r="H57" i="23"/>
  <c r="K57" i="23"/>
  <c r="I57" i="23"/>
  <c r="G57" i="23"/>
  <c r="J57" i="23"/>
  <c r="L57" i="23"/>
  <c r="H58" i="23"/>
  <c r="K58" i="23"/>
  <c r="I58" i="23"/>
  <c r="L58" i="23"/>
  <c r="G58" i="23"/>
  <c r="J58" i="23"/>
  <c r="H59" i="23"/>
  <c r="K59" i="23"/>
  <c r="I59" i="23"/>
  <c r="G59" i="23"/>
  <c r="J59" i="23"/>
  <c r="L59" i="23"/>
  <c r="H60" i="23"/>
  <c r="K60" i="23"/>
  <c r="I60" i="23"/>
  <c r="L60" i="23"/>
  <c r="G60" i="23"/>
  <c r="J60" i="23"/>
  <c r="H61" i="23"/>
  <c r="K61" i="23"/>
  <c r="I61" i="23"/>
  <c r="G61" i="23"/>
  <c r="J61" i="23"/>
  <c r="L61" i="23"/>
  <c r="H62" i="23"/>
  <c r="K62" i="23"/>
  <c r="I62" i="23"/>
  <c r="L62" i="23"/>
  <c r="G62" i="23"/>
  <c r="J62" i="23"/>
  <c r="H63" i="23"/>
  <c r="K63" i="23"/>
  <c r="I63" i="23"/>
  <c r="G63" i="23"/>
  <c r="J63" i="23"/>
  <c r="L63" i="23"/>
  <c r="H64" i="23"/>
  <c r="K64" i="23"/>
  <c r="I64" i="23"/>
  <c r="L64" i="23"/>
  <c r="G64" i="23"/>
  <c r="J64" i="23"/>
  <c r="H65" i="23"/>
  <c r="K65" i="23"/>
  <c r="I65" i="23"/>
  <c r="L65" i="23"/>
  <c r="H66" i="23"/>
  <c r="K66" i="23"/>
  <c r="I66" i="23"/>
  <c r="L66" i="23"/>
  <c r="G66" i="23"/>
  <c r="J66" i="23"/>
  <c r="H67" i="23"/>
  <c r="K67" i="23"/>
  <c r="I67" i="23"/>
  <c r="G67" i="23"/>
  <c r="J67" i="23"/>
  <c r="L67" i="23"/>
  <c r="H68" i="23"/>
  <c r="K68" i="23"/>
  <c r="I68" i="23"/>
  <c r="L68" i="23"/>
  <c r="G68" i="23"/>
  <c r="J68" i="23"/>
  <c r="H69" i="23"/>
  <c r="K69" i="23"/>
  <c r="I69" i="23"/>
  <c r="G69" i="23"/>
  <c r="J69" i="23"/>
  <c r="L69" i="23"/>
  <c r="H70" i="23"/>
  <c r="K70" i="23"/>
  <c r="I70" i="23"/>
  <c r="L70" i="23"/>
  <c r="G70" i="23"/>
  <c r="J70" i="23"/>
  <c r="H71" i="23"/>
  <c r="K71" i="23"/>
  <c r="I71" i="23"/>
  <c r="G71" i="23"/>
  <c r="J71" i="23"/>
  <c r="L71" i="23"/>
  <c r="H72" i="23"/>
  <c r="K72" i="23"/>
  <c r="I72" i="23"/>
  <c r="L72" i="23"/>
  <c r="G72" i="23"/>
  <c r="J72" i="23"/>
  <c r="H73" i="23"/>
  <c r="K73" i="23"/>
  <c r="I73" i="23"/>
  <c r="G73" i="23"/>
  <c r="J73" i="23"/>
  <c r="L73" i="23"/>
  <c r="H74" i="23"/>
  <c r="K74" i="23"/>
  <c r="I74" i="23"/>
  <c r="L74" i="23"/>
  <c r="G74" i="23"/>
  <c r="J74" i="23"/>
  <c r="H75" i="23"/>
  <c r="K75" i="23"/>
  <c r="I75" i="23"/>
  <c r="G75" i="23"/>
  <c r="J75" i="23"/>
  <c r="L75" i="23"/>
  <c r="H76" i="23"/>
  <c r="K76" i="23"/>
  <c r="I76" i="23"/>
  <c r="L76" i="23"/>
  <c r="G76" i="23"/>
  <c r="J76" i="23"/>
  <c r="H77" i="23"/>
  <c r="K77" i="23"/>
  <c r="I77" i="23"/>
  <c r="G77" i="23"/>
  <c r="J77" i="23"/>
  <c r="L77" i="23"/>
  <c r="H78" i="23"/>
  <c r="K78" i="23"/>
  <c r="I78" i="23"/>
  <c r="L78" i="23"/>
  <c r="G78" i="23"/>
  <c r="J78" i="23"/>
  <c r="H79" i="23"/>
  <c r="K79" i="23"/>
  <c r="I79" i="23"/>
  <c r="G79" i="23"/>
  <c r="J79" i="23"/>
  <c r="L79" i="23"/>
  <c r="H80" i="23"/>
  <c r="K80" i="23"/>
  <c r="I80" i="23"/>
  <c r="L80" i="23"/>
  <c r="G80" i="23"/>
  <c r="J80" i="23"/>
  <c r="H81" i="23"/>
  <c r="K81" i="23"/>
  <c r="I81" i="23"/>
  <c r="G81" i="23"/>
  <c r="J81" i="23"/>
  <c r="L81" i="23"/>
  <c r="H82" i="23"/>
  <c r="K82" i="23"/>
  <c r="I82" i="23"/>
  <c r="L82" i="23"/>
  <c r="G82" i="23"/>
  <c r="J82" i="23"/>
  <c r="H83" i="23"/>
  <c r="K83" i="23"/>
  <c r="I83" i="23"/>
  <c r="G83" i="23"/>
  <c r="J83" i="23"/>
  <c r="L83" i="23"/>
  <c r="H84" i="23"/>
  <c r="K84" i="23"/>
  <c r="I84" i="23"/>
  <c r="L84" i="23"/>
  <c r="G84" i="23"/>
  <c r="J84" i="23"/>
  <c r="H85" i="23"/>
  <c r="K85" i="23"/>
  <c r="I85" i="23"/>
  <c r="L85" i="23"/>
  <c r="H86" i="23"/>
  <c r="K86" i="23"/>
  <c r="I86" i="23"/>
  <c r="L86" i="23"/>
  <c r="G86" i="23"/>
  <c r="J86" i="23"/>
  <c r="H87" i="23"/>
  <c r="K87" i="23"/>
  <c r="I87" i="23"/>
  <c r="L87" i="23"/>
  <c r="H88" i="23"/>
  <c r="K88" i="23"/>
  <c r="I88" i="23"/>
  <c r="L88" i="23"/>
  <c r="G88" i="23"/>
  <c r="J88" i="23"/>
  <c r="H89" i="23"/>
  <c r="K89" i="23"/>
  <c r="I89" i="23"/>
  <c r="G89" i="23"/>
  <c r="J89" i="23"/>
  <c r="L89" i="23"/>
  <c r="H90" i="23"/>
  <c r="K90" i="23"/>
  <c r="I90" i="23"/>
  <c r="L90" i="23"/>
  <c r="G90" i="23"/>
  <c r="J90" i="23"/>
  <c r="H91" i="23"/>
  <c r="K91" i="23"/>
  <c r="I91" i="23"/>
  <c r="G91" i="23"/>
  <c r="J91" i="23"/>
  <c r="L91" i="23"/>
  <c r="H92" i="23"/>
  <c r="K92" i="23"/>
  <c r="I92" i="23"/>
  <c r="L92" i="23"/>
  <c r="G92" i="23"/>
  <c r="J92" i="23"/>
  <c r="H93" i="23"/>
  <c r="K93" i="23"/>
  <c r="I93" i="23"/>
  <c r="G93" i="23"/>
  <c r="J93" i="23"/>
  <c r="L93" i="23"/>
  <c r="H94" i="23"/>
  <c r="K94" i="23"/>
  <c r="I94" i="23"/>
  <c r="L94" i="23"/>
  <c r="G94" i="23"/>
  <c r="J94" i="23"/>
  <c r="H95" i="23"/>
  <c r="K95" i="23"/>
  <c r="I95" i="23"/>
  <c r="L95" i="23"/>
  <c r="H96" i="23"/>
  <c r="K96" i="23"/>
  <c r="I96" i="23"/>
  <c r="L96" i="23"/>
  <c r="G96" i="23"/>
  <c r="J96" i="23"/>
  <c r="H97" i="23"/>
  <c r="K97" i="23"/>
  <c r="I97" i="23"/>
  <c r="G97" i="23"/>
  <c r="J97" i="23"/>
  <c r="L97" i="23"/>
  <c r="H98" i="23"/>
  <c r="K98" i="23"/>
  <c r="I98" i="23"/>
  <c r="L98" i="23"/>
  <c r="H99" i="23"/>
  <c r="K99" i="23"/>
  <c r="I99" i="23"/>
  <c r="G99" i="23"/>
  <c r="J99" i="23"/>
  <c r="L99" i="23"/>
  <c r="H100" i="23"/>
  <c r="K100" i="23"/>
  <c r="I100" i="23"/>
  <c r="L100" i="23"/>
  <c r="G100" i="23"/>
  <c r="J100" i="23"/>
  <c r="H101" i="23"/>
  <c r="K101" i="23"/>
  <c r="I101" i="23"/>
  <c r="G101" i="23"/>
  <c r="J101" i="23"/>
  <c r="L101" i="23"/>
  <c r="H102" i="23"/>
  <c r="K102" i="23"/>
  <c r="I102" i="23"/>
  <c r="L102" i="23"/>
  <c r="G102" i="23"/>
  <c r="J102" i="23"/>
  <c r="H103" i="23"/>
  <c r="K103" i="23"/>
  <c r="I103" i="23"/>
  <c r="G103" i="23"/>
  <c r="J103" i="23"/>
  <c r="L103" i="23"/>
  <c r="H104" i="23"/>
  <c r="K104" i="23"/>
  <c r="I104" i="23"/>
  <c r="L104" i="23"/>
  <c r="G104" i="23"/>
  <c r="J104" i="23"/>
  <c r="H105" i="23"/>
  <c r="K105" i="23"/>
  <c r="I105" i="23"/>
  <c r="G105" i="23"/>
  <c r="J105" i="23"/>
  <c r="L105" i="23"/>
  <c r="H106" i="23"/>
  <c r="K106" i="23"/>
  <c r="I106" i="23"/>
  <c r="L106" i="23"/>
  <c r="G106" i="23"/>
  <c r="J106" i="23"/>
  <c r="H107" i="23"/>
  <c r="K107" i="23"/>
  <c r="I107" i="23"/>
  <c r="G107" i="23"/>
  <c r="J107" i="23"/>
  <c r="L107" i="23"/>
  <c r="H108" i="23"/>
  <c r="K108" i="23"/>
  <c r="I108" i="23"/>
  <c r="L108" i="23"/>
  <c r="G108" i="23"/>
  <c r="J108" i="23"/>
  <c r="H109" i="23"/>
  <c r="K109" i="23"/>
  <c r="I109" i="23"/>
  <c r="G109" i="23"/>
  <c r="J109" i="23"/>
  <c r="L109" i="23"/>
  <c r="H110" i="23"/>
  <c r="K110" i="23"/>
  <c r="I110" i="23"/>
  <c r="L110" i="23"/>
  <c r="G110" i="23"/>
  <c r="J110" i="23"/>
  <c r="H111" i="23"/>
  <c r="K111" i="23"/>
  <c r="I111" i="23"/>
  <c r="G111" i="23"/>
  <c r="J111" i="23"/>
  <c r="L111" i="23"/>
  <c r="H112" i="23"/>
  <c r="K112" i="23"/>
  <c r="I112" i="23"/>
  <c r="L112" i="23"/>
  <c r="G112" i="23"/>
  <c r="J112" i="23"/>
  <c r="H113" i="23"/>
  <c r="K113" i="23"/>
  <c r="I113" i="23"/>
  <c r="G113" i="23"/>
  <c r="J113" i="23"/>
  <c r="L113" i="23"/>
  <c r="H114" i="23"/>
  <c r="K114" i="23"/>
  <c r="I114" i="23"/>
  <c r="L114" i="23"/>
  <c r="H115" i="23"/>
  <c r="K115" i="23"/>
  <c r="I115" i="23"/>
  <c r="G115" i="23"/>
  <c r="J115" i="23"/>
  <c r="L115" i="23"/>
  <c r="H116" i="23"/>
  <c r="K116" i="23"/>
  <c r="I116" i="23"/>
  <c r="L116" i="23"/>
  <c r="H117" i="23"/>
  <c r="K117" i="23"/>
  <c r="I117" i="23"/>
  <c r="G117" i="23"/>
  <c r="J117" i="23"/>
  <c r="L117" i="23"/>
  <c r="H118" i="23"/>
  <c r="K118" i="23"/>
  <c r="I118" i="23"/>
  <c r="L118" i="23"/>
  <c r="G118" i="23"/>
  <c r="J118" i="23"/>
  <c r="H119" i="23"/>
  <c r="K119" i="23"/>
  <c r="I119" i="23"/>
  <c r="G119" i="23"/>
  <c r="J119" i="23"/>
  <c r="L119" i="23"/>
  <c r="H120" i="23"/>
  <c r="K120" i="23"/>
  <c r="I120" i="23"/>
  <c r="L120" i="23"/>
  <c r="G120" i="23"/>
  <c r="J120" i="23"/>
  <c r="H121" i="23"/>
  <c r="K121" i="23"/>
  <c r="I121" i="23"/>
  <c r="G121" i="23"/>
  <c r="J121" i="23"/>
  <c r="L121" i="23"/>
  <c r="H122" i="23"/>
  <c r="K122" i="23"/>
  <c r="I122" i="23"/>
  <c r="L122" i="23"/>
  <c r="G122" i="23"/>
  <c r="J122" i="23"/>
  <c r="H123" i="23"/>
  <c r="K123" i="23"/>
  <c r="I123" i="23"/>
  <c r="L123" i="23"/>
  <c r="H124" i="23"/>
  <c r="K124" i="23"/>
  <c r="I124" i="23"/>
  <c r="L124" i="23"/>
  <c r="G124" i="23"/>
  <c r="J124" i="23"/>
  <c r="H125" i="23"/>
  <c r="K125" i="23"/>
  <c r="I125" i="23"/>
  <c r="G125" i="23"/>
  <c r="J125" i="23"/>
  <c r="L125" i="23"/>
  <c r="H126" i="23"/>
  <c r="K126" i="23"/>
  <c r="I126" i="23"/>
  <c r="L126" i="23"/>
  <c r="G126" i="23"/>
  <c r="J126" i="23"/>
  <c r="H127" i="23"/>
  <c r="K127" i="23"/>
  <c r="I127" i="23"/>
  <c r="G127" i="23"/>
  <c r="J127" i="23"/>
  <c r="L127" i="23"/>
  <c r="H128" i="23"/>
  <c r="K128" i="23"/>
  <c r="I128" i="23"/>
  <c r="L128" i="23"/>
  <c r="G128" i="23"/>
  <c r="J128" i="23"/>
  <c r="I8" i="23"/>
  <c r="L8" i="23"/>
  <c r="H8" i="23"/>
  <c r="K8" i="23"/>
  <c r="G8" i="23"/>
  <c r="J8" i="23"/>
  <c r="G65" i="23"/>
  <c r="J65" i="23"/>
  <c r="G85" i="23"/>
  <c r="J85" i="23"/>
  <c r="G87" i="23"/>
  <c r="J87" i="23"/>
  <c r="G95" i="23"/>
  <c r="J95" i="23"/>
  <c r="G98" i="23"/>
  <c r="J98" i="23"/>
  <c r="G114" i="23"/>
  <c r="J114" i="23"/>
  <c r="G116" i="23"/>
  <c r="J116" i="23"/>
  <c r="G123" i="23"/>
  <c r="J123" i="23"/>
  <c r="F36" i="22"/>
  <c r="H36" i="22"/>
  <c r="G36" i="22"/>
  <c r="I36" i="22"/>
  <c r="F37" i="22"/>
  <c r="G37" i="22"/>
  <c r="I37" i="22"/>
  <c r="H37" i="22"/>
  <c r="F10" i="22"/>
  <c r="H10" i="22"/>
  <c r="G10" i="22"/>
  <c r="I10" i="22"/>
  <c r="F38" i="22"/>
  <c r="H38" i="22"/>
  <c r="G38" i="22"/>
  <c r="I38" i="22"/>
  <c r="F39" i="22"/>
  <c r="H39" i="22"/>
  <c r="G39" i="22"/>
  <c r="I39" i="22"/>
  <c r="F40" i="22"/>
  <c r="H40" i="22"/>
  <c r="G40" i="22"/>
  <c r="I40" i="22"/>
  <c r="F41" i="22"/>
  <c r="H41" i="22"/>
  <c r="G41" i="22"/>
  <c r="I41" i="22"/>
  <c r="F42" i="22"/>
  <c r="H42" i="22"/>
  <c r="G42" i="22"/>
  <c r="I42" i="22"/>
  <c r="F11" i="22"/>
  <c r="H11" i="22"/>
  <c r="G11" i="22"/>
  <c r="I11" i="22"/>
  <c r="F43" i="22"/>
  <c r="H43" i="22"/>
  <c r="G43" i="22"/>
  <c r="I43" i="22"/>
  <c r="F44" i="22"/>
  <c r="H44" i="22"/>
  <c r="G44" i="22"/>
  <c r="I44" i="22"/>
  <c r="F45" i="22"/>
  <c r="H45" i="22"/>
  <c r="G45" i="22"/>
  <c r="I45" i="22"/>
  <c r="F46" i="22"/>
  <c r="H46" i="22"/>
  <c r="G46" i="22"/>
  <c r="I46" i="22"/>
  <c r="F47" i="22"/>
  <c r="H47" i="22"/>
  <c r="G47" i="22"/>
  <c r="I47" i="22"/>
  <c r="F12" i="22"/>
  <c r="H12" i="22"/>
  <c r="G12" i="22"/>
  <c r="I12" i="22"/>
  <c r="F48" i="22"/>
  <c r="G48" i="22"/>
  <c r="H48" i="22"/>
  <c r="I48" i="22"/>
  <c r="F49" i="22"/>
  <c r="H49" i="22"/>
  <c r="G49" i="22"/>
  <c r="I49" i="22"/>
  <c r="F50" i="22"/>
  <c r="H50" i="22"/>
  <c r="G50" i="22"/>
  <c r="I50" i="22"/>
  <c r="F13" i="22"/>
  <c r="G13" i="22"/>
  <c r="H13" i="22"/>
  <c r="I13" i="22"/>
  <c r="F51" i="22"/>
  <c r="H51" i="22"/>
  <c r="G51" i="22"/>
  <c r="I51" i="22"/>
  <c r="F52" i="22"/>
  <c r="G52" i="22"/>
  <c r="I52" i="22"/>
  <c r="H52" i="22"/>
  <c r="F53" i="22"/>
  <c r="G53" i="22"/>
  <c r="H53" i="22"/>
  <c r="I53" i="22"/>
  <c r="F54" i="22"/>
  <c r="H54" i="22"/>
  <c r="G54" i="22"/>
  <c r="I54" i="22"/>
  <c r="F55" i="22"/>
  <c r="G55" i="22"/>
  <c r="I55" i="22"/>
  <c r="H55" i="22"/>
  <c r="F56" i="22"/>
  <c r="H56" i="22"/>
  <c r="G56" i="22"/>
  <c r="I56" i="22"/>
  <c r="F57" i="22"/>
  <c r="H57" i="22"/>
  <c r="G57" i="22"/>
  <c r="I57" i="22"/>
  <c r="F58" i="22"/>
  <c r="G58" i="22"/>
  <c r="I58" i="22"/>
  <c r="H58" i="22"/>
  <c r="F59" i="22"/>
  <c r="H59" i="22"/>
  <c r="G59" i="22"/>
  <c r="I59" i="22"/>
  <c r="F60" i="22"/>
  <c r="H60" i="22"/>
  <c r="G60" i="22"/>
  <c r="I60" i="22"/>
  <c r="F61" i="22"/>
  <c r="H61" i="22"/>
  <c r="G61" i="22"/>
  <c r="I61" i="22"/>
  <c r="F62" i="22"/>
  <c r="H62" i="22"/>
  <c r="G62" i="22"/>
  <c r="I62" i="22"/>
  <c r="F63" i="22"/>
  <c r="H63" i="22"/>
  <c r="G63" i="22"/>
  <c r="I63" i="22"/>
  <c r="F64" i="22"/>
  <c r="H64" i="22"/>
  <c r="G64" i="22"/>
  <c r="I64" i="22"/>
  <c r="F65" i="22"/>
  <c r="H65" i="22"/>
  <c r="G65" i="22"/>
  <c r="I65" i="22"/>
  <c r="F66" i="22"/>
  <c r="H66" i="22"/>
  <c r="G66" i="22"/>
  <c r="I66" i="22"/>
  <c r="F67" i="22"/>
  <c r="H67" i="22"/>
  <c r="G67" i="22"/>
  <c r="I67" i="22"/>
  <c r="F68" i="22"/>
  <c r="H68" i="22"/>
  <c r="G68" i="22"/>
  <c r="I68" i="22"/>
  <c r="F69" i="22"/>
  <c r="H69" i="22"/>
  <c r="G69" i="22"/>
  <c r="I69" i="22"/>
  <c r="F70" i="22"/>
  <c r="H70" i="22"/>
  <c r="G70" i="22"/>
  <c r="I70" i="22"/>
  <c r="F71" i="22"/>
  <c r="H71" i="22"/>
  <c r="G71" i="22"/>
  <c r="I71" i="22"/>
  <c r="F72" i="22"/>
  <c r="G72" i="22"/>
  <c r="H72" i="22"/>
  <c r="I72" i="22"/>
  <c r="F73" i="22"/>
  <c r="H73" i="22"/>
  <c r="G73" i="22"/>
  <c r="I73" i="22"/>
  <c r="F74" i="22"/>
  <c r="H74" i="22"/>
  <c r="G74" i="22"/>
  <c r="I74" i="22"/>
  <c r="F75" i="22"/>
  <c r="G75" i="22"/>
  <c r="H75" i="22"/>
  <c r="I75" i="22"/>
  <c r="F76" i="22"/>
  <c r="H76" i="22"/>
  <c r="G76" i="22"/>
  <c r="I76" i="22"/>
  <c r="F77" i="22"/>
  <c r="H77" i="22"/>
  <c r="G77" i="22"/>
  <c r="I77" i="22"/>
  <c r="F78" i="22"/>
  <c r="G78" i="22"/>
  <c r="H78" i="22"/>
  <c r="I78" i="22"/>
  <c r="F79" i="22"/>
  <c r="H79" i="22"/>
  <c r="G79" i="22"/>
  <c r="I79" i="22"/>
  <c r="F80" i="22"/>
  <c r="G80" i="22"/>
  <c r="H80" i="22"/>
  <c r="I80" i="22"/>
  <c r="F81" i="22"/>
  <c r="H81" i="22"/>
  <c r="G81" i="22"/>
  <c r="I81" i="22"/>
  <c r="F82" i="22"/>
  <c r="H82" i="22"/>
  <c r="G82" i="22"/>
  <c r="I82" i="22"/>
  <c r="F83" i="22"/>
  <c r="H83" i="22"/>
  <c r="G83" i="22"/>
  <c r="I83" i="22"/>
  <c r="F84" i="22"/>
  <c r="H84" i="22"/>
  <c r="G84" i="22"/>
  <c r="I84" i="22"/>
  <c r="F85" i="22"/>
  <c r="G85" i="22"/>
  <c r="H85" i="22"/>
  <c r="I85" i="22"/>
  <c r="F86" i="22"/>
  <c r="H86" i="22"/>
  <c r="G86" i="22"/>
  <c r="I86" i="22"/>
  <c r="F87" i="22"/>
  <c r="H87" i="22"/>
  <c r="G87" i="22"/>
  <c r="I87" i="22"/>
  <c r="F88" i="22"/>
  <c r="G88" i="22"/>
  <c r="H88" i="22"/>
  <c r="I88" i="22"/>
  <c r="F89" i="22"/>
  <c r="H89" i="22"/>
  <c r="G89" i="22"/>
  <c r="I89" i="22"/>
  <c r="F90" i="22"/>
  <c r="H90" i="22"/>
  <c r="G90" i="22"/>
  <c r="I90" i="22"/>
  <c r="F91" i="22"/>
  <c r="H91" i="22"/>
  <c r="G91" i="22"/>
  <c r="I91" i="22"/>
  <c r="F92" i="22"/>
  <c r="H92" i="22"/>
  <c r="G92" i="22"/>
  <c r="I92" i="22"/>
  <c r="F93" i="22"/>
  <c r="H93" i="22"/>
  <c r="G93" i="22"/>
  <c r="I93" i="22"/>
  <c r="F94" i="22"/>
  <c r="H94" i="22"/>
  <c r="G94" i="22"/>
  <c r="I94" i="22"/>
  <c r="F95" i="22"/>
  <c r="G95" i="22"/>
  <c r="H95" i="22"/>
  <c r="I95" i="22"/>
  <c r="F96" i="22"/>
  <c r="H96" i="22"/>
  <c r="G96" i="22"/>
  <c r="I96" i="22"/>
  <c r="F97" i="22"/>
  <c r="H97" i="22"/>
  <c r="G97" i="22"/>
  <c r="I97" i="22"/>
  <c r="F98" i="22"/>
  <c r="G98" i="22"/>
  <c r="H98" i="22"/>
  <c r="I98" i="22"/>
  <c r="F99" i="22"/>
  <c r="H99" i="22"/>
  <c r="G99" i="22"/>
  <c r="I99" i="22"/>
  <c r="F100" i="22"/>
  <c r="H100" i="22"/>
  <c r="G100" i="22"/>
  <c r="I100" i="22"/>
  <c r="F101" i="22"/>
  <c r="H101" i="22"/>
  <c r="G101" i="22"/>
  <c r="I101" i="22"/>
  <c r="F102" i="22"/>
  <c r="H102" i="22"/>
  <c r="G102" i="22"/>
  <c r="I102" i="22"/>
  <c r="F103" i="22"/>
  <c r="H103" i="22"/>
  <c r="G103" i="22"/>
  <c r="I103" i="22"/>
  <c r="F104" i="22"/>
  <c r="H104" i="22"/>
  <c r="G104" i="22"/>
  <c r="I104" i="22"/>
  <c r="F105" i="22"/>
  <c r="G105" i="22"/>
  <c r="H105" i="22"/>
  <c r="I105" i="22"/>
  <c r="F106" i="22"/>
  <c r="H106" i="22"/>
  <c r="G106" i="22"/>
  <c r="I106" i="22"/>
  <c r="F107" i="22"/>
  <c r="H107" i="22"/>
  <c r="G107" i="22"/>
  <c r="I107" i="22"/>
  <c r="F108" i="22"/>
  <c r="G108" i="22"/>
  <c r="H108" i="22"/>
  <c r="I108" i="22"/>
  <c r="F109" i="22"/>
  <c r="H109" i="22"/>
  <c r="G109" i="22"/>
  <c r="I109" i="22"/>
  <c r="F110" i="22"/>
  <c r="H110" i="22"/>
  <c r="G110" i="22"/>
  <c r="I110" i="22"/>
  <c r="F111" i="22"/>
  <c r="H111" i="22"/>
  <c r="G111" i="22"/>
  <c r="I111" i="22"/>
  <c r="F112" i="22"/>
  <c r="H112" i="22"/>
  <c r="G112" i="22"/>
  <c r="I112" i="22"/>
  <c r="F113" i="22"/>
  <c r="H113" i="22"/>
  <c r="G113" i="22"/>
  <c r="I113" i="22"/>
  <c r="F114" i="22"/>
  <c r="H114" i="22"/>
  <c r="G114" i="22"/>
  <c r="I114" i="22"/>
  <c r="F115" i="22"/>
  <c r="G115" i="22"/>
  <c r="H115" i="22"/>
  <c r="I115" i="22"/>
  <c r="F116" i="22"/>
  <c r="H116" i="22"/>
  <c r="G116" i="22"/>
  <c r="I116" i="22"/>
  <c r="F117" i="22"/>
  <c r="H117" i="22"/>
  <c r="G117" i="22"/>
  <c r="I117" i="22"/>
  <c r="F118" i="22"/>
  <c r="G118" i="22"/>
  <c r="H118" i="22"/>
  <c r="I118" i="22"/>
  <c r="F119" i="22"/>
  <c r="H119" i="22"/>
  <c r="G119" i="22"/>
  <c r="I119" i="22"/>
  <c r="F120" i="22"/>
  <c r="H120" i="22"/>
  <c r="G120" i="22"/>
  <c r="I120" i="22"/>
  <c r="F121" i="22"/>
  <c r="H121" i="22"/>
  <c r="G121" i="22"/>
  <c r="I121" i="22"/>
  <c r="F122" i="22"/>
  <c r="H122" i="22"/>
  <c r="G122" i="22"/>
  <c r="I122" i="22"/>
  <c r="F123" i="22"/>
  <c r="H123" i="22"/>
  <c r="G123" i="22"/>
  <c r="I123" i="22"/>
  <c r="F124" i="22"/>
  <c r="H124" i="22"/>
  <c r="G124" i="22"/>
  <c r="I124" i="22"/>
  <c r="F125" i="22"/>
  <c r="G125" i="22"/>
  <c r="I125" i="22"/>
  <c r="H125" i="22"/>
  <c r="F126" i="22"/>
  <c r="H126" i="22"/>
  <c r="G126" i="22"/>
  <c r="I126" i="22"/>
  <c r="F127" i="22"/>
  <c r="H127" i="22"/>
  <c r="G127" i="22"/>
  <c r="I127" i="22"/>
  <c r="F14" i="22"/>
  <c r="G14" i="22"/>
  <c r="I14" i="22"/>
  <c r="H14" i="22"/>
  <c r="F15" i="22"/>
  <c r="H15" i="22"/>
  <c r="G15" i="22"/>
  <c r="I15" i="22"/>
  <c r="F16" i="22"/>
  <c r="G16" i="22"/>
  <c r="I16" i="22"/>
  <c r="H16" i="22"/>
  <c r="F17" i="22"/>
  <c r="H17" i="22"/>
  <c r="G17" i="22"/>
  <c r="I17" i="22"/>
  <c r="F18" i="22"/>
  <c r="H18" i="22"/>
  <c r="G18" i="22"/>
  <c r="I18" i="22"/>
  <c r="F19" i="22"/>
  <c r="G19" i="22"/>
  <c r="I19" i="22"/>
  <c r="H19" i="22"/>
  <c r="F20" i="22"/>
  <c r="H20" i="22"/>
  <c r="G20" i="22"/>
  <c r="I20" i="22"/>
  <c r="F21" i="22"/>
  <c r="H21" i="22"/>
  <c r="G21" i="22"/>
  <c r="I21" i="22"/>
  <c r="F22" i="22"/>
  <c r="H22" i="22"/>
  <c r="G22" i="22"/>
  <c r="I22" i="22"/>
  <c r="F23" i="22"/>
  <c r="H23" i="22"/>
  <c r="G23" i="22"/>
  <c r="I23" i="22"/>
  <c r="F24" i="22"/>
  <c r="H24" i="22"/>
  <c r="G24" i="22"/>
  <c r="I24" i="22"/>
  <c r="F25" i="22"/>
  <c r="H25" i="22"/>
  <c r="G25" i="22"/>
  <c r="I25" i="22"/>
  <c r="F26" i="22"/>
  <c r="G26" i="22"/>
  <c r="H26" i="22"/>
  <c r="I26" i="22"/>
  <c r="F27" i="22"/>
  <c r="H27" i="22"/>
  <c r="G27" i="22"/>
  <c r="I27" i="22"/>
  <c r="F28" i="22"/>
  <c r="H28" i="22"/>
  <c r="G28" i="22"/>
  <c r="I28" i="22"/>
  <c r="F29" i="22"/>
  <c r="G29" i="22"/>
  <c r="H29" i="22"/>
  <c r="I29" i="22"/>
  <c r="F30" i="22"/>
  <c r="H30" i="22"/>
  <c r="G30" i="22"/>
  <c r="I30" i="22"/>
  <c r="F31" i="22"/>
  <c r="H31" i="22"/>
  <c r="G31" i="22"/>
  <c r="I31" i="22"/>
  <c r="F32" i="22"/>
  <c r="H32" i="22"/>
  <c r="G32" i="22"/>
  <c r="I32" i="22"/>
  <c r="F33" i="22"/>
  <c r="H33" i="22"/>
  <c r="G33" i="22"/>
  <c r="I33" i="22"/>
  <c r="F7" i="22"/>
  <c r="H7" i="22"/>
  <c r="G7" i="22"/>
  <c r="I7" i="22"/>
  <c r="F8" i="22"/>
  <c r="H8" i="22"/>
  <c r="G8" i="22"/>
  <c r="I8" i="22"/>
  <c r="F34" i="22"/>
  <c r="G34" i="22"/>
  <c r="I34" i="22"/>
  <c r="H34" i="22"/>
  <c r="F9" i="22"/>
  <c r="H9" i="22"/>
  <c r="G9" i="22"/>
  <c r="I9" i="22"/>
  <c r="G35" i="22"/>
  <c r="F35" i="22"/>
  <c r="I35" i="22"/>
  <c r="H35" i="22"/>
  <c r="F122" i="2"/>
  <c r="G122" i="2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2" i="6"/>
  <c r="G2" i="6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2" i="7"/>
  <c r="G2" i="7"/>
  <c r="F48" i="2"/>
  <c r="G48" i="2"/>
  <c r="F10" i="2"/>
  <c r="G10" i="2"/>
  <c r="F11" i="2"/>
  <c r="G11" i="2"/>
  <c r="F33" i="2"/>
  <c r="G33" i="2"/>
  <c r="F49" i="2"/>
  <c r="G49" i="2"/>
  <c r="F85" i="2"/>
  <c r="G85" i="2"/>
  <c r="F86" i="2"/>
  <c r="G86" i="2"/>
  <c r="F19" i="2"/>
  <c r="G19" i="2"/>
  <c r="F20" i="2"/>
  <c r="G20" i="2"/>
  <c r="F21" i="2"/>
  <c r="G21" i="2"/>
  <c r="F22" i="2"/>
  <c r="G22" i="2"/>
  <c r="F37" i="2"/>
  <c r="G37" i="2"/>
  <c r="F55" i="2"/>
  <c r="G55" i="2"/>
  <c r="F56" i="2"/>
  <c r="G56" i="2"/>
  <c r="F101" i="2"/>
  <c r="G101" i="2"/>
  <c r="F102" i="2"/>
  <c r="G102" i="2"/>
  <c r="F103" i="2"/>
  <c r="G103" i="2"/>
  <c r="F69" i="2"/>
  <c r="G69" i="2"/>
  <c r="F70" i="2"/>
  <c r="G70" i="2"/>
  <c r="F43" i="2"/>
  <c r="G43" i="2"/>
  <c r="F71" i="2"/>
  <c r="G71" i="2"/>
  <c r="F72" i="2"/>
  <c r="G72" i="2"/>
  <c r="F82" i="2"/>
  <c r="G82" i="2"/>
  <c r="F83" i="2"/>
  <c r="G83" i="2"/>
  <c r="F84" i="2"/>
  <c r="G84" i="2"/>
  <c r="F121" i="2"/>
  <c r="G121" i="2"/>
  <c r="F65" i="2"/>
  <c r="G65" i="2"/>
  <c r="F100" i="2"/>
  <c r="G100" i="2"/>
  <c r="F66" i="2"/>
  <c r="G66" i="2"/>
  <c r="F29" i="2"/>
  <c r="G29" i="2"/>
  <c r="F42" i="2"/>
  <c r="G42" i="2"/>
  <c r="F67" i="2"/>
  <c r="G67" i="2"/>
  <c r="F68" i="2"/>
  <c r="G68" i="2"/>
  <c r="F5" i="2"/>
  <c r="G5" i="2"/>
  <c r="F6" i="2"/>
  <c r="G6" i="2"/>
  <c r="F7" i="2"/>
  <c r="G7" i="2"/>
  <c r="F8" i="2"/>
  <c r="G8" i="2"/>
  <c r="F47" i="2"/>
  <c r="G47" i="2"/>
  <c r="F80" i="2"/>
  <c r="G80" i="2"/>
  <c r="F81" i="2"/>
  <c r="G81" i="2"/>
  <c r="F92" i="2"/>
  <c r="G92" i="2"/>
  <c r="F93" i="2"/>
  <c r="G93" i="2"/>
  <c r="F17" i="2"/>
  <c r="G17" i="2"/>
  <c r="F18" i="2"/>
  <c r="G18" i="2"/>
  <c r="F36" i="2"/>
  <c r="G36" i="2"/>
  <c r="F53" i="2"/>
  <c r="G53" i="2"/>
  <c r="F54" i="2"/>
  <c r="G54" i="2"/>
  <c r="F95" i="2"/>
  <c r="G95" i="2"/>
  <c r="F96" i="2"/>
  <c r="G96" i="2"/>
  <c r="F97" i="2"/>
  <c r="G97" i="2"/>
  <c r="F98" i="2"/>
  <c r="G98" i="2"/>
  <c r="F99" i="2"/>
  <c r="G99" i="2"/>
  <c r="F41" i="2"/>
  <c r="G41" i="2"/>
  <c r="F63" i="2"/>
  <c r="G63" i="2"/>
  <c r="F64" i="2"/>
  <c r="G64" i="2"/>
  <c r="F2" i="2"/>
  <c r="G2" i="2"/>
  <c r="F3" i="2"/>
  <c r="G3" i="2"/>
  <c r="F4" i="2"/>
  <c r="G4" i="2"/>
  <c r="F46" i="2"/>
  <c r="G46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23" i="2"/>
  <c r="G23" i="2"/>
  <c r="F57" i="2"/>
  <c r="G57" i="2"/>
  <c r="F24" i="2"/>
  <c r="G24" i="2"/>
  <c r="F25" i="2"/>
  <c r="G25" i="2"/>
  <c r="F38" i="2"/>
  <c r="G38" i="2"/>
  <c r="F58" i="2"/>
  <c r="G58" i="2"/>
  <c r="F59" i="2"/>
  <c r="G59" i="2"/>
  <c r="F14" i="2"/>
  <c r="G14" i="2"/>
  <c r="F15" i="2"/>
  <c r="G15" i="2"/>
  <c r="F16" i="2"/>
  <c r="G16" i="2"/>
  <c r="F35" i="2"/>
  <c r="G35" i="2"/>
  <c r="F52" i="2"/>
  <c r="G52" i="2"/>
  <c r="F90" i="2"/>
  <c r="G90" i="2"/>
  <c r="F91" i="2"/>
  <c r="G91" i="2"/>
  <c r="F32" i="2"/>
  <c r="G32" i="2"/>
  <c r="F76" i="2"/>
  <c r="G76" i="2"/>
  <c r="F105" i="2"/>
  <c r="G105" i="2"/>
  <c r="F77" i="2"/>
  <c r="G77" i="2"/>
  <c r="F78" i="2"/>
  <c r="G78" i="2"/>
  <c r="F45" i="2"/>
  <c r="G45" i="2"/>
  <c r="F79" i="2"/>
  <c r="G79" i="2"/>
  <c r="F106" i="2"/>
  <c r="G106" i="2"/>
  <c r="F107" i="2"/>
  <c r="G107" i="2"/>
  <c r="F12" i="2"/>
  <c r="G12" i="2"/>
  <c r="F50" i="2"/>
  <c r="G50" i="2"/>
  <c r="F87" i="2"/>
  <c r="G87" i="2"/>
  <c r="F13" i="2"/>
  <c r="G13" i="2"/>
  <c r="F34" i="2"/>
  <c r="G34" i="2"/>
  <c r="F51" i="2"/>
  <c r="G51" i="2"/>
  <c r="F88" i="2"/>
  <c r="G88" i="2"/>
  <c r="F89" i="2"/>
  <c r="G89" i="2"/>
  <c r="F104" i="2"/>
  <c r="G104" i="2"/>
  <c r="F73" i="2"/>
  <c r="G73" i="2"/>
  <c r="F30" i="2"/>
  <c r="G30" i="2"/>
  <c r="F31" i="2"/>
  <c r="G31" i="2"/>
  <c r="F44" i="2"/>
  <c r="G44" i="2"/>
  <c r="F74" i="2"/>
  <c r="G74" i="2"/>
  <c r="F75" i="2"/>
  <c r="G75" i="2"/>
  <c r="F94" i="2"/>
  <c r="G94" i="2"/>
  <c r="F60" i="2"/>
  <c r="G60" i="2"/>
  <c r="F26" i="2"/>
  <c r="G26" i="2"/>
  <c r="F27" i="2"/>
  <c r="G27" i="2"/>
  <c r="F28" i="2"/>
  <c r="G28" i="2"/>
  <c r="F39" i="2"/>
  <c r="G39" i="2"/>
  <c r="F40" i="2"/>
  <c r="G40" i="2"/>
  <c r="F61" i="2"/>
  <c r="G61" i="2"/>
  <c r="F62" i="2"/>
  <c r="G62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9" i="2"/>
  <c r="G9" i="2"/>
</calcChain>
</file>

<file path=xl/connections.xml><?xml version="1.0" encoding="utf-8"?>
<connections xmlns="http://schemas.openxmlformats.org/spreadsheetml/2006/main">
  <connection id="1" name="CZ 20141" type="6" refreshedVersion="5" background="1" saveData="1">
    <textPr sourceFile="C:\Users\joris.vandenmunckhof\Documents\DBC Codelijsten\Tarieven overzicht\CZ 2014.txt" decimal="," thousands="." tab="0" delimiter="€">
      <textFields count="5">
        <textField/>
        <textField/>
        <textField/>
        <textField/>
        <textField/>
      </textFields>
    </textPr>
  </connection>
  <connection id="2" name="CZ 20171" type="6" refreshedVersion="5" background="1" saveData="1">
    <textPr sourceFile="C:\Users\joris.vandenmunckhof\Documents\DBC Codelijsten\Tarieven overzicht\CZ 2017.txt" decimal="," thousands="." delimiter="€">
      <textFields count="4">
        <textField/>
        <textField/>
        <textField/>
        <textField/>
      </textFields>
    </textPr>
  </connection>
  <connection id="3" name="CZ 201711" type="6" refreshedVersion="5" background="1" saveData="1">
    <textPr sourceFile="C:\Users\joris.vandenmunckhof\Documents\DBC Codelijsten\Tarieven overzicht\CZ 2017.txt" decimal="," thousands="." delimiter="€">
      <textFields count="4">
        <textField/>
        <textField/>
        <textField/>
        <textField/>
      </textFields>
    </textPr>
  </connection>
  <connection id="4" name="CZ 2018" type="6" refreshedVersion="5" background="1" saveData="1">
    <textPr sourceFile="C:\Users\joris.vandenmunckhof\Documents\DBC Codelijsten\Tarieven overzicht\CZ 2018.txt" decimal="," thousands="." delimiter="€">
      <textFields count="4">
        <textField/>
        <textField/>
        <textField/>
        <textField/>
      </textFields>
    </textPr>
  </connection>
  <connection id="5" name="CZ 20181" type="6" refreshedVersion="5" background="1" saveData="1">
    <textPr sourceFile="C:\Users\joris.vandenmunckhof\Documents\DBC Codelijsten\Tarieven overzicht\CZ 2018.txt" decimal="," thousands="." delimiter="€">
      <textFields count="4">
        <textField/>
        <textField/>
        <textField/>
        <textField/>
      </textFields>
    </textPr>
  </connection>
  <connection id="6" name="Menzis 201611" type="6" refreshedVersion="5" background="1" saveData="1">
    <textPr sourceFile="C:\Users\joris.vandenmunckhof\Documents\DBC Codelijsten\Tarieven overzicht\Menzis 2016.txt" decimal="," thousands="." delimiter="€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<sst xmlns="http://schemas.openxmlformats.org/spreadsheetml/2006/main" count="9331" uniqueCount="1031">
  <si>
    <t>Diagnostiek - vanaf 1 tot en met 99 minuten</t>
  </si>
  <si>
    <t>Diagnostiek - vanaf 100 tot en met 199 minuten</t>
  </si>
  <si>
    <t>Diagnostiek - vanaf 200 tot en met 399 minuten</t>
  </si>
  <si>
    <t>Crisis - vanaf 1 tot en met 99 minuten</t>
  </si>
  <si>
    <t>Crisis - vanaf 100 tot en met 199 minuten</t>
  </si>
  <si>
    <t>Crisis - vanaf 200 tot en met 399 minuten</t>
  </si>
  <si>
    <t>Crisis - vanaf 400 tot en met 799 minuten</t>
  </si>
  <si>
    <t>Aandachtstekort - en gedrag - vanaf 250 tot en met 799 minuten</t>
  </si>
  <si>
    <t>Aandachtstekort - en gedrag - vanaf 1800 tot en met 2999 minuten</t>
  </si>
  <si>
    <t>Aandachtstekort - en gedrag - vanaf 3000 tot en met 5999 minuten</t>
  </si>
  <si>
    <t>Pervasief - vanaf 250 tot en met 799 minuten</t>
  </si>
  <si>
    <t>Pervasief - vanaf 3000 tot en met 5999 minuten</t>
  </si>
  <si>
    <t>Overige kindertijd - vanaf 250 tot en met 799 minuten</t>
  </si>
  <si>
    <t>Overige kindertijd - vanaf 800 tot en met 1799 minuten</t>
  </si>
  <si>
    <t>Overige kindertijd - vanaf 1800 tot en met 2999 minuten</t>
  </si>
  <si>
    <t>Delirium dementie en overig - vanaf 1800 tot en met 2999 minuten</t>
  </si>
  <si>
    <t>Delirium dementie en overig - vanaf 3000 tot en met 5999 minuten</t>
  </si>
  <si>
    <t>Alcohol - vanaf 250 tot en met 799 minuten</t>
  </si>
  <si>
    <t>Alcohol - vanaf 800 tot en met 1799 minuten</t>
  </si>
  <si>
    <t>Alcohol - vanaf 1800 tot en met 2999 minuten</t>
  </si>
  <si>
    <t>Alcohol - vanaf 3000 tot en met 5999 minuten</t>
  </si>
  <si>
    <t>Overige aan een middel - vanaf 250 tot en met 799 minuten</t>
  </si>
  <si>
    <t>Overige aan een middel - vanaf 1800 tot en met 2999 minuten</t>
  </si>
  <si>
    <t>Overige aan een middel - vanaf 3000 tot en met 5999 minuten</t>
  </si>
  <si>
    <t>Schizofrenie - vanaf 1800 tot en met 2999 minuten</t>
  </si>
  <si>
    <t>Schizofrenie - vanaf 3000 tot en met 5999 minuten</t>
  </si>
  <si>
    <t>Schizofrenie - vanaf 6000 tot en met 11999 minuten</t>
  </si>
  <si>
    <t>Bipolair en overig - vanaf 3000 tot en met 5999 minuten</t>
  </si>
  <si>
    <t>Restgroep diagnoses - vanaf 1800 tot en met 2999 minuten</t>
  </si>
  <si>
    <t>Restgroep diagnoses - vanaf 3000 tot en met 5999 minuten</t>
  </si>
  <si>
    <t>Persoonlijkheid - vanaf 250 tot en met 799 minuten</t>
  </si>
  <si>
    <t>Aandachtstekort - en gedrag - vanaf 6000 tot en met 11999 minuten</t>
  </si>
  <si>
    <t>Pervasief - vanaf 6000 tot en met 11999 minuten</t>
  </si>
  <si>
    <t>Overige kindertijd - vanaf 3000 tot en met 5999 minuten</t>
  </si>
  <si>
    <t>Delirium dementie en overig - vanaf 6000 tot en met 11999 minuten</t>
  </si>
  <si>
    <t>Alcohol - vanaf 6000 tot en met 11999 minuten</t>
  </si>
  <si>
    <t>Overige aan een middel - vanaf 6000 tot en met 11999 minuten</t>
  </si>
  <si>
    <t>Schizofrenie - vanaf 12000 tot en met 17999 minuten</t>
  </si>
  <si>
    <t>Schizofrenie - vanaf 18000 tot en met 23999 minuten</t>
  </si>
  <si>
    <t>Depressie - vanaf 12000 tot en met 17999 minuten</t>
  </si>
  <si>
    <t>Bipolair en overig - vanaf 6000 tot en met 11999 minuten</t>
  </si>
  <si>
    <t>Angst - vanaf 12000 tot en met 17999 minuten</t>
  </si>
  <si>
    <t>Restgroep diagnoses - vanaf 6000 tot en met 11999 minuten</t>
  </si>
  <si>
    <t>Persoonlijkheid - vanaf 12000 tot en met 17999 minuten</t>
  </si>
  <si>
    <t>Diagnostiek - vanaf 400 tot en met 799 minuten</t>
  </si>
  <si>
    <t>Crisis - vanaf 800 tot en met 1199 minuten</t>
  </si>
  <si>
    <t>Aandachtstekort - en gedrag - vanaf 800 tot en met 1799 minuten</t>
  </si>
  <si>
    <t>Aandachtstekort - en gedrag - vanaf 12000 tot en met 17999 minuten</t>
  </si>
  <si>
    <t>Pervasief - vanaf 800 tot en met 1799 minuten</t>
  </si>
  <si>
    <t>Pervasief - vanaf 12000 tot en met 17999 minuten</t>
  </si>
  <si>
    <t>Overige kindertijd - vanaf 6000 tot en met 11999 minuten</t>
  </si>
  <si>
    <t>Delirium dementie en overig - vanaf 12000 tot en met 17999 minuten</t>
  </si>
  <si>
    <t>Delirium dementie en overig - vanaf 18000 minuten</t>
  </si>
  <si>
    <t>Alcohol - vanaf 12000 tot en met 17999 minuten</t>
  </si>
  <si>
    <t>Alcohol - vanaf 18000 minuten</t>
  </si>
  <si>
    <t>Overige aan een middel - vanaf 800 tot en met 1799 minuten</t>
  </si>
  <si>
    <t>Overige aan een middel - vanaf 12000 tot en met 17999 minuten</t>
  </si>
  <si>
    <t>Overige aan een middel - vanaf 18000 minuten</t>
  </si>
  <si>
    <t>Schizofrenie - vanaf 800 tot en met 1799 minuten</t>
  </si>
  <si>
    <t>Schizofrenie - vanaf 24000 tot en met 29999 minuten</t>
  </si>
  <si>
    <t>Schizofrenie - vanaf 30000 minuten</t>
  </si>
  <si>
    <t>Depressie - vanaf 18000 tot en met 23999 minuten</t>
  </si>
  <si>
    <t>Depressie - vanaf 24000 minuten</t>
  </si>
  <si>
    <t>Bipolair en overig - vanaf 250 tot en met 799 minuten</t>
  </si>
  <si>
    <t>Bipolair en overig - vanaf 1800 tot en met 2999 minuten</t>
  </si>
  <si>
    <t>Bipolair en overig - vanaf 12000 tot en met 17999 minuten</t>
  </si>
  <si>
    <t>Bipolair en overig - vanaf 18000 minuten</t>
  </si>
  <si>
    <t>Angst - vanaf 3000 tot en met 5999 minuten</t>
  </si>
  <si>
    <t>Angst - vanaf 6000 tot en met 11999 minuten</t>
  </si>
  <si>
    <t>Angst - vanaf 18000 tot en met 23999 minuten</t>
  </si>
  <si>
    <t>Angst - vanaf 24000 minuten</t>
  </si>
  <si>
    <t>Restgroep diagnoses - vanaf 800 tot en met 1799 minuten</t>
  </si>
  <si>
    <t>Restgroep diagnoses - vanaf 12000 tot en met 17999 minuten</t>
  </si>
  <si>
    <t>Restgroep diagnoses - vanaf 18000 minuten</t>
  </si>
  <si>
    <t>Persoonlijkheid - vanaf 800 tot en met 1799 minuten</t>
  </si>
  <si>
    <t>Persoonlijkheid - vanaf 3000 tot en met 5999 minuten</t>
  </si>
  <si>
    <t>Persoonlijkheid - vanaf 6000 tot en met 11999 minuten</t>
  </si>
  <si>
    <t>Persoonlijkheid - vanaf 18000 tot en met 23999 minuten</t>
  </si>
  <si>
    <t>Crisis - vanaf 1200 tot en met 1799 minuten</t>
  </si>
  <si>
    <t>Crisis - vanaf 1800 minuten</t>
  </si>
  <si>
    <t>Behandeling kort - vanaf 1 tot en met 99 minuten</t>
  </si>
  <si>
    <t>Aandachtstekort - en gedrag - vanaf 24000 minuten</t>
  </si>
  <si>
    <t>Pervasief - vanaf 1800 tot en met 2999 minuten</t>
  </si>
  <si>
    <t>Pervasief - vanaf 18000 tot en met 23999 minuten</t>
  </si>
  <si>
    <t>Pervasief - vanaf 24000 minuten</t>
  </si>
  <si>
    <t>Overige kindertijd - vanaf 12000 tot en met 17999 minuten</t>
  </si>
  <si>
    <t>Overige kindertijd - vanaf 18000 minuten</t>
  </si>
  <si>
    <t>Delirium dementie en overig - vanaf 250 tot en met 799 minuten</t>
  </si>
  <si>
    <t>Delirium dementie en overig - vanaf 800 tot en met 1799 minuten</t>
  </si>
  <si>
    <t>Schizofrenie - vanaf 250 tot en met 799 minuten</t>
  </si>
  <si>
    <t>Depressie - vanaf 250 tot en met 799 minuten</t>
  </si>
  <si>
    <t>Depressie - vanaf 800 tot en met 1799 minuten</t>
  </si>
  <si>
    <t>Depressie - vanaf 1800 tot en met 2999 minuten</t>
  </si>
  <si>
    <t>Depressie - vanaf 3000 tot en met 5999 minuten</t>
  </si>
  <si>
    <t>Depressie - vanaf 6000 tot en met 11999 minuten</t>
  </si>
  <si>
    <t>Bipolair en overig - vanaf 800 tot en met 1799 minuten</t>
  </si>
  <si>
    <t>Angst - vanaf 250 tot en met 799 minuten</t>
  </si>
  <si>
    <t>Angst - vanaf 800 tot en met 1799 minuten</t>
  </si>
  <si>
    <t>Angst - vanaf 1800 tot en met 2999 minuten</t>
  </si>
  <si>
    <t>Restgroep diagnoses - vanaf 250 tot en met 799 minuten</t>
  </si>
  <si>
    <t>Persoonlijkheid - vanaf 1800 tot en met 2999 minuten</t>
  </si>
  <si>
    <t>Persoonlijkheid - vanaf 24000 tot en met 29999 minuten</t>
  </si>
  <si>
    <t>Persoonlijkheid - vanaf 30000 minuten</t>
  </si>
  <si>
    <t>Somatoforme - vanaf 250 tot en met 799 minuten</t>
  </si>
  <si>
    <t>Somatoforme - vanaf 800 tot en met 1799 minuten</t>
  </si>
  <si>
    <t>Somatoforme - vanaf 1800 tot en met 2999 minuten</t>
  </si>
  <si>
    <t>Somatoforme - vanaf 3000 tot en met 5999 minuten</t>
  </si>
  <si>
    <t>Somatoforme - vanaf 6000 tot en met 11999 minuten</t>
  </si>
  <si>
    <t>Somatoforme - vanaf 12000 minuten</t>
  </si>
  <si>
    <t>Eetstoornis - vanaf 250 tot en met 799 minuten</t>
  </si>
  <si>
    <t>Eetstoornis - vanaf 800 tot en met 1799 minuten</t>
  </si>
  <si>
    <t>Eetstoornis - vanaf 1800 tot en met 2999 minuten</t>
  </si>
  <si>
    <t>Eetstoornis - vanaf 3000 tot en met 5999 minuten</t>
  </si>
  <si>
    <t>Eetstoornis - vanaf 6000 tot en met 11999 minuten</t>
  </si>
  <si>
    <t>Eetstoornis - vanaf 12000 tot en met 17999 minuten</t>
  </si>
  <si>
    <t>Eetstoornis - vanaf 18000 minuten</t>
  </si>
  <si>
    <t>Behandeling kort - vanaf 400 minuten</t>
  </si>
  <si>
    <t>Diagnostiek - vanaf 800 minuten</t>
  </si>
  <si>
    <t>Productgroep_kort</t>
  </si>
  <si>
    <t>Productgroep_midden</t>
  </si>
  <si>
    <t>Productgroep_lang</t>
  </si>
  <si>
    <t>007</t>
  </si>
  <si>
    <t>008</t>
  </si>
  <si>
    <t>009</t>
  </si>
  <si>
    <t>013</t>
  </si>
  <si>
    <t>014</t>
  </si>
  <si>
    <t>015</t>
  </si>
  <si>
    <t>016</t>
  </si>
  <si>
    <t>027</t>
  </si>
  <si>
    <t>030</t>
  </si>
  <si>
    <t>031</t>
  </si>
  <si>
    <t>033</t>
  </si>
  <si>
    <t>038</t>
  </si>
  <si>
    <t>040</t>
  </si>
  <si>
    <t>041</t>
  </si>
  <si>
    <t>042</t>
  </si>
  <si>
    <t>048</t>
  </si>
  <si>
    <t>049</t>
  </si>
  <si>
    <t>051</t>
  </si>
  <si>
    <t>052</t>
  </si>
  <si>
    <t>053</t>
  </si>
  <si>
    <t>054</t>
  </si>
  <si>
    <t>056</t>
  </si>
  <si>
    <t>059</t>
  </si>
  <si>
    <t>060</t>
  </si>
  <si>
    <t>066</t>
  </si>
  <si>
    <t>067</t>
  </si>
  <si>
    <t>068</t>
  </si>
  <si>
    <t>087</t>
  </si>
  <si>
    <t>118</t>
  </si>
  <si>
    <t>119</t>
  </si>
  <si>
    <t>121</t>
  </si>
  <si>
    <t>131</t>
  </si>
  <si>
    <t>133</t>
  </si>
  <si>
    <t>135</t>
  </si>
  <si>
    <t>137</t>
  </si>
  <si>
    <t>139</t>
  </si>
  <si>
    <t>141</t>
  </si>
  <si>
    <t>143</t>
  </si>
  <si>
    <t>144</t>
  </si>
  <si>
    <t>146</t>
  </si>
  <si>
    <t>148</t>
  </si>
  <si>
    <t>150</t>
  </si>
  <si>
    <t>156</t>
  </si>
  <si>
    <t>158</t>
  </si>
  <si>
    <t>162</t>
  </si>
  <si>
    <t>165</t>
  </si>
  <si>
    <t>169</t>
  </si>
  <si>
    <t>170</t>
  </si>
  <si>
    <t>172</t>
  </si>
  <si>
    <t>173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</si>
  <si>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</si>
  <si>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</si>
  <si>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</si>
  <si>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</si>
  <si>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</si>
  <si>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</si>
  <si>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</si>
  <si>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</si>
  <si>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</si>
  <si>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</si>
  <si>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</si>
  <si>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</si>
  <si>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</si>
  <si>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</si>
  <si>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</si>
  <si>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</si>
  <si>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</si>
  <si>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</si>
  <si>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</si>
  <si>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</si>
  <si>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</si>
  <si>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203</t>
  </si>
  <si>
    <t>204</t>
  </si>
  <si>
    <t>205</t>
  </si>
  <si>
    <t>206</t>
  </si>
  <si>
    <t>207</t>
  </si>
  <si>
    <t>208</t>
  </si>
  <si>
    <t>209</t>
  </si>
  <si>
    <t>213</t>
  </si>
  <si>
    <t>214</t>
  </si>
  <si>
    <t>215</t>
  </si>
  <si>
    <t>216</t>
  </si>
  <si>
    <t>217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</si>
  <si>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</si>
  <si>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</si>
  <si>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</si>
  <si>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</si>
  <si>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</si>
  <si>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</si>
  <si>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</si>
  <si>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</si>
  <si>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</si>
  <si>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</si>
  <si>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</si>
  <si>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</si>
  <si>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</si>
  <si>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</si>
  <si>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</si>
  <si>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</si>
  <si>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</si>
  <si>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</si>
  <si>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</si>
  <si>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</si>
  <si>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</si>
  <si>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</si>
  <si>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</si>
  <si>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</si>
  <si>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</si>
  <si>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</si>
  <si>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</si>
  <si>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</si>
  <si>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</si>
  <si>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</si>
  <si>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</si>
  <si>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</si>
  <si>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</si>
  <si>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</si>
  <si>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</si>
  <si>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</si>
  <si>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264</t>
  </si>
  <si>
    <t>307</t>
  </si>
  <si>
    <t>000007</t>
  </si>
  <si>
    <t>000008</t>
  </si>
  <si>
    <t>000009</t>
  </si>
  <si>
    <t>000013</t>
  </si>
  <si>
    <t>000014</t>
  </si>
  <si>
    <t>000015</t>
  </si>
  <si>
    <t>000016</t>
  </si>
  <si>
    <t>000027</t>
  </si>
  <si>
    <t>000030</t>
  </si>
  <si>
    <t>000031</t>
  </si>
  <si>
    <t>000033</t>
  </si>
  <si>
    <t>000038</t>
  </si>
  <si>
    <t>000040</t>
  </si>
  <si>
    <t>000041</t>
  </si>
  <si>
    <t>000042</t>
  </si>
  <si>
    <t>000048</t>
  </si>
  <si>
    <t>000049</t>
  </si>
  <si>
    <t>000051</t>
  </si>
  <si>
    <t>000052</t>
  </si>
  <si>
    <t>000053</t>
  </si>
  <si>
    <t>000054</t>
  </si>
  <si>
    <t>000056</t>
  </si>
  <si>
    <t>000059</t>
  </si>
  <si>
    <t>000060</t>
  </si>
  <si>
    <t>000066</t>
  </si>
  <si>
    <t>000067</t>
  </si>
  <si>
    <t>000068</t>
  </si>
  <si>
    <t>000087</t>
  </si>
  <si>
    <t>000118</t>
  </si>
  <si>
    <t>000119</t>
  </si>
  <si>
    <t>000121</t>
  </si>
  <si>
    <t>000131</t>
  </si>
  <si>
    <t>000133</t>
  </si>
  <si>
    <t>000135</t>
  </si>
  <si>
    <t>000137</t>
  </si>
  <si>
    <t>000139</t>
  </si>
  <si>
    <t>000141</t>
  </si>
  <si>
    <t>000143</t>
  </si>
  <si>
    <t>000144</t>
  </si>
  <si>
    <t>000146</t>
  </si>
  <si>
    <t>000148</t>
  </si>
  <si>
    <t>000150</t>
  </si>
  <si>
    <t>000156</t>
  </si>
  <si>
    <t>000158</t>
  </si>
  <si>
    <t>000162</t>
  </si>
  <si>
    <t>000165</t>
  </si>
  <si>
    <t>000169</t>
  </si>
  <si>
    <t>000170</t>
  </si>
  <si>
    <t>000172</t>
  </si>
  <si>
    <t>000173</t>
  </si>
  <si>
    <t>000175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</si>
  <si>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</si>
  <si>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</si>
  <si>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</si>
  <si>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</si>
  <si>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</si>
  <si>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</si>
  <si>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</si>
  <si>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</si>
  <si>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</si>
  <si>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</si>
  <si>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</si>
  <si>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</si>
  <si>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</si>
  <si>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</si>
  <si>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</si>
  <si>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</si>
  <si>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</si>
  <si>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</si>
  <si>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</si>
  <si>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</si>
  <si>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000203</t>
  </si>
  <si>
    <t>000204</t>
  </si>
  <si>
    <t>000205</t>
  </si>
  <si>
    <t>000206</t>
  </si>
  <si>
    <t>000207</t>
  </si>
  <si>
    <t>000208</t>
  </si>
  <si>
    <t>000209</t>
  </si>
  <si>
    <t>000213</t>
  </si>
  <si>
    <t>000214</t>
  </si>
  <si>
    <t>000215</t>
  </si>
  <si>
    <t>000216</t>
  </si>
  <si>
    <t>000217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</si>
  <si>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</si>
  <si>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</si>
  <si>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</si>
  <si>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</si>
  <si>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</si>
  <si>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</si>
  <si>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</si>
  <si>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</si>
  <si>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</si>
  <si>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</si>
  <si>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</si>
  <si>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</si>
  <si>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</si>
  <si>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</si>
  <si>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</si>
  <si>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</si>
  <si>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</si>
  <si>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</si>
  <si>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</si>
  <si>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</si>
  <si>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</si>
  <si>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</si>
  <si>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</si>
  <si>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</si>
  <si>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</si>
  <si>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</si>
  <si>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</si>
  <si>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</si>
  <si>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</si>
  <si>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</si>
  <si>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</si>
  <si>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</si>
  <si>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</si>
  <si>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</si>
  <si>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</si>
  <si>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</si>
  <si>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000264</t>
  </si>
  <si>
    <t>000307</t>
  </si>
  <si>
    <t>Aandachtstekort en gedrag (vanaf 250 tot en met 799 minuten)</t>
  </si>
  <si>
    <t>Aandachtstekort en gedrag (vanaf 800 tot en met 1799 minuten)</t>
  </si>
  <si>
    <t>Aandachtstekort en gedrag (vanaf 1800 tot en met 2999 minuten)</t>
  </si>
  <si>
    <t>Aandachtstekort en gedrag (vanaf 3000 tot en met 5999 minuten)</t>
  </si>
  <si>
    <t>Aandachtstekort en gedrag (vanaf 6000 tot en met 11999 minuten)</t>
  </si>
  <si>
    <t>Aandachtstekort en gedrag (vanaf 12000 tot en met 17999 minuten)</t>
  </si>
  <si>
    <t>Aandachtstekort en gedrag (vanaf 18000 tot en met 23999 minuten)</t>
  </si>
  <si>
    <t>Overige kindertijd (vanaf 800 tot en met 1799 minuten)</t>
  </si>
  <si>
    <t>Overige kindertijd (vanaf 1800 tot en met 2999 minuten)</t>
  </si>
  <si>
    <t>Overige kindertijd (vanaf 3000 tot en met 5999 minuten)</t>
  </si>
  <si>
    <t>Overige kindertijd (vanaf 6000 tot en met 11999 minuten)</t>
  </si>
  <si>
    <t>Overige kindertijd (vanaf 12000 tot en met 17999 minuten)</t>
  </si>
  <si>
    <t>Delirium dementie en overig (vanaf 800 tot en met 1799 minuten)</t>
  </si>
  <si>
    <t>Delirium dementie en overig (vanaf 1800 tot en met 2999 minuten)</t>
  </si>
  <si>
    <t>Delirium dementie en overig (vanaf 3000 tot en met 5999 minuten)</t>
  </si>
  <si>
    <t>Delirium dementie en overig (vanaf 6000 tot en met 11999 minuten)</t>
  </si>
  <si>
    <t>Omschrijving type 1</t>
  </si>
  <si>
    <t>Omschrijving type 2</t>
  </si>
  <si>
    <t>Diagnostiek (vanaf 1 tot en met 99 minuten)</t>
  </si>
  <si>
    <t>Diagnostiek (vanaf 100 tot en met 199 minuten)</t>
  </si>
  <si>
    <t>Diagnostiek (vanaf 200 tot en met 399 minuten)</t>
  </si>
  <si>
    <t>Crisis (vanaf 1 tot en met 99 minuten)</t>
  </si>
  <si>
    <t>Crisis (vanaf 100 tot en met 199 minuten)</t>
  </si>
  <si>
    <t>Crisis (vanaf 200 tot en met 399 minuten)</t>
  </si>
  <si>
    <t>Crisis (vanaf 400 tot en met 799 minuten)</t>
  </si>
  <si>
    <t>Pervasief (vanaf 250 tot en met 799 minuten)</t>
  </si>
  <si>
    <t>Pervasief (vanaf 3000 tot en met 5999 minuten)</t>
  </si>
  <si>
    <t>Overige kindertijd (vanaf 250 tot en met 799 minuten)</t>
  </si>
  <si>
    <t>Alcohol (vanaf 250 tot en met 799 minuten)</t>
  </si>
  <si>
    <t>Alcohol (vanaf 800 tot en met 1799 minuten)</t>
  </si>
  <si>
    <t>Alcohol (vanaf 1800 tot en met 2999 minuten)</t>
  </si>
  <si>
    <t>Alcohol (vanaf 3000 tot en met 5999 minuten)</t>
  </si>
  <si>
    <t>Overige aan een middel (vanaf 250 tot en met 799 minuten)</t>
  </si>
  <si>
    <t>Overige aan een middel (vanaf 1800 tot en met 2999 minuten)</t>
  </si>
  <si>
    <t>Overige aan een middel (vanaf 3000 tot en met 5999 minuten)</t>
  </si>
  <si>
    <t>Schizofrenie (vanaf 1800 tot en met 2999 minuten)</t>
  </si>
  <si>
    <t>Schizofrenie (vanaf 3000 tot en met 5999 minuten)</t>
  </si>
  <si>
    <t>Schizofrenie (vanaf 6000 tot en met 11999 minuten)</t>
  </si>
  <si>
    <t>Bipolair en overig (vanaf 3000 tot en met 5999 minuten)</t>
  </si>
  <si>
    <t>Restgroep diagnoses (vanaf 1800 tot en met 2999 minuten)</t>
  </si>
  <si>
    <t>Restgroep diagnoses (vanaf 3000 tot en met 5999 minuten)</t>
  </si>
  <si>
    <t>Persoonlijkheid (vanaf 250 tot en met 799 minuten)</t>
  </si>
  <si>
    <t>Pervasief (vanaf 6000 tot en met 11999 minuten)</t>
  </si>
  <si>
    <t>Alcohol (vanaf 6000 tot en met 11999 minuten)</t>
  </si>
  <si>
    <t>Overige aan een middel (vanaf 6000 tot en met 11999 minuten)</t>
  </si>
  <si>
    <t>Schizofrenie (vanaf 12000 tot en met 17999 minuten)</t>
  </si>
  <si>
    <t>Schizofrenie (vanaf 18000 tot en met 23999 minuten)</t>
  </si>
  <si>
    <t>Depressie (vanaf 12000 tot en met 17999 minuten)</t>
  </si>
  <si>
    <t>Bipolair en overig (vanaf 6000 tot en met 11999 minuten)</t>
  </si>
  <si>
    <t>Angst (vanaf 12000 tot en met 17999 minuten)</t>
  </si>
  <si>
    <t>Restgroep diagnoses (vanaf 6000 tot en met 11999 minuten)</t>
  </si>
  <si>
    <t>Persoonlijkheid (vanaf 12000 tot en met 17999 minuten)</t>
  </si>
  <si>
    <t>Diagnostiek (vanaf 400 tot en met 799 minuten)</t>
  </si>
  <si>
    <t>Crisis (vanaf 800 tot en met 1199 minuten)</t>
  </si>
  <si>
    <t>Pervasief (vanaf 800 tot en met 1799 minuten)</t>
  </si>
  <si>
    <t>Pervasief (vanaf 12000 tot en met 17999 minuten)</t>
  </si>
  <si>
    <t>Delirium dementie en overig (vanaf 12000 tot en met 17999 minuten)</t>
  </si>
  <si>
    <t>Delirium dementie en overig (vanaf 18000 minuten)</t>
  </si>
  <si>
    <t>Alcohol (vanaf 12000 tot en met 17999 minuten)</t>
  </si>
  <si>
    <t>Alcohol (vanaf 18000 minuten)</t>
  </si>
  <si>
    <t>Overige aan een middel (vanaf 800 tot en met 1799 minuten)</t>
  </si>
  <si>
    <t>Overige aan een middel (vanaf 12000 tot en met 17999 minuten)</t>
  </si>
  <si>
    <t>Overige aan een middel (vanaf 18000 minuten)</t>
  </si>
  <si>
    <t>Schizofrenie (vanaf 800 tot en met 1799 minuten)</t>
  </si>
  <si>
    <t>Schizofrenie (vanaf 24000 tot en met 29999 minuten)</t>
  </si>
  <si>
    <t>Schizofrenie (vanaf 30000 minuten)</t>
  </si>
  <si>
    <t>Depressie (vanaf 18000 tot en met 23999 minuten)</t>
  </si>
  <si>
    <t>Depressie (vanaf 24000 minuten)</t>
  </si>
  <si>
    <t>Bipolair en overig (vanaf 250 tot en met 799 minuten)</t>
  </si>
  <si>
    <t>Bipolair en overig (vanaf 1800 tot en met 2999 minuten)</t>
  </si>
  <si>
    <t>Bipolair en overig (vanaf 12000 tot en met 17999 minuten)</t>
  </si>
  <si>
    <t>Bipolair en overig (vanaf 18000 minuten)</t>
  </si>
  <si>
    <t>Angst (vanaf 3000 tot en met 5999 minuten)</t>
  </si>
  <si>
    <t>Angst (vanaf 6000 tot en met 11999 minuten)</t>
  </si>
  <si>
    <t>Angst (vanaf 18000 tot en met 23999 minuten)</t>
  </si>
  <si>
    <t>Angst (vanaf 24000 minuten)</t>
  </si>
  <si>
    <t>Restgroep diagnoses (vanaf 800 tot en met 1799 minuten)</t>
  </si>
  <si>
    <t>Restgroep diagnoses (vanaf 12000 tot en met 17999 minuten)</t>
  </si>
  <si>
    <t>Restgroep diagnoses (vanaf 18000 minuten)</t>
  </si>
  <si>
    <t>Persoonlijkheid (vanaf 800 tot en met 1799 minuten)</t>
  </si>
  <si>
    <t>Persoonlijkheid (vanaf 3000 tot en met 5999 minuten)</t>
  </si>
  <si>
    <t>Persoonlijkheid (vanaf 6000 tot en met 11999 minuten)</t>
  </si>
  <si>
    <t>Persoonlijkheid (vanaf 18000 tot en met 23999 minuten)</t>
  </si>
  <si>
    <t>Crisis (vanaf 1200 tot en met 1799 minuten)</t>
  </si>
  <si>
    <t>Crisis (vanaf 1800 minuten)</t>
  </si>
  <si>
    <t>Behandeling kort (vanaf 1 tot en met 99 minuten)</t>
  </si>
  <si>
    <t>Pervasief (vanaf 1800 tot en met 2999 minuten)</t>
  </si>
  <si>
    <t>Pervasief (vanaf 18000 tot en met 23999 minuten)</t>
  </si>
  <si>
    <t>Pervasief (vanaf 24000 minuten)</t>
  </si>
  <si>
    <t>Overige kindertijd (vanaf 18000 minuten)</t>
  </si>
  <si>
    <t>Delirium dementie en overig (vanaf 250 tot en met 799 minuten)</t>
  </si>
  <si>
    <t>Schizofrenie (vanaf 250 tot en met 799 minuten)</t>
  </si>
  <si>
    <t>Depressie (vanaf 250 tot en met 799 minuten)</t>
  </si>
  <si>
    <t>Depressie (vanaf 800 tot en met 1799 minuten)</t>
  </si>
  <si>
    <t>Depressie (vanaf 1800 tot en met 2999 minuten)</t>
  </si>
  <si>
    <t>Depressie (vanaf 3000 tot en met 5999 minuten)</t>
  </si>
  <si>
    <t>Depressie (vanaf 6000 tot en met 11999 minuten)</t>
  </si>
  <si>
    <t>Bipolair en overig (vanaf 800 tot en met 1799 minuten)</t>
  </si>
  <si>
    <t>Angst (vanaf 250 tot en met 799 minuten)</t>
  </si>
  <si>
    <t>Angst (vanaf 800 tot en met 1799 minuten)</t>
  </si>
  <si>
    <t>Angst (vanaf 1800 tot en met 2999 minuten)</t>
  </si>
  <si>
    <t>Restgroep diagnoses (vanaf 250 tot en met 799 minuten)</t>
  </si>
  <si>
    <t>Persoonlijkheid (vanaf 1800 tot en met 2999 minuten)</t>
  </si>
  <si>
    <t>Persoonlijkheid (vanaf 24000 tot en met 29999 minuten)</t>
  </si>
  <si>
    <t>Persoonlijkheid (vanaf 30000 minuten)</t>
  </si>
  <si>
    <t>Somatoforme (vanaf 250 tot en met 799 minuten)</t>
  </si>
  <si>
    <t>Somatoforme (vanaf 800 tot en met 1799 minuten)</t>
  </si>
  <si>
    <t>Somatoforme (vanaf 1800 tot en met 2999 minuten)</t>
  </si>
  <si>
    <t>Somatoforme (vanaf 3000 tot en met 5999 minuten)</t>
  </si>
  <si>
    <t>Somatoforme (vanaf 6000 tot en met 11999 minuten)</t>
  </si>
  <si>
    <t>Somatoforme (vanaf 12000 minuten)</t>
  </si>
  <si>
    <t>Eetstoornis (vanaf 250 tot en met 799 minuten)</t>
  </si>
  <si>
    <t>Eetstoornis (vanaf 800 tot en met 1799 minuten)</t>
  </si>
  <si>
    <t>Eetstoornis (vanaf 1800 tot en met 2999 minuten)</t>
  </si>
  <si>
    <t>Eetstoornis (vanaf 3000 tot en met 5999 minuten)</t>
  </si>
  <si>
    <t>Eetstoornis (vanaf 6000 tot en met 11999 minuten)</t>
  </si>
  <si>
    <t>Eetstoornis (vanaf 12000 tot en met 17999 minuten)</t>
  </si>
  <si>
    <t>Eetstoornis (vanaf 18000 minuten)</t>
  </si>
  <si>
    <t>Behandeling kort (vanaf 400 minuten)</t>
  </si>
  <si>
    <t>Diagnostiek (vanaf 800 minuten)</t>
  </si>
  <si>
    <t>Aandachtstekort en gedrag (vanaf 24000 minuten)</t>
  </si>
  <si>
    <t>Indirect (vanaf 1 tot en met 49 minuten)</t>
  </si>
  <si>
    <t>Indirect (vanaf 50 tot en met 99 minuten)</t>
  </si>
  <si>
    <t>Indirect (vanaf 100 minuten)</t>
  </si>
  <si>
    <t>Behandeling kort (vanaf 100 tot en met 199 minuten)</t>
  </si>
  <si>
    <t>Behandeling kort (vanaf 200 tot en met 399 minuten)</t>
  </si>
  <si>
    <t>Productgroep</t>
  </si>
  <si>
    <t>tarief</t>
  </si>
  <si>
    <t>code</t>
  </si>
  <si>
    <t>Behandeling kort - vanaf 100 tot en met 199 minuten</t>
  </si>
  <si>
    <t>Behandeling kort - vanaf 200 tot en met 399 minuten</t>
  </si>
  <si>
    <t>Aandachtstekort - en gedrag - vanaf 18000 tot en met 23999 minuten</t>
  </si>
  <si>
    <t>Diagnostiek (vanaf 800 tot en met 1199 minuten)</t>
  </si>
  <si>
    <t>Diagnostiek - vanaf 800 tot en met 1.199 minuten</t>
  </si>
  <si>
    <t>Diagnostiek - vanaf 800 tot en met 1199 minuten</t>
  </si>
  <si>
    <t>jaar</t>
  </si>
  <si>
    <t>13.104,72 6.552,36 9.828,54</t>
  </si>
  <si>
    <t>5.241,14 6.988,19</t>
  </si>
  <si>
    <t>CZ Zorgbewustpolis (50%)</t>
  </si>
  <si>
    <t>CZ Zorg-op-maatpolis (75%)</t>
  </si>
  <si>
    <t>CZ Zorgkeuzepolis (100%)</t>
  </si>
  <si>
    <t>Gecontracteerde tarieven</t>
  </si>
  <si>
    <t>CZ Zorgbewustpolis (65%)</t>
  </si>
  <si>
    <t>CZ Zorgbewustpolis (70%)</t>
  </si>
  <si>
    <t>ZorgVerzorgd (75%)</t>
  </si>
  <si>
    <t>Basis (75%)</t>
  </si>
  <si>
    <t>Bewuzt Basis</t>
  </si>
  <si>
    <t>Univé Zorg Select poli</t>
  </si>
  <si>
    <t>Gewoon ZEKUR Zorg</t>
  </si>
  <si>
    <t>IZA Ruime Keuze</t>
  </si>
  <si>
    <t>IZZ Basisverzekering Variant Natura</t>
  </si>
  <si>
    <t>Univé Zorg Geregeld polis</t>
  </si>
  <si>
    <t>VGZ Ruime Keuze</t>
  </si>
  <si>
    <t>163</t>
  </si>
  <si>
    <t>Univé Zorg Select polis</t>
  </si>
  <si>
    <t>Diagnostiek (vanaf 400 minuten)</t>
  </si>
  <si>
    <t>000163</t>
  </si>
  <si>
    <t>VGZ Goede Keuze</t>
  </si>
  <si>
    <t>IZA GezondSamenPolis Natura</t>
  </si>
  <si>
    <t>IZA Cura Natura Polis</t>
  </si>
  <si>
    <t>Diagnostiek - vanaf 1.200 tot en met 1.799 minuten (alleen jeugd)</t>
  </si>
  <si>
    <t>Diagnostiek - vanaf 1.200 tot en met 1.799 minuten (alleen jeugd) ambulant/verblijf</t>
  </si>
  <si>
    <t>262</t>
  </si>
  <si>
    <t>263</t>
  </si>
  <si>
    <t>max tarief</t>
  </si>
  <si>
    <t xml:space="preserve"> Diagnostiek - vanaf 100 tot en met 199 minuten</t>
  </si>
  <si>
    <t xml:space="preserve"> Diagnostiek - vanaf 200 tot en met 399 minuten</t>
  </si>
  <si>
    <t xml:space="preserve"> Diagnostiek - vanaf 400 tot en met 799 minuten</t>
  </si>
  <si>
    <t xml:space="preserve"> Crisis - vanaf 100 tot en met 199 minuten</t>
  </si>
  <si>
    <t xml:space="preserve"> Crisis - vanaf 200 tot en met 399 minuten</t>
  </si>
  <si>
    <t xml:space="preserve"> Crisis - vanaf 400 tot en met 799 minuten</t>
  </si>
  <si>
    <t xml:space="preserve"> Crisis - vanaf 800 tot en met 1199 minuten</t>
  </si>
  <si>
    <t xml:space="preserve"> Crisis - vanaf 1200 tot en met 1799 minuten</t>
  </si>
  <si>
    <t xml:space="preserve"> Crisis - vanaf 1800 minuten</t>
  </si>
  <si>
    <t xml:space="preserve"> Behandeling kort - vanaf 100 tot en met 199 minuten</t>
  </si>
  <si>
    <t xml:space="preserve"> Behandeling kort - vanaf 200 tot en met 399 minuten</t>
  </si>
  <si>
    <t xml:space="preserve"> Behandeling kort - vanaf 400 minuten</t>
  </si>
  <si>
    <t xml:space="preserve"> Aandachtstekort - en gedrag - vanaf 250 tot en met 799 minuten</t>
  </si>
  <si>
    <t xml:space="preserve"> Aandachtstekort - en gedrag - vanaf 800 tot en met 1799 minuten</t>
  </si>
  <si>
    <t xml:space="preserve"> Aandachtstekort - en gedrag - vanaf 1800 tot en met 2999 minuten</t>
  </si>
  <si>
    <t xml:space="preserve"> Aandachtstekort - en gedrag - vanaf 3000 tot en met 5999 minuten</t>
  </si>
  <si>
    <t xml:space="preserve"> Aandachtstekort - en gedrag - vanaf 6000 tot en met 11999 minuten</t>
  </si>
  <si>
    <t xml:space="preserve"> Aandachtstekort - en gedrag - vanaf 12000 tot en met 17999 minuten</t>
  </si>
  <si>
    <t xml:space="preserve"> Aandachtstekort - en gedrag - vanaf 18000 tot en met 23999 minuten</t>
  </si>
  <si>
    <t xml:space="preserve"> Aandachtstekort - en gedrag - vanaf 24000 minuten</t>
  </si>
  <si>
    <t xml:space="preserve"> Pervasief - vanaf 250 tot en met 799 minuten</t>
  </si>
  <si>
    <t xml:space="preserve"> Pervasief - vanaf 800 tot en met 1799 minuten</t>
  </si>
  <si>
    <t xml:space="preserve"> Pervasief - vanaf 1800 tot en met 2999 minuten</t>
  </si>
  <si>
    <t xml:space="preserve"> Pervasief - vanaf 3000 tot en met 5999 minuten</t>
  </si>
  <si>
    <t xml:space="preserve"> Pervasief - vanaf 6000 tot en met 11999 minuten</t>
  </si>
  <si>
    <t xml:space="preserve"> Pervasief - vanaf 12000 tot en met 17999 minuten</t>
  </si>
  <si>
    <t xml:space="preserve"> Pervasief - vanaf 18000 tot en met 23999 minuten</t>
  </si>
  <si>
    <t xml:space="preserve"> Pervasief - vanaf 24000 minuten</t>
  </si>
  <si>
    <t xml:space="preserve"> Overige kindertijd - vanaf 250 tot en met 799 minuten</t>
  </si>
  <si>
    <t xml:space="preserve"> Overige kindertijd - vanaf 800 tot en met 1799 minuten</t>
  </si>
  <si>
    <t xml:space="preserve"> Overige kindertijd - vanaf 1800 tot en met 2999 minuten</t>
  </si>
  <si>
    <t xml:space="preserve"> Overige kindertijd - vanaf 3000 tot en met 5999 minuten</t>
  </si>
  <si>
    <t xml:space="preserve"> Overige kindertijd - vanaf 6000 tot en met 11999 minuten</t>
  </si>
  <si>
    <t xml:space="preserve"> Overige kindertijd - vanaf 12000 tot en met 17999 minuten</t>
  </si>
  <si>
    <t xml:space="preserve"> Overige kindertijd - vanaf 18000 minuten</t>
  </si>
  <si>
    <t xml:space="preserve"> Delirium dementie en overig - vanaf 250 tot en met 799 minuten</t>
  </si>
  <si>
    <t xml:space="preserve"> Delirium dementie en overig - vanaf 800 tot en met 1799 minuten</t>
  </si>
  <si>
    <t xml:space="preserve"> Delirium dementie en overig - vanaf 1800 tot en met 2999 minuten</t>
  </si>
  <si>
    <t xml:space="preserve"> Delirium dementie en overig - vanaf 3000 tot en met 5999 minuten</t>
  </si>
  <si>
    <t xml:space="preserve"> Delirium dementie en overig - vanaf 6000 tot en met 11999 minuten</t>
  </si>
  <si>
    <t xml:space="preserve"> Delirium dementie en overig - vanaf 12000 tot en met 17999 minuten</t>
  </si>
  <si>
    <t xml:space="preserve"> Delirium dementie en overig - vanaf 18000 minuten</t>
  </si>
  <si>
    <t xml:space="preserve"> Alcohol - vanaf 250 tot en met 799 minuten</t>
  </si>
  <si>
    <t xml:space="preserve"> Alcohol - vanaf 800 tot en met 1799 minuten</t>
  </si>
  <si>
    <t xml:space="preserve"> Alcohol - vanaf 1800 tot en met 2999 minuten</t>
  </si>
  <si>
    <t xml:space="preserve"> Alcohol - vanaf 3000 tot en met 5999 minuten</t>
  </si>
  <si>
    <t xml:space="preserve"> Alcohol - vanaf 6000 tot en met 11999 minuten</t>
  </si>
  <si>
    <t xml:space="preserve"> Alcohol - vanaf 12000 tot en met 17999 minuten</t>
  </si>
  <si>
    <t xml:space="preserve"> Alcohol - vanaf 18000 minuten</t>
  </si>
  <si>
    <t xml:space="preserve"> Overige aan een middel - vanaf 250 tot en met 799 minuten</t>
  </si>
  <si>
    <t xml:space="preserve"> Overige aan een middel - vanaf 800 tot en met 1799 minuten</t>
  </si>
  <si>
    <t xml:space="preserve"> Overige aan een middel - vanaf 1800 tot en met 2999 minuten</t>
  </si>
  <si>
    <t xml:space="preserve"> Overige aan een middel - vanaf 3000 tot en met 5999 minuten</t>
  </si>
  <si>
    <t xml:space="preserve"> Overige aan een middel - vanaf 6000 tot en met 11999 minuten</t>
  </si>
  <si>
    <t xml:space="preserve"> Overige aan een middel - vanaf 12000 tot en met 17999 minuten</t>
  </si>
  <si>
    <t xml:space="preserve"> Overige aan een middel - vanaf 18000 minuten</t>
  </si>
  <si>
    <t xml:space="preserve"> Schizofrenie - vanaf 250 tot en met 799 minuten</t>
  </si>
  <si>
    <t xml:space="preserve"> Schizofrenie - vanaf 800 tot en met 1799 minuten</t>
  </si>
  <si>
    <t xml:space="preserve"> Schizofrenie - vanaf 1800 tot en met 2999 minuten</t>
  </si>
  <si>
    <t xml:space="preserve"> Schizofrenie - vanaf 6000 tot en met 11999 minuten</t>
  </si>
  <si>
    <t xml:space="preserve"> Schizofrenie - vanaf 12000 tot en met 17999 minuten</t>
  </si>
  <si>
    <t xml:space="preserve"> Schizofrenie - vanaf 18000 tot en met 23999 minuten</t>
  </si>
  <si>
    <t xml:space="preserve"> Schizofrenie - vanaf 24000 tot en met 29999 minuten</t>
  </si>
  <si>
    <t xml:space="preserve"> Schizofrenie - vanaf 30000 minuten</t>
  </si>
  <si>
    <t xml:space="preserve"> Depressie - vanaf 250 tot en met 799 minuten</t>
  </si>
  <si>
    <t xml:space="preserve"> Depressie - vanaf 800 tot en met 1799 minuten</t>
  </si>
  <si>
    <t xml:space="preserve"> Depressie - vanaf 3000 tot en met 5999 minuten</t>
  </si>
  <si>
    <t xml:space="preserve"> Depressie - vanaf 6000 tot en met 11999 minuten</t>
  </si>
  <si>
    <t xml:space="preserve"> Depressie - vanaf 12000 tot en met 17999 minuten</t>
  </si>
  <si>
    <t xml:space="preserve"> Depressie - vanaf 18000 tot en met 23999 minuten</t>
  </si>
  <si>
    <t xml:space="preserve"> Depressie - vanaf 24000 minuten</t>
  </si>
  <si>
    <t xml:space="preserve"> Bipolair en overig - vanaf 250 tot en met 799 minuten</t>
  </si>
  <si>
    <t xml:space="preserve"> Bipolair en overig - vanaf 800 tot en met 1799 minuten</t>
  </si>
  <si>
    <t xml:space="preserve"> Bipolair en overig - vanaf 1800 tot en met 2999 minuten</t>
  </si>
  <si>
    <t xml:space="preserve"> Bipolair en overig - vanaf 3000 tot en met 5999 minuten</t>
  </si>
  <si>
    <t xml:space="preserve"> Bipolair en overig - vanaf 6000 tot en met 11999 minuten</t>
  </si>
  <si>
    <t xml:space="preserve"> Bipolair en overig - vanaf 12000 tot en met 17999 minuten</t>
  </si>
  <si>
    <t xml:space="preserve"> Bipolair en overig - vanaf 18000 minuten</t>
  </si>
  <si>
    <t xml:space="preserve"> Angst - vanaf 250 tot en met 799 minuten</t>
  </si>
  <si>
    <t xml:space="preserve"> Angst - vanaf 800 tot en met 1799 minuten</t>
  </si>
  <si>
    <t xml:space="preserve"> Angst - vanaf 1800 tot en met 2999 minuten</t>
  </si>
  <si>
    <t xml:space="preserve"> Angst - vanaf 3000 tot en met 5999 minuten</t>
  </si>
  <si>
    <t xml:space="preserve"> Angst - vanaf 6000 tot en met 11999 minuten</t>
  </si>
  <si>
    <t xml:space="preserve"> Angst - vanaf 12000 tot en met 17999 minuten</t>
  </si>
  <si>
    <t xml:space="preserve"> Angst - vanaf 18000 tot en met 23999 minuten</t>
  </si>
  <si>
    <t xml:space="preserve"> Angst - vanaf 24000 minuten</t>
  </si>
  <si>
    <t xml:space="preserve"> Restgroep diagnoses - vanaf 250 tot en met 799 minuten</t>
  </si>
  <si>
    <t xml:space="preserve"> Restgroep diagnoses - vanaf 800 tot en met 1799 minuten</t>
  </si>
  <si>
    <t xml:space="preserve"> Restgroep diagnoses - vanaf 1800 tot en met 2999 minuten</t>
  </si>
  <si>
    <t xml:space="preserve"> Restgroep diagnoses - vanaf 3000 tot en met 5999 minuten</t>
  </si>
  <si>
    <t xml:space="preserve"> Restgroep diagnoses - vanaf 6000 tot en met 11999 minuten</t>
  </si>
  <si>
    <t xml:space="preserve"> Restgroep diagnoses - vanaf 12000 tot en met 17999 minuten</t>
  </si>
  <si>
    <t xml:space="preserve"> Restgroep diagnoses - vanaf 18000 minuten</t>
  </si>
  <si>
    <t xml:space="preserve"> Persoonlijkheid - vanaf 250 tot en met 799 minuten</t>
  </si>
  <si>
    <t xml:space="preserve"> Persoonlijkheid - vanaf 800 tot en met 1799 minuten</t>
  </si>
  <si>
    <t xml:space="preserve"> Persoonlijkheid - vanaf 1800 tot en met 2999 minuten</t>
  </si>
  <si>
    <t xml:space="preserve"> Persoonlijkheid - vanaf 3000 tot en met 5999 minuten</t>
  </si>
  <si>
    <t xml:space="preserve"> Persoonlijkheid - vanaf 6000 tot en met 11999 minuten</t>
  </si>
  <si>
    <t xml:space="preserve"> Persoonlijkheid - vanaf 12000 tot en met 17999 minuten</t>
  </si>
  <si>
    <t xml:space="preserve"> Persoonlijkheid - vanaf 18000 tot en met 23999 minuten</t>
  </si>
  <si>
    <t xml:space="preserve"> Persoonlijkheid - vanaf 24000 tot en met 29999 minuten</t>
  </si>
  <si>
    <t xml:space="preserve"> Persoonlijkheid - vanaf 30000 minuten</t>
  </si>
  <si>
    <t xml:space="preserve"> Somatoforme - vanaf 250 tot en met 799 minuten</t>
  </si>
  <si>
    <t xml:space="preserve"> Somatoforme - vanaf 800 tot en met 1799 minuten</t>
  </si>
  <si>
    <t xml:space="preserve"> Somatoforme - vanaf 1800 tot en met 2999 minuten</t>
  </si>
  <si>
    <t xml:space="preserve"> Somatoforme - vanaf 3000 tot en met 5999 minuten</t>
  </si>
  <si>
    <t xml:space="preserve"> Somatoforme - vanaf 6000 tot en met 11999 minuten</t>
  </si>
  <si>
    <t xml:space="preserve"> Somatoforme - vanaf 12000 minuten</t>
  </si>
  <si>
    <t xml:space="preserve"> Eetstoornis - vanaf 250 tot en met 799 minuten</t>
  </si>
  <si>
    <t xml:space="preserve"> Eetstoornis - vanaf 800 tot en met 1799 minuten</t>
  </si>
  <si>
    <t xml:space="preserve"> Eetstoornis - vanaf 1800 tot en met 2999 minuten</t>
  </si>
  <si>
    <t xml:space="preserve"> Eetstoornis - vanaf 3000 tot en met 5999 minuten</t>
  </si>
  <si>
    <t xml:space="preserve"> Eetstoornis - vanaf 6000 tot en met 11999 minuten</t>
  </si>
  <si>
    <t xml:space="preserve"> Eetstoornis - vanaf 12000 tot en met 17999 minuten</t>
  </si>
  <si>
    <t xml:space="preserve"> Eetstoornis - vanaf 18000 minuten</t>
  </si>
  <si>
    <t>Basis Exclusief</t>
  </si>
  <si>
    <t>Basis Zeker</t>
  </si>
  <si>
    <t>Basis Budget</t>
  </si>
  <si>
    <t>ZieZo Basis</t>
  </si>
  <si>
    <t>ZieZo Basis Selectief</t>
  </si>
  <si>
    <t>Diagnostiek - vanaf 0 tot en met 99 minuten</t>
  </si>
  <si>
    <t>Crisis - vanaf 0 tot en met 99 minuten</t>
  </si>
  <si>
    <t>Behandeling kort - vanaf 0 tot en met 99 minuten</t>
  </si>
  <si>
    <t>Depressie - vanaf 1799 tot en met 2999 minuten</t>
  </si>
  <si>
    <t xml:space="preserve"> Diagnostiek - vanaf 0 tot en met 99 minuten</t>
  </si>
  <si>
    <t xml:space="preserve"> Diagnostiek - vanaf 800</t>
  </si>
  <si>
    <t xml:space="preserve"> Crisis - vanaf 0 tot en met 99 minuten</t>
  </si>
  <si>
    <t xml:space="preserve"> Behandeling kort - vanaf 0 tot en met 99 minuten</t>
  </si>
  <si>
    <t xml:space="preserve"> Schizofrenie - vanaf 3000 tot en met 5999 minuten </t>
  </si>
  <si>
    <t xml:space="preserve"> Depressie - vanaf 1799 tot en met 2999 minuten </t>
  </si>
  <si>
    <t>Diagnostiek - vanaf 1200 tot en met 1799 minuten (alleen jeugd)</t>
  </si>
  <si>
    <t>Diagnostiek - vanaf 1800 minuten (alleen jeugd)</t>
  </si>
  <si>
    <t>Ongecontracteerd</t>
  </si>
  <si>
    <t>max landelijk</t>
  </si>
  <si>
    <t>maxtarief</t>
  </si>
  <si>
    <t>NZA Tarief</t>
  </si>
  <si>
    <t>%</t>
  </si>
  <si>
    <t>NZA 2017</t>
  </si>
  <si>
    <t>NZA 2016</t>
  </si>
  <si>
    <t>Controles</t>
  </si>
  <si>
    <t>Controle</t>
  </si>
  <si>
    <t>Diagnostiek 1 - 99 minuten</t>
  </si>
  <si>
    <t>Diagnostiek 100 - 199 minuten</t>
  </si>
  <si>
    <t>Diagnostiek 200 - 399 minuten</t>
  </si>
  <si>
    <t>Crisis 1 - 99 minuten</t>
  </si>
  <si>
    <t>Crisis 100 - 199 minuten</t>
  </si>
  <si>
    <t>Crisis 200 - 399 minuten</t>
  </si>
  <si>
    <t>Crisis 400 - 799 minuten</t>
  </si>
  <si>
    <t>Aandachtstekort - en gedrag 250 - 799 minuten</t>
  </si>
  <si>
    <t>Aandachtstekort - en gedrag 1800 - 2999 minuten</t>
  </si>
  <si>
    <t>Aandachtstekort - en gedrag 3000 - 5999 minuten</t>
  </si>
  <si>
    <t>Pervasief 250 - 799 minuten</t>
  </si>
  <si>
    <t>Pervasief 3000 - 5999 minuten</t>
  </si>
  <si>
    <t>Overige kindertijd 250 - 799 minuten</t>
  </si>
  <si>
    <t>Overige kindertijd 800 - 1799 minuten</t>
  </si>
  <si>
    <t>Overige kindertijd 1800 - 2999 minuten</t>
  </si>
  <si>
    <t>Delirium dementie en overig 1800 - 2999 minuten</t>
  </si>
  <si>
    <t>Delirium dementie en overig 3000 - 5999 minuten</t>
  </si>
  <si>
    <t>Alcohol 250 - 799 minuten</t>
  </si>
  <si>
    <t>Alcohol 800 - 1799 minuten</t>
  </si>
  <si>
    <t>Alcohol 1800 - 2999 minuten</t>
  </si>
  <si>
    <t>Alcohol 3000 - 5999 minuten</t>
  </si>
  <si>
    <t>Overige aan een middel 250 - 799 minuten</t>
  </si>
  <si>
    <t>Overige aan een middel 1800 - 2999 minuten</t>
  </si>
  <si>
    <t>Overige aan een middel 3000 - 5999 minuten</t>
  </si>
  <si>
    <t>Schizofrenie 1800 - 2999 minuten</t>
  </si>
  <si>
    <t>Schizofrenie 3000 - 5999 minuten</t>
  </si>
  <si>
    <t>Schizofrenie 6000 - 11999 minuten</t>
  </si>
  <si>
    <t>Bipolair en overig 3000 - 5999 minuten</t>
  </si>
  <si>
    <t>Restgroep diagnoses 1800 - 2999 minuten</t>
  </si>
  <si>
    <t>Restgroep diagnoses 3000 - 5999 minuten</t>
  </si>
  <si>
    <t>Persoonlijkheid 250 - 799 minuten</t>
  </si>
  <si>
    <t>Aandachtstekort - en gedrag 6000 - 11999 minuten</t>
  </si>
  <si>
    <t>Pervasief 6000 - 11999 minuten</t>
  </si>
  <si>
    <t>Overige kindertijd 3000 - 5999 minuten</t>
  </si>
  <si>
    <t>Delirium dementie en overig 6000 - 11999 minuten</t>
  </si>
  <si>
    <t>Alcohol 6000 - 11999 minuten</t>
  </si>
  <si>
    <t>Overige aan een middel 6000 - 11999 minuten</t>
  </si>
  <si>
    <t>Schizofrenie 12000 - 17999 minuten</t>
  </si>
  <si>
    <t>Schizofrenie 18000 - 23999 minuten</t>
  </si>
  <si>
    <t>Depressie 12000 - 17999 minuten</t>
  </si>
  <si>
    <t>Bipolair en overig 6000 - 11999 minuten</t>
  </si>
  <si>
    <t>Angst 12000 - 17999 minuten</t>
  </si>
  <si>
    <t>Restgroep diagnoses 6000 - 11999 minuten</t>
  </si>
  <si>
    <t>Persoonlijkheid 12000 - 17999 minuten</t>
  </si>
  <si>
    <t>Diagnostiek 400 - 799 minuten</t>
  </si>
  <si>
    <t>Diagnostiek 800 minuten</t>
  </si>
  <si>
    <t>Crisis 800 - 1199 minuten</t>
  </si>
  <si>
    <t>Aandachtstekort - en gedrag 800 - 1799 minuten</t>
  </si>
  <si>
    <t>Aandachtstekort - en gedrag 12000 - 17999 minuten</t>
  </si>
  <si>
    <t>Pervasief 800 - 1799 minuten</t>
  </si>
  <si>
    <t>Pervasief 12000 - 17999 minuten</t>
  </si>
  <si>
    <t>Overige kindertijd 6000 - 11999 minuten</t>
  </si>
  <si>
    <t>Delirium dementie en overig 12000 - 17999 minuten</t>
  </si>
  <si>
    <t>Alcohol 12000 - 17999 minuten</t>
  </si>
  <si>
    <t>Overige aan een middel 800 - 1799 minuten</t>
  </si>
  <si>
    <t>Overige aan een middel 12000 - 17999 minuten</t>
  </si>
  <si>
    <t>Schizofrenie 800 - 1799 minuten</t>
  </si>
  <si>
    <t>Schizofrenie 24000 - 29999 minuten</t>
  </si>
  <si>
    <t>Depressie 18000 - 23999 minuten</t>
  </si>
  <si>
    <t>Bipolair en overig 250 - 799 minuten</t>
  </si>
  <si>
    <t>Bipolair en overig 1800 - 2999 minuten</t>
  </si>
  <si>
    <t>Bipolair en overig 12000 - 17999 minuten</t>
  </si>
  <si>
    <t>Angst 3000 - 5999 minuten</t>
  </si>
  <si>
    <t>Angst 6000 - 11999 minuten</t>
  </si>
  <si>
    <t>Angst 18000 - 23999 minuten</t>
  </si>
  <si>
    <t>Restgroep diagnoses 800 - 1799 minuten</t>
  </si>
  <si>
    <t>Restgroep diagnoses 12000 - 17999 minuten</t>
  </si>
  <si>
    <t>Persoonlijkheid 800 - 1799 minuten</t>
  </si>
  <si>
    <t>Persoonlijkheid 3000 - 5999 minuten</t>
  </si>
  <si>
    <t>Persoonlijkheid 6000 - 11999 minuten</t>
  </si>
  <si>
    <t>Persoonlijkheid 18000 - 23999 minuten</t>
  </si>
  <si>
    <t>Crisis 1200 - 1799 minuten</t>
  </si>
  <si>
    <t>Behandeling kort 1 - 99 minuten</t>
  </si>
  <si>
    <t>Behandeling kort 100 - 199 minuten</t>
  </si>
  <si>
    <t>Behandeling kort 200 - 399 minuten</t>
  </si>
  <si>
    <t>Aandachtstekort - en gedrag 18000 - 23999 minuten</t>
  </si>
  <si>
    <t>Pervasief 1800 - 2999 minuten</t>
  </si>
  <si>
    <t>Pervasief 18000 - 23999 minuten</t>
  </si>
  <si>
    <t>Overige kindertijd 12000 - 17999 minuten</t>
  </si>
  <si>
    <t>Delirium dementie en overig 250 - 799 minuten</t>
  </si>
  <si>
    <t>Delirium dementie en overig 800 - 1799 minuten</t>
  </si>
  <si>
    <t>Schizofrenie 250 - 799 minuten</t>
  </si>
  <si>
    <t>Depressie 250 - 799 minuten</t>
  </si>
  <si>
    <t>Depressie 800 - 1799 minuten</t>
  </si>
  <si>
    <t>Depressie 1800 - 2999 minuten</t>
  </si>
  <si>
    <t>Depressie 3000 - 5999 minuten</t>
  </si>
  <si>
    <t>Depressie 6000 - 11999 minuten</t>
  </si>
  <si>
    <t>Bipolair en overig 800 - 1799 minuten</t>
  </si>
  <si>
    <t>Angst 250 - 799 minuten</t>
  </si>
  <si>
    <t>Angst 800 - 1799 minuten</t>
  </si>
  <si>
    <t>Angst 1800 - 2999 minuten</t>
  </si>
  <si>
    <t>Restgroep diagnoses 250 - 799 minuten</t>
  </si>
  <si>
    <t>Persoonlijkheid 1800 - 2999 minuten</t>
  </si>
  <si>
    <t>Persoonlijkheid 24000 - 29999 minuten</t>
  </si>
  <si>
    <t>Somatoforme 250 - 799 minuten</t>
  </si>
  <si>
    <t>Somatoforme 800 - 1799 minuten</t>
  </si>
  <si>
    <t>Somatoforme 1800 - 2999 minuten</t>
  </si>
  <si>
    <t>Somatoforme 3000 - 5999 minuten</t>
  </si>
  <si>
    <t>Somatoforme 6000 - 11999 minuten</t>
  </si>
  <si>
    <t>Eetstoornis 250 - 799 minuten</t>
  </si>
  <si>
    <t>Eetstoornis 800 - 1799 minuten</t>
  </si>
  <si>
    <t>Eetstoornis 1800 - 2999 minuten</t>
  </si>
  <si>
    <t>Eetstoornis 3000 - 5999 minuten</t>
  </si>
  <si>
    <t>Eetstoornis 6000 - 11999 minuten</t>
  </si>
  <si>
    <t>Eetstoornis 12000 - 17999 minuten</t>
  </si>
  <si>
    <t>Diagnostiek vanaf 800 minuten</t>
  </si>
  <si>
    <t>Delirium dementie en overig vanaf 18000 minuten</t>
  </si>
  <si>
    <t>Alcohol vanaf 18000 minuten</t>
  </si>
  <si>
    <t>Overige aan een middel vanaf 18000 minuten</t>
  </si>
  <si>
    <t>Schizofrenie vanaf 30000 minuten</t>
  </si>
  <si>
    <t>Depressie vanaf 24000 minuten</t>
  </si>
  <si>
    <t>Bipolair en overig vanaf 18000 minuten</t>
  </si>
  <si>
    <t>Angst vanaf 24000 minuten</t>
  </si>
  <si>
    <t>Restgroep diagnoses vanaf 18000 minuten</t>
  </si>
  <si>
    <t>Crisis vanaf 1800 minuten</t>
  </si>
  <si>
    <t>Aandachtstekort - en gedrag vanaf 24000 minuten</t>
  </si>
  <si>
    <t>Overige kindertijd vanaf 18000 minuten</t>
  </si>
  <si>
    <t>Persoonlijkheid vanaf 30000 minuten</t>
  </si>
  <si>
    <t>Pervasief vanaf 24000 minuten</t>
  </si>
  <si>
    <t>Somatoforme vanaf 12000 minuten</t>
  </si>
  <si>
    <t>Eetstoornis vanaf 18000 minuten</t>
  </si>
  <si>
    <t>Behandeling kort vanaf 400 minuten</t>
  </si>
  <si>
    <t>Vrije Keus Polis</t>
  </si>
  <si>
    <t>NZA</t>
  </si>
  <si>
    <t>Alles Verzorgd Polis</t>
  </si>
  <si>
    <t>Zelf Bewust Polis</t>
  </si>
  <si>
    <t>controles</t>
  </si>
  <si>
    <t>nza</t>
  </si>
  <si>
    <t>gemiddel gec.</t>
  </si>
  <si>
    <t xml:space="preserve">Diagnostiek - vanaf 0 tot en met 99 minuten </t>
  </si>
  <si>
    <t xml:space="preserve">Diagnostiek - vanaf 100 tot en met 199 minuten </t>
  </si>
  <si>
    <t xml:space="preserve"> Bipolair en overig - vanaf 3000 tot en met 5999 minuten </t>
  </si>
  <si>
    <t xml:space="preserve">Diagnostiek - vanaf 200 tot en met 399 minuten </t>
  </si>
  <si>
    <t xml:space="preserve">Crisis - vanaf 0 tot en met 99 minuten </t>
  </si>
  <si>
    <t xml:space="preserve">Crisis - vanaf 100 tot en met 199 minuten </t>
  </si>
  <si>
    <t xml:space="preserve">Crisis - vanaf 200 tot en met 399 minuten </t>
  </si>
  <si>
    <t xml:space="preserve">Crisis - vanaf 400 tot en met 799 minuten </t>
  </si>
  <si>
    <t xml:space="preserve">Aandachtstekort - en gedrag - vanaf 250 tot en met 799 minuten </t>
  </si>
  <si>
    <t xml:space="preserve">Aandachtstekort - en gedrag - vanaf 1800 tot en met 2999 minuten </t>
  </si>
  <si>
    <t xml:space="preserve">Aandachtstekort - en gedrag - vanaf 3000 tot en met 5999 minuten </t>
  </si>
  <si>
    <t xml:space="preserve">Pervasief - vanaf 250 tot en met 799 minuten </t>
  </si>
  <si>
    <t xml:space="preserve">Pervasief - vanaf 3000 tot en met 5999 minuten </t>
  </si>
  <si>
    <t xml:space="preserve">Overige kindertijd - vanaf 250 tot en met 799 minuten </t>
  </si>
  <si>
    <t xml:space="preserve">Overige kindertijd - vanaf 800 tot en met 1799 minuten </t>
  </si>
  <si>
    <t xml:space="preserve">Overige kindertijd - vanaf 1800 tot en met 2999 minuten </t>
  </si>
  <si>
    <t xml:space="preserve">Delirium dementie en overig - vanaf 1800 tot en met 2999 minuten </t>
  </si>
  <si>
    <t xml:space="preserve">Delirium dementie en overig - vanaf 3000 tot en met 5999 minuten </t>
  </si>
  <si>
    <t xml:space="preserve">Alcohol - vanaf 250 tot en met 799 minuten </t>
  </si>
  <si>
    <t xml:space="preserve">Alcohol - vanaf 800 tot en met 1799 minuten </t>
  </si>
  <si>
    <t xml:space="preserve">Alcohol - vanaf 1800 tot en met 2999 minuten </t>
  </si>
  <si>
    <t xml:space="preserve">Alcohol - vanaf 3000 tot en met 5999 minuten </t>
  </si>
  <si>
    <t xml:space="preserve">Overige aan een middel - vanaf 250 tot en met 799 minuten </t>
  </si>
  <si>
    <t xml:space="preserve">Overige aan een middel - vanaf 1800 tot en met 2999 minuten </t>
  </si>
  <si>
    <t xml:space="preserve">Overige aan een middel - vanaf 3000 tot en met 5999 minuten </t>
  </si>
  <si>
    <t xml:space="preserve">Schizofrenie - vanaf 1800 tot en met 2999 minuten </t>
  </si>
  <si>
    <t xml:space="preserve">Schizofrenie - vanaf 3000 tot en met 5999 minuten </t>
  </si>
  <si>
    <t xml:space="preserve">Schizofrenie - vanaf 6000 tot en met 11999 minuten </t>
  </si>
  <si>
    <t xml:space="preserve">Restgroep diagnoses - vanaf 1800 tot en met 2999 minuten </t>
  </si>
  <si>
    <t xml:space="preserve">Restgroep diagnoses - vanaf 3000 tot en met 5999 minuten </t>
  </si>
  <si>
    <t xml:space="preserve">Persoonlijkheid - vanaf 250 tot en met 799 minuten </t>
  </si>
  <si>
    <t xml:space="preserve">Aandachtstekort - en gedrag - vanaf 6000 tot en met 11999 minuten </t>
  </si>
  <si>
    <t xml:space="preserve">Pervasief - vanaf 6000 tot en met 11999 minuten </t>
  </si>
  <si>
    <t xml:space="preserve">Overige kindertijd - vanaf 3000 tot en met 5999 minuten </t>
  </si>
  <si>
    <t xml:space="preserve">Delirium dementie en overig - vanaf 6000 tot en met 11999 minuten </t>
  </si>
  <si>
    <t xml:space="preserve">Alcohol - vanaf 6000 tot en met 11999 minuten </t>
  </si>
  <si>
    <t xml:space="preserve">Overige aan een middel - vanaf 6000 tot en met 11999 minuten </t>
  </si>
  <si>
    <t xml:space="preserve">Schizofrenie - vanaf 12000 tot en met 17999 minuten </t>
  </si>
  <si>
    <t xml:space="preserve">Schizofrenie - vanaf 18000 tot en met 23999 minuten </t>
  </si>
  <si>
    <t xml:space="preserve">Depressie - vanaf 12000 tot en met 17999 minuten </t>
  </si>
  <si>
    <t xml:space="preserve">Bipolair en overig - vanaf 6000 tot en met 11999 minuten </t>
  </si>
  <si>
    <t xml:space="preserve">Angst - vanaf 12000 tot en met 17999 minuten </t>
  </si>
  <si>
    <t xml:space="preserve">Restgroep diagnoses - vanaf 6000 tot en met 11999 minuten </t>
  </si>
  <si>
    <t xml:space="preserve">Persoonlijkheid - vanaf 12000 tot en met 17999 minuten </t>
  </si>
  <si>
    <t xml:space="preserve">Diagnostiek - vanaf 400 tot en met 799 minuten </t>
  </si>
  <si>
    <t xml:space="preserve">Crisis - vanaf 800 tot en met 1199 minuten </t>
  </si>
  <si>
    <t xml:space="preserve">Aandachtstekort - en gedrag - vanaf 800 tot en met 1799 minuten </t>
  </si>
  <si>
    <t xml:space="preserve">Aandachtstekort - en gedrag - vanaf 12000 tot en met 17999 minuten </t>
  </si>
  <si>
    <t xml:space="preserve">Pervasief - vanaf 800 tot en met 1799 minuten </t>
  </si>
  <si>
    <t xml:space="preserve">Pervasief - vanaf 12000 tot en met 17999 minuten </t>
  </si>
  <si>
    <t xml:space="preserve">Overige kindertijd - vanaf 6000 tot en met 11999 minuten </t>
  </si>
  <si>
    <t xml:space="preserve">Delirium dementie en overig - vanaf 12000 tot en met 17999 minuten </t>
  </si>
  <si>
    <t xml:space="preserve">Delirium dementie en overig - vanaf 18000 minuten </t>
  </si>
  <si>
    <t xml:space="preserve">Alcohol - vanaf 12000 tot en met 17999 minuten </t>
  </si>
  <si>
    <t xml:space="preserve">Alcohol - vanaf 18000 minuten </t>
  </si>
  <si>
    <t xml:space="preserve">Overige aan een middel - vanaf 800 tot en met 1799 minuten </t>
  </si>
  <si>
    <t xml:space="preserve">Overige aan een middel - vanaf 12000 tot en met 17999 minuten </t>
  </si>
  <si>
    <t xml:space="preserve">Overige aan een middel - vanaf 18000 minuten </t>
  </si>
  <si>
    <t xml:space="preserve">Schizofrenie - vanaf 800 tot en met 1799 minuten </t>
  </si>
  <si>
    <t xml:space="preserve">Schizofrenie - vanaf 24000 tot en met 29999 minuten </t>
  </si>
  <si>
    <t xml:space="preserve">Schizofrenie - vanaf 30000 minuten </t>
  </si>
  <si>
    <t xml:space="preserve">Depressie - vanaf 18000 tot en met 23999 minuten </t>
  </si>
  <si>
    <t xml:space="preserve">Depressie - vanaf 24000 minuten </t>
  </si>
  <si>
    <t xml:space="preserve">Bipolair en overig - vanaf 250 tot en met 799 minuten </t>
  </si>
  <si>
    <t xml:space="preserve">Bipolair en overig - vanaf 1800 tot en met 2999 minuten </t>
  </si>
  <si>
    <t xml:space="preserve">Bipolair en overig - vanaf 12000 tot en met 17999 minuten </t>
  </si>
  <si>
    <t xml:space="preserve">Bipolair en overig - vanaf 18000 minuten </t>
  </si>
  <si>
    <t xml:space="preserve">Angst - vanaf 3000 tot en met 5999 minuten </t>
  </si>
  <si>
    <t xml:space="preserve">Angst - vanaf 6000 tot en met 11999 minuten </t>
  </si>
  <si>
    <t xml:space="preserve">Angst - vanaf 18000 tot en met 23999 minuten </t>
  </si>
  <si>
    <t xml:space="preserve">Angst - vanaf 24000 minuten </t>
  </si>
  <si>
    <t xml:space="preserve">Restgroep diagnoses - vanaf 800 tot en met 1799 minuten </t>
  </si>
  <si>
    <t xml:space="preserve">Restgroep diagnoses - vanaf 12000 tot en met 17999 minuten </t>
  </si>
  <si>
    <t xml:space="preserve">Restgroep diagnoses - vanaf 18000 minuten </t>
  </si>
  <si>
    <t xml:space="preserve">Persoonlijkheid - vanaf 800 tot en met 1799 minuten </t>
  </si>
  <si>
    <t xml:space="preserve">Persoonlijkheid - vanaf 3000 tot en met 5999 minuten </t>
  </si>
  <si>
    <t xml:space="preserve">Persoonlijkheid - vanaf 6000 tot en met 11999 minuten </t>
  </si>
  <si>
    <t xml:space="preserve">Persoonlijkheid - vanaf 18000 tot en met 23999 minuten </t>
  </si>
  <si>
    <t xml:space="preserve">Crisis - vanaf 1200 tot en met 1799 minuten </t>
  </si>
  <si>
    <t xml:space="preserve">Crisis - vanaf 1800 minuten </t>
  </si>
  <si>
    <t xml:space="preserve">Behandeling kort - vanaf 0 tot en met 99 minuten </t>
  </si>
  <si>
    <t xml:space="preserve">Behandeling kort - vanaf 100 tot en met 199 minuten </t>
  </si>
  <si>
    <t xml:space="preserve">Behandeling kort - vanaf 200 tot en met 399 minuten </t>
  </si>
  <si>
    <t xml:space="preserve">Aandachtstekort - en gedrag - vanaf 18000 tot en met 23999 minuten </t>
  </si>
  <si>
    <t xml:space="preserve">Aandachtstekort - en gedrag - vanaf 24000 minuten </t>
  </si>
  <si>
    <t xml:space="preserve">Pervasief - vanaf 1800 tot en met 2999 minuten </t>
  </si>
  <si>
    <t xml:space="preserve">Pervasief - vanaf 18000 tot en met 23999 minuten </t>
  </si>
  <si>
    <t xml:space="preserve">Pervasief - vanaf 24000 minuten </t>
  </si>
  <si>
    <t xml:space="preserve">Overige kindertijd - vanaf 12000 tot en met 17999 minuten </t>
  </si>
  <si>
    <t xml:space="preserve">Overige kindertijd - vanaf 18000 minuten </t>
  </si>
  <si>
    <t xml:space="preserve">Delirium dementie en overig - vanaf 250 tot en met 799 minuten </t>
  </si>
  <si>
    <t xml:space="preserve">Delirium dementie en overig - vanaf 800 tot en met 1799 minuten </t>
  </si>
  <si>
    <t xml:space="preserve">Schizofrenie - vanaf 250 tot en met 799 minuten </t>
  </si>
  <si>
    <t xml:space="preserve">Depressie - vanaf 250 tot en met 799 minuten </t>
  </si>
  <si>
    <t xml:space="preserve">Depressie - vanaf 800 tot en met 1799 minuten </t>
  </si>
  <si>
    <t xml:space="preserve">Depressie - vanaf 1799 tot en met 2999 minuten </t>
  </si>
  <si>
    <t xml:space="preserve">Depressie - vanaf 3000 tot en met 5999 minuten </t>
  </si>
  <si>
    <t xml:space="preserve">Depressie - vanaf 6000 tot en met 11999 minuten </t>
  </si>
  <si>
    <t xml:space="preserve">Bipolair en overig - vanaf 800 tot en met 1799 minuten </t>
  </si>
  <si>
    <t xml:space="preserve">Angst - vanaf 250 tot en met 799 minuten </t>
  </si>
  <si>
    <t xml:space="preserve">Angst - vanaf 800 tot en met 1799 minuten </t>
  </si>
  <si>
    <t xml:space="preserve">Angst - vanaf 1800 tot en met 2999 minuten </t>
  </si>
  <si>
    <t xml:space="preserve">Restgroep diagnoses - vanaf 250 tot en met 799 minuten </t>
  </si>
  <si>
    <t xml:space="preserve">Persoonlijkheid - vanaf 1800 tot en met 2999 minuten </t>
  </si>
  <si>
    <t xml:space="preserve">Persoonlijkheid - vanaf 24000 tot en met 29999 minuten </t>
  </si>
  <si>
    <t xml:space="preserve">Persoonlijkheid - vanaf 30000 minuten </t>
  </si>
  <si>
    <t xml:space="preserve">Somatoforme - vanaf 250 tot en met 799 minuten </t>
  </si>
  <si>
    <t xml:space="preserve">Somatoforme - vanaf 800 tot en met 1799 minuten </t>
  </si>
  <si>
    <t xml:space="preserve">Somatoforme - vanaf 1800 tot en met 2999 minuten </t>
  </si>
  <si>
    <t xml:space="preserve">Somatoforme - vanaf 3000 tot en met 5999 minuten </t>
  </si>
  <si>
    <t xml:space="preserve">Somatoforme - vanaf 6000 tot en met 11999 minuten </t>
  </si>
  <si>
    <t xml:space="preserve">Somatoforme - vanaf 12000 minuten </t>
  </si>
  <si>
    <t xml:space="preserve">Eetstoornis - vanaf 250 tot en met 799 minuten </t>
  </si>
  <si>
    <t xml:space="preserve">Eetstoornis - vanaf 800 tot en met 1799 minuten </t>
  </si>
  <si>
    <t xml:space="preserve">Eetstoornis - vanaf 1800 tot en met 2999 minuten </t>
  </si>
  <si>
    <t xml:space="preserve">Eetstoornis - vanaf 3000 tot en met 5999 minuten </t>
  </si>
  <si>
    <t xml:space="preserve">Eetstoornis - vanaf 6000 tot en met 11999 minuten </t>
  </si>
  <si>
    <t xml:space="preserve">Eetstoornis - vanaf 12000 tot en met 17999 minuten </t>
  </si>
  <si>
    <t xml:space="preserve">Eetstoornis - vanaf 18000 minuten </t>
  </si>
  <si>
    <t xml:space="preserve">Behandeling kort - vanaf 400 minuten </t>
  </si>
  <si>
    <t xml:space="preserve">Diagnostiek - vanaf 800 minuten </t>
  </si>
  <si>
    <t>Diagnostiek - vanaf 800 tot 1.199 minuten</t>
  </si>
  <si>
    <t>Aandachtstekort - en gedrag - vanaf 800 tot en met 1.799 minuten</t>
  </si>
  <si>
    <t>Aandachtstekort - en gedrag - vanaf 1.800 tot en met 2.999 minuten</t>
  </si>
  <si>
    <t>Aandachtstekort - en gedrag - vanaf 3.000 tot en met 5.999 minuten</t>
  </si>
  <si>
    <t>Aandachtstekort - en gedrag - vanaf 6.000 tot en met 11.999 minuten</t>
  </si>
  <si>
    <t>Aandachtstekort - en gedrag - vanaf 12.000 tot en met 17.999 minuten</t>
  </si>
  <si>
    <t>Aandachtstekort - en gedrag - vanaf 18.000 tot en met 23.999 minuten</t>
  </si>
  <si>
    <t>Aandachtstekort - en gedrag - vanaf 24.000 minuten</t>
  </si>
  <si>
    <t>Pervasief - vanaf 800 tot en met 1.799 minuten</t>
  </si>
  <si>
    <t>Pervasief - vanaf 1.800 tot en met 2.999 minuten</t>
  </si>
  <si>
    <t>Pervasief - vanaf 3.000 tot en met 5.999 minuten</t>
  </si>
  <si>
    <t>Pervasief - vanaf 6.000 tot en met 11.999 minuten</t>
  </si>
  <si>
    <t>Pervasief - vanaf 12.000 tot en met 17.999 minuten</t>
  </si>
  <si>
    <t>Pervasief - vanaf 18.000 tot en met 23.999 minuten</t>
  </si>
  <si>
    <t>Pervasief - vanaf 24.000 minuten</t>
  </si>
  <si>
    <t>Overige kindertijd - vanaf 800 tot en met 1.799 minuten</t>
  </si>
  <si>
    <t>Overige kindertijd - vanaf 1.800 tot en met 2.999 minuten</t>
  </si>
  <si>
    <t>Overige kindertijd - vanaf 3.000 tot en met 5.999 minuten</t>
  </si>
  <si>
    <t>Overige kindertijd - vanaf 6.000 tot en met 11.999 minuten</t>
  </si>
  <si>
    <t>Overige kindertijd - vanaf 12.000 tot en met 17.999 minuten</t>
  </si>
  <si>
    <t>Overige kindertijd - vanaf 18.000 minuten</t>
  </si>
  <si>
    <t>Delirium dementie en overig - vanaf 800 tot en met 1.799 minuten</t>
  </si>
  <si>
    <t>Delirium dementie en overig - vanaf 1.800 tot en met 2.999 minuten</t>
  </si>
  <si>
    <t>Delirium dementie en overig - vanaf 3.000 tot en met 5.999 minuten</t>
  </si>
  <si>
    <t>Delirium dementie en overig - vanaf 6.000 tot en met 11.999 minuten</t>
  </si>
  <si>
    <t>Delirium dementie en overig - vanaf 12.000 tot en met 17.999 minuten</t>
  </si>
  <si>
    <t>Delirium dementie en overig - vanaf 18.000 minuten</t>
  </si>
  <si>
    <t>Alcohol - vanaf 800 tot en met 1.799 minuten</t>
  </si>
  <si>
    <t>Alcohol - vanaf 1.800 tot en met 2.999 minuten</t>
  </si>
  <si>
    <t>Alcohol - vanaf 3.000 tot en met 5.999 minuten</t>
  </si>
  <si>
    <t>Alcohol - vanaf 6.000 tot en met 11.999 minuten</t>
  </si>
  <si>
    <t>Alcohol - vanaf 12.000 tot en met 17.999 minuten</t>
  </si>
  <si>
    <t>Alcohol - vanaf 18.000 minuten</t>
  </si>
  <si>
    <t>Overige aan een middel - vanaf 800 tot en met 1.799 minuten</t>
  </si>
  <si>
    <t>Overige aan een middel - vanaf 1.800 tot en met 2.999 minuten</t>
  </si>
  <si>
    <t>Overige aan een middel - vanaf 3.000 tot en met 5.999 minuten</t>
  </si>
  <si>
    <t>Overige aan een middel - vanaf 6.000 tot en met 11.999 minuten</t>
  </si>
  <si>
    <t>Overige aan een middel - vanaf 12.000 tot en met 17.999 minuten</t>
  </si>
  <si>
    <t>Overige aan een middel - vanaf 18.000 minuten</t>
  </si>
  <si>
    <t>Schizofrenie - vanaf 800 tot en met 1.799 minuten</t>
  </si>
  <si>
    <t>Schizofrenie - vanaf 1.800 tot en met 2.999 minuten</t>
  </si>
  <si>
    <t>Schizofrenie - vanaf 3.000 tot en met 5.999 minuten</t>
  </si>
  <si>
    <t>Schizofrenie - vanaf 6.000 tot en met 11.999 minuten</t>
  </si>
  <si>
    <t>Schizofrenie - vanaf 12.000 tot en met 17.999 minuten</t>
  </si>
  <si>
    <t>Schizofrenie - vanaf 18.000 tot en met 23.999 minuten</t>
  </si>
  <si>
    <t>Schizofrenie - vanaf 24.000 tot en met 29.999 minuten</t>
  </si>
  <si>
    <t>Schizofrenie - vanaf 30.000 minuten</t>
  </si>
  <si>
    <t>Depressie - vanaf 800 tot en met 1.799 minuten</t>
  </si>
  <si>
    <t>Depressie - vanaf 1.799 tot en met 2.999 minuten</t>
  </si>
  <si>
    <t>Depressie - vanaf 3.000 tot en met 5.999 minuten</t>
  </si>
  <si>
    <t>Depressie - vanaf 6.000 tot en met 11.999 minuten</t>
  </si>
  <si>
    <t>Depressie - vanaf 12.000 tot en met 17.999 minuten</t>
  </si>
  <si>
    <t>Depressie - vanaf 18.000 tot en met 23.999 minuten</t>
  </si>
  <si>
    <t>Depressie - vanaf 24.000 minuten</t>
  </si>
  <si>
    <t>Bipolair en overig - vanaf 800 tot en met 1.799 minuten</t>
  </si>
  <si>
    <t>Bipolair en overig - vanaf 1.800 tot en met 2.999 minuten</t>
  </si>
  <si>
    <t>Bipolair en overig - vanaf 3.000 tot en met 5.999 minuten</t>
  </si>
  <si>
    <t>Bipolair en overig - vanaf 6.000 tot en met 11.999 minuten</t>
  </si>
  <si>
    <t>Bipolair en overig - vanaf 12.000 tot en met 17.999 minuten</t>
  </si>
  <si>
    <t>Bipolair en overig - vanaf 18.000 minuten</t>
  </si>
  <si>
    <t>Angst - vanaf 800 tot en met 1.799 minuten</t>
  </si>
  <si>
    <t>Angst - vanaf 1.800 tot en met 2.999 minuten</t>
  </si>
  <si>
    <t>Angst - vanaf 3.000 tot en met 5.999 minuten</t>
  </si>
  <si>
    <t>Angst - vanaf 6.000 tot en met 11.999 minuten</t>
  </si>
  <si>
    <t>Angst - vanaf 12.000 tot en met 17.999 minuten</t>
  </si>
  <si>
    <t>Angst - vanaf 18.000 tot en met 23.999 minuten</t>
  </si>
  <si>
    <t>Angst - vanaf 24.000 minuten</t>
  </si>
  <si>
    <t>Restgroep diagnoses - vanaf 800 tot en met 1.799 minuten</t>
  </si>
  <si>
    <t>Restgroep diagnoses - vanaf 1.800 tot en met 2.999 minuten</t>
  </si>
  <si>
    <t>Restgroep diagnoses - vanaf 3.000 tot en met 5.999 minuten</t>
  </si>
  <si>
    <t>Restgroep diagnoses - vanaf 6.000 tot en met 11.999 minuten</t>
  </si>
  <si>
    <t>Restgroep diagnoses - vanaf 12.000 tot en met 17.999 minuten</t>
  </si>
  <si>
    <t>Restgroep diagnoses - vanaf 18.000 minuten</t>
  </si>
  <si>
    <t>Persoonlijkheid - vanaf 800 tot en met 1.799 minuten</t>
  </si>
  <si>
    <t>Persoonlijkheid - vanaf 1.800 tot en met 2.999 minuten</t>
  </si>
  <si>
    <t>Persoonlijkheid - vanaf 3.000 tot en met 5.999 minuten</t>
  </si>
  <si>
    <t>Persoonlijkheid - vanaf 6.000 tot en met 11.999 minuten</t>
  </si>
  <si>
    <t>Persoonlijkheid - vanaf 12.000 tot en met 17.999 minuten</t>
  </si>
  <si>
    <t>Persoonlijkheid - vanaf 18.000 tot en met 23.999 minuten</t>
  </si>
  <si>
    <t>Persoonlijkheid - vanaf 24.000 tot en met 29.999 minuten</t>
  </si>
  <si>
    <t>Persoonlijkheid - vanaf 30.000 minuten</t>
  </si>
  <si>
    <t>Somatoforme - vanaf 800 tot en met 1.799 minuten</t>
  </si>
  <si>
    <t>Somatoforme - vanaf 1.800 tot en met 2.999 minuten</t>
  </si>
  <si>
    <t>Somatoforme - vanaf 3.000 tot en met 5.999 minuten</t>
  </si>
  <si>
    <t>Somatoforme - vanaf 6.000 tot en met 11.999 minuten</t>
  </si>
  <si>
    <t>Somatoforme - vanaf 12.000 minuten</t>
  </si>
  <si>
    <t>Eetstoornis - vanaf 800 tot en met 1.799 minuten</t>
  </si>
  <si>
    <t>Eetstoornis - vanaf 1.800 tot en met 2.999 minuten</t>
  </si>
  <si>
    <t>Eetstoornis - vanaf 3.000 tot en met 5.999 minuten</t>
  </si>
  <si>
    <t>Eetstoornis - vanaf 6.000 tot en met 11.999 minuten</t>
  </si>
  <si>
    <t>Eetstoornis - vanaf 12.000 tot en met 17.999 minuten</t>
  </si>
  <si>
    <t>Eetstoornis - vanaf 18.000 minuten</t>
  </si>
  <si>
    <t>Basis 75%</t>
  </si>
  <si>
    <t>Delirium dementie en overig - vanaf 3000 tot en met 5.999 minuten</t>
  </si>
  <si>
    <t>Zorg Zeker Polis/Zorg Gemak Polis</t>
  </si>
  <si>
    <t>ENO ZorgDirect</t>
  </si>
  <si>
    <t>Deelprestatie verblijf B (Beperkte verzorgingsgraad)</t>
  </si>
  <si>
    <t>Deelprestatie verblijf GGZ B (Beperkte verzorgingsgraad)</t>
  </si>
  <si>
    <t>€ 1.198,07</t>
  </si>
  <si>
    <t>€ 2.453,99</t>
  </si>
  <si>
    <t>€ 4.398,47</t>
  </si>
  <si>
    <t>€ 7.300,20</t>
  </si>
  <si>
    <t>€ 14.650,15</t>
  </si>
  <si>
    <t>€ 22.108,67</t>
  </si>
  <si>
    <t>€ 32.607,57</t>
  </si>
  <si>
    <t>basis landelijk</t>
  </si>
  <si>
    <t>% van basis</t>
  </si>
  <si>
    <t>% van max</t>
  </si>
  <si>
    <t>nr</t>
  </si>
  <si>
    <t>Basis voordelig (65%)</t>
  </si>
  <si>
    <t>Basis naturapolis (75%)</t>
  </si>
  <si>
    <t>Bijbetalen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</si>
</sst>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&quot;€&quot;\ #,##0.00"/>
    <numFmt numFmtId="167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Frutiger-BoldCn"/>
    </font>
    <font>
      <b/>
      <sz val="8"/>
      <color rgb="FF000000"/>
      <name val="Frutiger-BoldCn"/>
    </font>
    <font>
      <sz val="10"/>
      <color rgb="FF000000"/>
      <name val="Calibri"/>
      <family val="2"/>
      <scheme val="minor"/>
    </font>
    <font>
      <b/>
      <sz val="10"/>
      <color rgb="FF000000"/>
      <name val="Calibri-Bold"/>
    </font>
    <font>
      <b/>
      <sz val="9"/>
      <color rgb="FF8FC73E"/>
      <name val="CircularStd-Bold"/>
    </font>
    <font>
      <sz val="8"/>
      <color rgb="FF000000"/>
      <name val="Frutiger-Cn"/>
    </font>
    <font>
      <sz val="8"/>
      <color rgb="FF000000"/>
      <name val="TheSansC4s-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166" fontId="0" fillId="0" borderId="0" xfId="0" applyNumberFormat="1"/>
    <xf numFmtId="164" fontId="0" fillId="0" borderId="0" xfId="1" applyFont="1" applyAlignment="1">
      <alignment horizontal="left"/>
    </xf>
    <xf numFmtId="164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9" fontId="0" fillId="0" borderId="0" xfId="2" applyFont="1"/>
    <xf numFmtId="0" fontId="2" fillId="0" borderId="0" xfId="0" applyFont="1"/>
    <xf numFmtId="0" fontId="0" fillId="0" borderId="0" xfId="0" applyFont="1"/>
    <xf numFmtId="9" fontId="0" fillId="0" borderId="0" xfId="2" applyNumberFormat="1" applyFont="1"/>
    <xf numFmtId="0" fontId="4" fillId="0" borderId="0" xfId="0" applyFont="1"/>
    <xf numFmtId="164" fontId="0" fillId="0" borderId="0" xfId="0" applyNumberFormat="1"/>
    <xf numFmtId="166" fontId="0" fillId="0" borderId="0" xfId="1" applyNumberFormat="1" applyFont="1" applyAlignment="1">
      <alignment horizontal="left"/>
    </xf>
    <xf numFmtId="3" fontId="0" fillId="0" borderId="0" xfId="0" applyNumberFormat="1"/>
    <xf numFmtId="10" fontId="0" fillId="0" borderId="0" xfId="2" applyNumberFormat="1" applyFont="1"/>
    <xf numFmtId="0" fontId="5" fillId="0" borderId="0" xfId="0" applyFont="1"/>
    <xf numFmtId="166" fontId="6" fillId="0" borderId="1" xfId="0" applyNumberFormat="1" applyFont="1" applyBorder="1" applyAlignment="1">
      <alignment vertical="center" wrapText="1"/>
    </xf>
    <xf numFmtId="167" fontId="0" fillId="0" borderId="0" xfId="2" applyNumberFormat="1" applyFont="1"/>
    <xf numFmtId="0" fontId="7" fillId="0" borderId="0" xfId="0" applyFont="1"/>
    <xf numFmtId="0" fontId="8" fillId="0" borderId="0" xfId="0" applyFont="1"/>
    <xf numFmtId="10" fontId="4" fillId="0" borderId="0" xfId="2" applyNumberFormat="1" applyFont="1"/>
    <xf numFmtId="165" fontId="0" fillId="0" borderId="0" xfId="3" applyFont="1"/>
    <xf numFmtId="166" fontId="0" fillId="2" borderId="0" xfId="0" applyNumberFormat="1" applyFill="1"/>
    <xf numFmtId="4" fontId="0" fillId="2" borderId="0" xfId="0" applyNumberFormat="1" applyFill="1"/>
    <xf numFmtId="0" fontId="0" fillId="2" borderId="0" xfId="0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connections" Target="connections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Z 2018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Z 2017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Z 2014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Z 2018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Z 2017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nzis 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/>
  </sheetViews>
  <sheetFormatPr baseColWidth="10" defaultColWidth="8.83203125" defaultRowHeight="15" x14ac:dyDescent="0.2"/>
  <cols>
    <col min="1" max="1" width="13.1640625" style="3" bestFit="1" customWidth="1"/>
    <col min="2" max="2" width="13.1640625" style="3" customWidth="1"/>
    <col min="3" max="3" width="13.1640625" style="4" customWidth="1"/>
    <col min="4" max="5" width="63.5" bestFit="1" customWidth="1"/>
    <col min="6" max="6" width="63.5" customWidth="1"/>
    <col min="7" max="7" width="13.1640625" style="3" bestFit="1" customWidth="1"/>
    <col min="8" max="8" width="15.83203125" style="3" customWidth="1"/>
    <col min="9" max="9" width="13.6640625" style="4" customWidth="1"/>
  </cols>
  <sheetData>
    <row r="1" spans="1:9" x14ac:dyDescent="0.2">
      <c r="A1" t="s">
        <v>118</v>
      </c>
      <c r="B1" t="s">
        <v>119</v>
      </c>
      <c r="C1" s="4" t="s">
        <v>120</v>
      </c>
      <c r="D1" t="s">
        <v>379</v>
      </c>
      <c r="E1" t="s">
        <v>380</v>
      </c>
      <c r="F1" t="s">
        <v>380</v>
      </c>
      <c r="G1" t="s">
        <v>118</v>
      </c>
      <c r="H1" t="s">
        <v>119</v>
      </c>
      <c r="I1" s="4" t="s">
        <v>120</v>
      </c>
    </row>
    <row r="2" spans="1:9" x14ac:dyDescent="0.2">
      <c r="A2" s="1">
        <v>7</v>
      </c>
      <c r="B2" s="6" t="s">
        <v>121</v>
      </c>
      <c r="C2" s="5" t="s">
        <v>242</v>
      </c>
      <c r="D2" s="2" t="s">
        <v>0</v>
      </c>
      <c r="E2" s="2" t="s">
        <v>381</v>
      </c>
      <c r="F2" s="2" t="s">
        <v>669</v>
      </c>
      <c r="G2" s="1">
        <v>7</v>
      </c>
      <c r="H2" s="6" t="s">
        <v>121</v>
      </c>
      <c r="I2" s="5" t="s">
        <v>242</v>
      </c>
    </row>
    <row r="3" spans="1:9" x14ac:dyDescent="0.2">
      <c r="A3" s="1">
        <v>8</v>
      </c>
      <c r="B3" s="6" t="s">
        <v>122</v>
      </c>
      <c r="C3" s="5" t="s">
        <v>243</v>
      </c>
      <c r="D3" s="2" t="s">
        <v>1</v>
      </c>
      <c r="E3" s="2" t="s">
        <v>382</v>
      </c>
      <c r="F3" s="2" t="s">
        <v>670</v>
      </c>
      <c r="G3" s="1">
        <v>8</v>
      </c>
      <c r="H3" s="6" t="s">
        <v>122</v>
      </c>
      <c r="I3" s="5" t="s">
        <v>243</v>
      </c>
    </row>
    <row r="4" spans="1:9" x14ac:dyDescent="0.2">
      <c r="A4" s="1">
        <v>9</v>
      </c>
      <c r="B4" s="1" t="s">
        <v>123</v>
      </c>
      <c r="C4" s="5" t="s">
        <v>244</v>
      </c>
      <c r="D4" s="2" t="s">
        <v>2</v>
      </c>
      <c r="E4" s="2" t="s">
        <v>383</v>
      </c>
      <c r="F4" s="2" t="s">
        <v>671</v>
      </c>
      <c r="G4" s="1">
        <v>9</v>
      </c>
      <c r="H4" s="1" t="s">
        <v>123</v>
      </c>
      <c r="I4" s="5" t="s">
        <v>244</v>
      </c>
    </row>
    <row r="5" spans="1:9" x14ac:dyDescent="0.2">
      <c r="A5" s="1">
        <v>13</v>
      </c>
      <c r="B5" s="1" t="s">
        <v>124</v>
      </c>
      <c r="C5" s="5" t="s">
        <v>245</v>
      </c>
      <c r="D5" s="2" t="s">
        <v>3</v>
      </c>
      <c r="E5" s="2" t="s">
        <v>384</v>
      </c>
      <c r="F5" s="2" t="s">
        <v>672</v>
      </c>
      <c r="G5" s="1">
        <v>13</v>
      </c>
      <c r="H5" s="1" t="s">
        <v>124</v>
      </c>
      <c r="I5" s="5" t="s">
        <v>245</v>
      </c>
    </row>
    <row r="6" spans="1:9" x14ac:dyDescent="0.2">
      <c r="A6" s="1">
        <v>14</v>
      </c>
      <c r="B6" s="1" t="s">
        <v>125</v>
      </c>
      <c r="C6" s="5" t="s">
        <v>246</v>
      </c>
      <c r="D6" s="2" t="s">
        <v>4</v>
      </c>
      <c r="E6" s="2" t="s">
        <v>385</v>
      </c>
      <c r="F6" s="2" t="s">
        <v>673</v>
      </c>
      <c r="G6" s="1">
        <v>14</v>
      </c>
      <c r="H6" s="1" t="s">
        <v>125</v>
      </c>
      <c r="I6" s="5" t="s">
        <v>246</v>
      </c>
    </row>
    <row r="7" spans="1:9" x14ac:dyDescent="0.2">
      <c r="A7" s="1">
        <v>15</v>
      </c>
      <c r="B7" s="1" t="s">
        <v>126</v>
      </c>
      <c r="C7" s="5" t="s">
        <v>247</v>
      </c>
      <c r="D7" s="2" t="s">
        <v>5</v>
      </c>
      <c r="E7" s="2" t="s">
        <v>386</v>
      </c>
      <c r="F7" s="2" t="s">
        <v>674</v>
      </c>
      <c r="G7" s="1">
        <v>15</v>
      </c>
      <c r="H7" s="1" t="s">
        <v>126</v>
      </c>
      <c r="I7" s="5" t="s">
        <v>247</v>
      </c>
    </row>
    <row r="8" spans="1:9" x14ac:dyDescent="0.2">
      <c r="A8" s="1">
        <v>16</v>
      </c>
      <c r="B8" s="1" t="s">
        <v>127</v>
      </c>
      <c r="C8" s="5" t="s">
        <v>248</v>
      </c>
      <c r="D8" s="2" t="s">
        <v>6</v>
      </c>
      <c r="E8" s="2" t="s">
        <v>387</v>
      </c>
      <c r="F8" s="2" t="s">
        <v>675</v>
      </c>
      <c r="G8" s="1">
        <v>16</v>
      </c>
      <c r="H8" s="1" t="s">
        <v>127</v>
      </c>
      <c r="I8" s="5" t="s">
        <v>248</v>
      </c>
    </row>
    <row r="9" spans="1:9" x14ac:dyDescent="0.2">
      <c r="A9" s="1">
        <v>27</v>
      </c>
      <c r="B9" s="1" t="s">
        <v>128</v>
      </c>
      <c r="C9" s="5" t="s">
        <v>249</v>
      </c>
      <c r="D9" s="2" t="s">
        <v>7</v>
      </c>
      <c r="E9" s="2" t="s">
        <v>363</v>
      </c>
      <c r="F9" s="2" t="s">
        <v>676</v>
      </c>
      <c r="G9" s="1">
        <v>27</v>
      </c>
      <c r="H9" s="1" t="s">
        <v>128</v>
      </c>
      <c r="I9" s="5" t="s">
        <v>249</v>
      </c>
    </row>
    <row r="10" spans="1:9" x14ac:dyDescent="0.2">
      <c r="A10" s="1">
        <v>30</v>
      </c>
      <c r="B10" s="1" t="s">
        <v>129</v>
      </c>
      <c r="C10" s="5" t="s">
        <v>250</v>
      </c>
      <c r="D10" s="2" t="s">
        <v>8</v>
      </c>
      <c r="E10" s="2" t="s">
        <v>365</v>
      </c>
      <c r="F10" s="2" t="s">
        <v>677</v>
      </c>
      <c r="G10" s="1">
        <v>30</v>
      </c>
      <c r="H10" s="1" t="s">
        <v>129</v>
      </c>
      <c r="I10" s="5" t="s">
        <v>250</v>
      </c>
    </row>
    <row r="11" spans="1:9" x14ac:dyDescent="0.2">
      <c r="A11" s="1">
        <v>31</v>
      </c>
      <c r="B11" s="1" t="s">
        <v>130</v>
      </c>
      <c r="C11" s="5" t="s">
        <v>251</v>
      </c>
      <c r="D11" s="2" t="s">
        <v>9</v>
      </c>
      <c r="E11" s="2" t="s">
        <v>366</v>
      </c>
      <c r="F11" s="2" t="s">
        <v>678</v>
      </c>
      <c r="G11" s="1">
        <v>31</v>
      </c>
      <c r="H11" s="1" t="s">
        <v>130</v>
      </c>
      <c r="I11" s="5" t="s">
        <v>251</v>
      </c>
    </row>
    <row r="12" spans="1:9" x14ac:dyDescent="0.2">
      <c r="A12" s="1">
        <v>33</v>
      </c>
      <c r="B12" s="1" t="s">
        <v>131</v>
      </c>
      <c r="C12" s="5" t="s">
        <v>252</v>
      </c>
      <c r="D12" s="2" t="s">
        <v>10</v>
      </c>
      <c r="E12" s="2" t="s">
        <v>388</v>
      </c>
      <c r="F12" s="2" t="s">
        <v>679</v>
      </c>
      <c r="G12" s="1">
        <v>33</v>
      </c>
      <c r="H12" s="1" t="s">
        <v>131</v>
      </c>
      <c r="I12" s="5" t="s">
        <v>252</v>
      </c>
    </row>
    <row r="13" spans="1:9" x14ac:dyDescent="0.2">
      <c r="A13" s="1">
        <v>38</v>
      </c>
      <c r="B13" s="1" t="s">
        <v>132</v>
      </c>
      <c r="C13" s="5" t="s">
        <v>253</v>
      </c>
      <c r="D13" s="2" t="s">
        <v>11</v>
      </c>
      <c r="E13" s="2" t="s">
        <v>389</v>
      </c>
      <c r="F13" s="2" t="s">
        <v>680</v>
      </c>
      <c r="G13" s="1">
        <v>38</v>
      </c>
      <c r="H13" s="1" t="s">
        <v>132</v>
      </c>
      <c r="I13" s="5" t="s">
        <v>253</v>
      </c>
    </row>
    <row r="14" spans="1:9" x14ac:dyDescent="0.2">
      <c r="A14" s="1">
        <v>40</v>
      </c>
      <c r="B14" s="1" t="s">
        <v>133</v>
      </c>
      <c r="C14" s="5" t="s">
        <v>254</v>
      </c>
      <c r="D14" s="2" t="s">
        <v>12</v>
      </c>
      <c r="E14" s="2" t="s">
        <v>390</v>
      </c>
      <c r="F14" s="2" t="s">
        <v>681</v>
      </c>
      <c r="G14" s="1">
        <v>40</v>
      </c>
      <c r="H14" s="1" t="s">
        <v>133</v>
      </c>
      <c r="I14" s="5" t="s">
        <v>254</v>
      </c>
    </row>
    <row r="15" spans="1:9" x14ac:dyDescent="0.2">
      <c r="A15" s="1">
        <v>41</v>
      </c>
      <c r="B15" s="1" t="s">
        <v>134</v>
      </c>
      <c r="C15" s="5" t="s">
        <v>255</v>
      </c>
      <c r="D15" s="2" t="s">
        <v>13</v>
      </c>
      <c r="E15" s="2" t="s">
        <v>370</v>
      </c>
      <c r="F15" s="2" t="s">
        <v>682</v>
      </c>
      <c r="G15" s="1">
        <v>41</v>
      </c>
      <c r="H15" s="1" t="s">
        <v>134</v>
      </c>
      <c r="I15" s="5" t="s">
        <v>255</v>
      </c>
    </row>
    <row r="16" spans="1:9" x14ac:dyDescent="0.2">
      <c r="A16" s="1">
        <v>42</v>
      </c>
      <c r="B16" s="1" t="s">
        <v>135</v>
      </c>
      <c r="C16" s="5" t="s">
        <v>256</v>
      </c>
      <c r="D16" s="2" t="s">
        <v>14</v>
      </c>
      <c r="E16" s="2" t="s">
        <v>371</v>
      </c>
      <c r="F16" s="2" t="s">
        <v>683</v>
      </c>
      <c r="G16" s="1">
        <v>42</v>
      </c>
      <c r="H16" s="1" t="s">
        <v>135</v>
      </c>
      <c r="I16" s="5" t="s">
        <v>256</v>
      </c>
    </row>
    <row r="17" spans="1:9" x14ac:dyDescent="0.2">
      <c r="A17" s="1">
        <v>48</v>
      </c>
      <c r="B17" s="1" t="s">
        <v>136</v>
      </c>
      <c r="C17" s="5" t="s">
        <v>257</v>
      </c>
      <c r="D17" s="2" t="s">
        <v>15</v>
      </c>
      <c r="E17" s="2" t="s">
        <v>376</v>
      </c>
      <c r="F17" s="2" t="s">
        <v>684</v>
      </c>
      <c r="G17" s="1">
        <v>48</v>
      </c>
      <c r="H17" s="1" t="s">
        <v>136</v>
      </c>
      <c r="I17" s="5" t="s">
        <v>257</v>
      </c>
    </row>
    <row r="18" spans="1:9" x14ac:dyDescent="0.2">
      <c r="A18" s="1">
        <v>49</v>
      </c>
      <c r="B18" s="1" t="s">
        <v>137</v>
      </c>
      <c r="C18" s="5" t="s">
        <v>258</v>
      </c>
      <c r="D18" s="2" t="s">
        <v>16</v>
      </c>
      <c r="E18" s="2" t="s">
        <v>377</v>
      </c>
      <c r="F18" s="2" t="s">
        <v>685</v>
      </c>
      <c r="G18" s="1">
        <v>49</v>
      </c>
      <c r="H18" s="1" t="s">
        <v>137</v>
      </c>
      <c r="I18" s="5" t="s">
        <v>258</v>
      </c>
    </row>
    <row r="19" spans="1:9" x14ac:dyDescent="0.2">
      <c r="A19" s="1">
        <v>51</v>
      </c>
      <c r="B19" s="1" t="s">
        <v>138</v>
      </c>
      <c r="C19" s="5" t="s">
        <v>259</v>
      </c>
      <c r="D19" s="2" t="s">
        <v>17</v>
      </c>
      <c r="E19" s="2" t="s">
        <v>391</v>
      </c>
      <c r="F19" s="2" t="s">
        <v>686</v>
      </c>
      <c r="G19" s="1">
        <v>51</v>
      </c>
      <c r="H19" s="1" t="s">
        <v>138</v>
      </c>
      <c r="I19" s="5" t="s">
        <v>259</v>
      </c>
    </row>
    <row r="20" spans="1:9" x14ac:dyDescent="0.2">
      <c r="A20" s="1">
        <v>52</v>
      </c>
      <c r="B20" s="1" t="s">
        <v>139</v>
      </c>
      <c r="C20" s="5" t="s">
        <v>260</v>
      </c>
      <c r="D20" s="2" t="s">
        <v>18</v>
      </c>
      <c r="E20" s="2" t="s">
        <v>392</v>
      </c>
      <c r="F20" s="2" t="s">
        <v>687</v>
      </c>
      <c r="G20" s="1">
        <v>52</v>
      </c>
      <c r="H20" s="1" t="s">
        <v>139</v>
      </c>
      <c r="I20" s="5" t="s">
        <v>260</v>
      </c>
    </row>
    <row r="21" spans="1:9" x14ac:dyDescent="0.2">
      <c r="A21" s="1">
        <v>53</v>
      </c>
      <c r="B21" s="1" t="s">
        <v>140</v>
      </c>
      <c r="C21" s="5" t="s">
        <v>261</v>
      </c>
      <c r="D21" s="2" t="s">
        <v>19</v>
      </c>
      <c r="E21" s="2" t="s">
        <v>393</v>
      </c>
      <c r="F21" s="2" t="s">
        <v>688</v>
      </c>
      <c r="G21" s="1">
        <v>53</v>
      </c>
      <c r="H21" s="1" t="s">
        <v>140</v>
      </c>
      <c r="I21" s="5" t="s">
        <v>261</v>
      </c>
    </row>
    <row r="22" spans="1:9" x14ac:dyDescent="0.2">
      <c r="A22" s="1">
        <v>54</v>
      </c>
      <c r="B22" s="1" t="s">
        <v>141</v>
      </c>
      <c r="C22" s="5" t="s">
        <v>262</v>
      </c>
      <c r="D22" s="2" t="s">
        <v>20</v>
      </c>
      <c r="E22" s="2" t="s">
        <v>394</v>
      </c>
      <c r="F22" s="2" t="s">
        <v>689</v>
      </c>
      <c r="G22" s="1">
        <v>54</v>
      </c>
      <c r="H22" s="1" t="s">
        <v>141</v>
      </c>
      <c r="I22" s="5" t="s">
        <v>262</v>
      </c>
    </row>
    <row r="23" spans="1:9" x14ac:dyDescent="0.2">
      <c r="A23" s="1">
        <v>56</v>
      </c>
      <c r="B23" s="1" t="s">
        <v>142</v>
      </c>
      <c r="C23" s="5" t="s">
        <v>263</v>
      </c>
      <c r="D23" s="2" t="s">
        <v>21</v>
      </c>
      <c r="E23" s="2" t="s">
        <v>395</v>
      </c>
      <c r="F23" s="2" t="s">
        <v>690</v>
      </c>
      <c r="G23" s="1">
        <v>56</v>
      </c>
      <c r="H23" s="1" t="s">
        <v>142</v>
      </c>
      <c r="I23" s="5" t="s">
        <v>263</v>
      </c>
    </row>
    <row r="24" spans="1:9" x14ac:dyDescent="0.2">
      <c r="A24" s="1">
        <v>59</v>
      </c>
      <c r="B24" s="1" t="s">
        <v>143</v>
      </c>
      <c r="C24" s="5" t="s">
        <v>264</v>
      </c>
      <c r="D24" s="2" t="s">
        <v>22</v>
      </c>
      <c r="E24" s="2" t="s">
        <v>396</v>
      </c>
      <c r="F24" s="2" t="s">
        <v>691</v>
      </c>
      <c r="G24" s="1">
        <v>59</v>
      </c>
      <c r="H24" s="1" t="s">
        <v>143</v>
      </c>
      <c r="I24" s="5" t="s">
        <v>264</v>
      </c>
    </row>
    <row r="25" spans="1:9" x14ac:dyDescent="0.2">
      <c r="A25" s="1">
        <v>60</v>
      </c>
      <c r="B25" s="1" t="s">
        <v>144</v>
      </c>
      <c r="C25" s="5" t="s">
        <v>265</v>
      </c>
      <c r="D25" s="2" t="s">
        <v>23</v>
      </c>
      <c r="E25" s="2" t="s">
        <v>397</v>
      </c>
      <c r="F25" s="2" t="s">
        <v>692</v>
      </c>
      <c r="G25" s="1">
        <v>60</v>
      </c>
      <c r="H25" s="1" t="s">
        <v>144</v>
      </c>
      <c r="I25" s="5" t="s">
        <v>265</v>
      </c>
    </row>
    <row r="26" spans="1:9" x14ac:dyDescent="0.2">
      <c r="A26" s="1">
        <v>66</v>
      </c>
      <c r="B26" s="1" t="s">
        <v>145</v>
      </c>
      <c r="C26" s="5" t="s">
        <v>266</v>
      </c>
      <c r="D26" s="2" t="s">
        <v>24</v>
      </c>
      <c r="E26" s="2" t="s">
        <v>398</v>
      </c>
      <c r="F26" s="2" t="s">
        <v>693</v>
      </c>
      <c r="G26" s="1">
        <v>66</v>
      </c>
      <c r="H26" s="1" t="s">
        <v>145</v>
      </c>
      <c r="I26" s="5" t="s">
        <v>266</v>
      </c>
    </row>
    <row r="27" spans="1:9" x14ac:dyDescent="0.2">
      <c r="A27" s="1">
        <v>67</v>
      </c>
      <c r="B27" s="1" t="s">
        <v>146</v>
      </c>
      <c r="C27" s="5" t="s">
        <v>267</v>
      </c>
      <c r="D27" s="2" t="s">
        <v>25</v>
      </c>
      <c r="E27" s="2" t="s">
        <v>399</v>
      </c>
      <c r="F27" s="2" t="s">
        <v>694</v>
      </c>
      <c r="G27" s="1">
        <v>67</v>
      </c>
      <c r="H27" s="1" t="s">
        <v>146</v>
      </c>
      <c r="I27" s="5" t="s">
        <v>267</v>
      </c>
    </row>
    <row r="28" spans="1:9" x14ac:dyDescent="0.2">
      <c r="A28" s="1">
        <v>68</v>
      </c>
      <c r="B28" s="1" t="s">
        <v>147</v>
      </c>
      <c r="C28" s="5" t="s">
        <v>268</v>
      </c>
      <c r="D28" s="2" t="s">
        <v>26</v>
      </c>
      <c r="E28" s="2" t="s">
        <v>400</v>
      </c>
      <c r="F28" s="2" t="s">
        <v>695</v>
      </c>
      <c r="G28" s="1">
        <v>68</v>
      </c>
      <c r="H28" s="1" t="s">
        <v>147</v>
      </c>
      <c r="I28" s="5" t="s">
        <v>268</v>
      </c>
    </row>
    <row r="29" spans="1:9" x14ac:dyDescent="0.2">
      <c r="A29" s="1">
        <v>87</v>
      </c>
      <c r="B29" s="1" t="s">
        <v>148</v>
      </c>
      <c r="C29" s="5" t="s">
        <v>269</v>
      </c>
      <c r="D29" s="2" t="s">
        <v>27</v>
      </c>
      <c r="E29" s="2" t="s">
        <v>401</v>
      </c>
      <c r="F29" s="2" t="s">
        <v>696</v>
      </c>
      <c r="G29" s="1">
        <v>87</v>
      </c>
      <c r="H29" s="1" t="s">
        <v>148</v>
      </c>
      <c r="I29" s="5" t="s">
        <v>269</v>
      </c>
    </row>
    <row r="30" spans="1:9" x14ac:dyDescent="0.2">
      <c r="A30" s="1">
        <v>118</v>
      </c>
      <c r="B30" s="1" t="s">
        <v>149</v>
      </c>
      <c r="C30" s="5" t="s">
        <v>270</v>
      </c>
      <c r="D30" s="2" t="s">
        <v>28</v>
      </c>
      <c r="E30" s="2" t="s">
        <v>402</v>
      </c>
      <c r="F30" s="2" t="s">
        <v>697</v>
      </c>
      <c r="G30" s="1">
        <v>118</v>
      </c>
      <c r="H30" s="1" t="s">
        <v>149</v>
      </c>
      <c r="I30" s="5" t="s">
        <v>270</v>
      </c>
    </row>
    <row r="31" spans="1:9" x14ac:dyDescent="0.2">
      <c r="A31" s="1">
        <v>119</v>
      </c>
      <c r="B31" s="1" t="s">
        <v>150</v>
      </c>
      <c r="C31" s="5" t="s">
        <v>271</v>
      </c>
      <c r="D31" s="2" t="s">
        <v>29</v>
      </c>
      <c r="E31" s="2" t="s">
        <v>403</v>
      </c>
      <c r="F31" s="2" t="s">
        <v>698</v>
      </c>
      <c r="G31" s="1">
        <v>119</v>
      </c>
      <c r="H31" s="1" t="s">
        <v>150</v>
      </c>
      <c r="I31" s="5" t="s">
        <v>271</v>
      </c>
    </row>
    <row r="32" spans="1:9" x14ac:dyDescent="0.2">
      <c r="A32" s="1">
        <v>121</v>
      </c>
      <c r="B32" s="1" t="s">
        <v>151</v>
      </c>
      <c r="C32" s="5" t="s">
        <v>272</v>
      </c>
      <c r="D32" s="2" t="s">
        <v>30</v>
      </c>
      <c r="E32" s="2" t="s">
        <v>404</v>
      </c>
      <c r="F32" s="2" t="s">
        <v>699</v>
      </c>
      <c r="G32" s="1">
        <v>121</v>
      </c>
      <c r="H32" s="1" t="s">
        <v>151</v>
      </c>
      <c r="I32" s="5" t="s">
        <v>272</v>
      </c>
    </row>
    <row r="33" spans="1:9" x14ac:dyDescent="0.2">
      <c r="A33" s="1">
        <v>131</v>
      </c>
      <c r="B33" s="1" t="s">
        <v>152</v>
      </c>
      <c r="C33" s="5" t="s">
        <v>273</v>
      </c>
      <c r="D33" s="2" t="s">
        <v>31</v>
      </c>
      <c r="E33" s="2" t="s">
        <v>367</v>
      </c>
      <c r="F33" s="2" t="s">
        <v>700</v>
      </c>
      <c r="G33" s="1">
        <v>131</v>
      </c>
      <c r="H33" s="1" t="s">
        <v>152</v>
      </c>
      <c r="I33" s="5" t="s">
        <v>273</v>
      </c>
    </row>
    <row r="34" spans="1:9" x14ac:dyDescent="0.2">
      <c r="A34" s="1">
        <v>133</v>
      </c>
      <c r="B34" s="1" t="s">
        <v>153</v>
      </c>
      <c r="C34" s="5" t="s">
        <v>274</v>
      </c>
      <c r="D34" s="2" t="s">
        <v>32</v>
      </c>
      <c r="E34" s="2" t="s">
        <v>405</v>
      </c>
      <c r="F34" s="2" t="s">
        <v>701</v>
      </c>
      <c r="G34" s="1">
        <v>133</v>
      </c>
      <c r="H34" s="1" t="s">
        <v>153</v>
      </c>
      <c r="I34" s="5" t="s">
        <v>274</v>
      </c>
    </row>
    <row r="35" spans="1:9" x14ac:dyDescent="0.2">
      <c r="A35" s="1">
        <v>135</v>
      </c>
      <c r="B35" s="1" t="s">
        <v>154</v>
      </c>
      <c r="C35" s="5" t="s">
        <v>275</v>
      </c>
      <c r="D35" s="2" t="s">
        <v>33</v>
      </c>
      <c r="E35" s="2" t="s">
        <v>372</v>
      </c>
      <c r="F35" s="2" t="s">
        <v>702</v>
      </c>
      <c r="G35" s="1">
        <v>135</v>
      </c>
      <c r="H35" s="1" t="s">
        <v>154</v>
      </c>
      <c r="I35" s="5" t="s">
        <v>275</v>
      </c>
    </row>
    <row r="36" spans="1:9" x14ac:dyDescent="0.2">
      <c r="A36" s="1">
        <v>137</v>
      </c>
      <c r="B36" s="1" t="s">
        <v>155</v>
      </c>
      <c r="C36" s="5" t="s">
        <v>276</v>
      </c>
      <c r="D36" s="2" t="s">
        <v>34</v>
      </c>
      <c r="E36" s="2" t="s">
        <v>378</v>
      </c>
      <c r="F36" s="2" t="s">
        <v>703</v>
      </c>
      <c r="G36" s="1">
        <v>137</v>
      </c>
      <c r="H36" s="1" t="s">
        <v>155</v>
      </c>
      <c r="I36" s="5" t="s">
        <v>276</v>
      </c>
    </row>
    <row r="37" spans="1:9" x14ac:dyDescent="0.2">
      <c r="A37" s="1">
        <v>139</v>
      </c>
      <c r="B37" s="1" t="s">
        <v>156</v>
      </c>
      <c r="C37" s="5" t="s">
        <v>277</v>
      </c>
      <c r="D37" s="2" t="s">
        <v>35</v>
      </c>
      <c r="E37" s="2" t="s">
        <v>406</v>
      </c>
      <c r="F37" s="2" t="s">
        <v>704</v>
      </c>
      <c r="G37" s="1">
        <v>139</v>
      </c>
      <c r="H37" s="1" t="s">
        <v>156</v>
      </c>
      <c r="I37" s="5" t="s">
        <v>277</v>
      </c>
    </row>
    <row r="38" spans="1:9" x14ac:dyDescent="0.2">
      <c r="A38" s="1">
        <v>141</v>
      </c>
      <c r="B38" s="1" t="s">
        <v>157</v>
      </c>
      <c r="C38" s="5" t="s">
        <v>278</v>
      </c>
      <c r="D38" s="2" t="s">
        <v>36</v>
      </c>
      <c r="E38" s="2" t="s">
        <v>407</v>
      </c>
      <c r="F38" s="2" t="s">
        <v>705</v>
      </c>
      <c r="G38" s="1">
        <v>141</v>
      </c>
      <c r="H38" s="1" t="s">
        <v>157</v>
      </c>
      <c r="I38" s="5" t="s">
        <v>278</v>
      </c>
    </row>
    <row r="39" spans="1:9" x14ac:dyDescent="0.2">
      <c r="A39" s="1">
        <v>143</v>
      </c>
      <c r="B39" s="1" t="s">
        <v>158</v>
      </c>
      <c r="C39" s="5" t="s">
        <v>279</v>
      </c>
      <c r="D39" s="2" t="s">
        <v>37</v>
      </c>
      <c r="E39" s="2" t="s">
        <v>408</v>
      </c>
      <c r="F39" s="2" t="s">
        <v>706</v>
      </c>
      <c r="G39" s="1">
        <v>143</v>
      </c>
      <c r="H39" s="1" t="s">
        <v>158</v>
      </c>
      <c r="I39" s="5" t="s">
        <v>279</v>
      </c>
    </row>
    <row r="40" spans="1:9" x14ac:dyDescent="0.2">
      <c r="A40" s="1">
        <v>144</v>
      </c>
      <c r="B40" s="1" t="s">
        <v>159</v>
      </c>
      <c r="C40" s="5" t="s">
        <v>280</v>
      </c>
      <c r="D40" s="2" t="s">
        <v>38</v>
      </c>
      <c r="E40" s="2" t="s">
        <v>409</v>
      </c>
      <c r="F40" s="2" t="s">
        <v>707</v>
      </c>
      <c r="G40" s="1">
        <v>144</v>
      </c>
      <c r="H40" s="1" t="s">
        <v>159</v>
      </c>
      <c r="I40" s="5" t="s">
        <v>280</v>
      </c>
    </row>
    <row r="41" spans="1:9" x14ac:dyDescent="0.2">
      <c r="A41" s="1">
        <v>146</v>
      </c>
      <c r="B41" s="1" t="s">
        <v>160</v>
      </c>
      <c r="C41" s="5" t="s">
        <v>281</v>
      </c>
      <c r="D41" s="2" t="s">
        <v>39</v>
      </c>
      <c r="E41" s="2" t="s">
        <v>410</v>
      </c>
      <c r="F41" s="2" t="s">
        <v>708</v>
      </c>
      <c r="G41" s="1">
        <v>146</v>
      </c>
      <c r="H41" s="1" t="s">
        <v>160</v>
      </c>
      <c r="I41" s="5" t="s">
        <v>281</v>
      </c>
    </row>
    <row r="42" spans="1:9" x14ac:dyDescent="0.2">
      <c r="A42" s="1">
        <v>148</v>
      </c>
      <c r="B42" s="1" t="s">
        <v>161</v>
      </c>
      <c r="C42" s="5" t="s">
        <v>282</v>
      </c>
      <c r="D42" s="2" t="s">
        <v>40</v>
      </c>
      <c r="E42" s="2" t="s">
        <v>411</v>
      </c>
      <c r="F42" s="2" t="s">
        <v>709</v>
      </c>
      <c r="G42" s="1">
        <v>148</v>
      </c>
      <c r="H42" s="1" t="s">
        <v>161</v>
      </c>
      <c r="I42" s="5" t="s">
        <v>282</v>
      </c>
    </row>
    <row r="43" spans="1:9" x14ac:dyDescent="0.2">
      <c r="A43" s="1">
        <v>150</v>
      </c>
      <c r="B43" s="1" t="s">
        <v>162</v>
      </c>
      <c r="C43" s="5" t="s">
        <v>283</v>
      </c>
      <c r="D43" s="2" t="s">
        <v>41</v>
      </c>
      <c r="E43" s="2" t="s">
        <v>412</v>
      </c>
      <c r="F43" s="2" t="s">
        <v>710</v>
      </c>
      <c r="G43" s="1">
        <v>150</v>
      </c>
      <c r="H43" s="1" t="s">
        <v>162</v>
      </c>
      <c r="I43" s="5" t="s">
        <v>283</v>
      </c>
    </row>
    <row r="44" spans="1:9" x14ac:dyDescent="0.2">
      <c r="A44" s="1">
        <v>156</v>
      </c>
      <c r="B44" s="1" t="s">
        <v>163</v>
      </c>
      <c r="C44" s="5" t="s">
        <v>284</v>
      </c>
      <c r="D44" s="2" t="s">
        <v>42</v>
      </c>
      <c r="E44" s="2" t="s">
        <v>413</v>
      </c>
      <c r="F44" s="2" t="s">
        <v>711</v>
      </c>
      <c r="G44" s="1">
        <v>156</v>
      </c>
      <c r="H44" s="1" t="s">
        <v>163</v>
      </c>
      <c r="I44" s="5" t="s">
        <v>284</v>
      </c>
    </row>
    <row r="45" spans="1:9" x14ac:dyDescent="0.2">
      <c r="A45" s="1">
        <v>158</v>
      </c>
      <c r="B45" s="1" t="s">
        <v>164</v>
      </c>
      <c r="C45" s="5" t="s">
        <v>285</v>
      </c>
      <c r="D45" s="2" t="s">
        <v>43</v>
      </c>
      <c r="E45" s="2" t="s">
        <v>414</v>
      </c>
      <c r="F45" s="2" t="s">
        <v>712</v>
      </c>
      <c r="G45" s="1">
        <v>158</v>
      </c>
      <c r="H45" s="1" t="s">
        <v>164</v>
      </c>
      <c r="I45" s="5" t="s">
        <v>285</v>
      </c>
    </row>
    <row r="46" spans="1:9" x14ac:dyDescent="0.2">
      <c r="A46" s="1">
        <v>162</v>
      </c>
      <c r="B46" s="1" t="s">
        <v>165</v>
      </c>
      <c r="C46" s="5" t="s">
        <v>286</v>
      </c>
      <c r="D46" s="2" t="s">
        <v>44</v>
      </c>
      <c r="E46" s="2" t="s">
        <v>415</v>
      </c>
      <c r="F46" s="2" t="s">
        <v>713</v>
      </c>
      <c r="G46" s="1">
        <v>162</v>
      </c>
      <c r="H46" s="1" t="s">
        <v>165</v>
      </c>
      <c r="I46" s="5" t="s">
        <v>286</v>
      </c>
    </row>
    <row r="47" spans="1:9" x14ac:dyDescent="0.2">
      <c r="A47" s="1" t="s">
        <v>516</v>
      </c>
      <c r="B47" s="1" t="s">
        <v>516</v>
      </c>
      <c r="C47" s="5">
        <v>163</v>
      </c>
      <c r="D47" s="2" t="s">
        <v>117</v>
      </c>
      <c r="E47" s="2" t="s">
        <v>518</v>
      </c>
      <c r="F47" s="2" t="s">
        <v>714</v>
      </c>
      <c r="G47" s="1" t="s">
        <v>516</v>
      </c>
      <c r="H47" s="1" t="s">
        <v>516</v>
      </c>
      <c r="I47" s="5" t="s">
        <v>519</v>
      </c>
    </row>
    <row r="48" spans="1:9" x14ac:dyDescent="0.2">
      <c r="A48" s="1">
        <v>165</v>
      </c>
      <c r="B48" s="1" t="s">
        <v>166</v>
      </c>
      <c r="C48" s="5" t="s">
        <v>287</v>
      </c>
      <c r="D48" s="2" t="s">
        <v>45</v>
      </c>
      <c r="E48" s="2" t="s">
        <v>416</v>
      </c>
      <c r="F48" s="2" t="s">
        <v>715</v>
      </c>
      <c r="G48" s="1">
        <v>165</v>
      </c>
      <c r="H48" s="1" t="s">
        <v>166</v>
      </c>
      <c r="I48" s="5" t="s">
        <v>287</v>
      </c>
    </row>
    <row r="49" spans="1:9" x14ac:dyDescent="0.2">
      <c r="A49" s="1">
        <v>169</v>
      </c>
      <c r="B49" s="1" t="s">
        <v>167</v>
      </c>
      <c r="C49" s="5" t="s">
        <v>288</v>
      </c>
      <c r="D49" s="2" t="s">
        <v>46</v>
      </c>
      <c r="E49" s="2" t="s">
        <v>364</v>
      </c>
      <c r="F49" s="2" t="s">
        <v>716</v>
      </c>
      <c r="G49" s="1">
        <v>169</v>
      </c>
      <c r="H49" s="1" t="s">
        <v>167</v>
      </c>
      <c r="I49" s="5" t="s">
        <v>288</v>
      </c>
    </row>
    <row r="50" spans="1:9" x14ac:dyDescent="0.2">
      <c r="A50" s="1">
        <v>170</v>
      </c>
      <c r="B50" s="1" t="s">
        <v>168</v>
      </c>
      <c r="C50" s="5" t="s">
        <v>289</v>
      </c>
      <c r="D50" s="2" t="s">
        <v>47</v>
      </c>
      <c r="E50" s="2" t="s">
        <v>368</v>
      </c>
      <c r="F50" s="2" t="s">
        <v>717</v>
      </c>
      <c r="G50" s="1">
        <v>170</v>
      </c>
      <c r="H50" s="1" t="s">
        <v>168</v>
      </c>
      <c r="I50" s="5" t="s">
        <v>289</v>
      </c>
    </row>
    <row r="51" spans="1:9" x14ac:dyDescent="0.2">
      <c r="A51" s="1">
        <v>172</v>
      </c>
      <c r="B51" s="1" t="s">
        <v>169</v>
      </c>
      <c r="C51" s="5" t="s">
        <v>290</v>
      </c>
      <c r="D51" s="2" t="s">
        <v>48</v>
      </c>
      <c r="E51" s="2" t="s">
        <v>417</v>
      </c>
      <c r="F51" s="2" t="s">
        <v>718</v>
      </c>
      <c r="G51" s="1">
        <v>172</v>
      </c>
      <c r="H51" s="1" t="s">
        <v>169</v>
      </c>
      <c r="I51" s="5" t="s">
        <v>290</v>
      </c>
    </row>
    <row r="52" spans="1:9" x14ac:dyDescent="0.2">
      <c r="A52" s="1">
        <v>173</v>
      </c>
      <c r="B52" s="1" t="s">
        <v>170</v>
      </c>
      <c r="C52" s="5" t="s">
        <v>291</v>
      </c>
      <c r="D52" s="2" t="s">
        <v>49</v>
      </c>
      <c r="E52" s="2" t="s">
        <v>418</v>
      </c>
      <c r="F52" s="2" t="s">
        <v>719</v>
      </c>
      <c r="G52" s="1">
        <v>173</v>
      </c>
      <c r="H52" s="1" t="s">
        <v>170</v>
      </c>
      <c r="I52" s="5" t="s">
        <v>291</v>
      </c>
    </row>
    <row r="53" spans="1:9" x14ac:dyDescent="0.2">
      <c r="A53" s="1">
        <v>175</v>
      </c>
      <c r="B53" s="1" t="s">
        <v>171</v>
      </c>
      <c r="C53" s="5" t="s">
        <v>292</v>
      </c>
      <c r="D53" s="2" t="s">
        <v>50</v>
      </c>
      <c r="E53" s="2" t="s">
        <v>373</v>
      </c>
      <c r="F53" s="2" t="s">
        <v>720</v>
      </c>
      <c r="G53" s="1">
        <v>175</v>
      </c>
      <c r="H53" s="1" t="s">
        <v>171</v>
      </c>
      <c r="I53" s="5" t="s">
        <v>292</v>
      </c>
    </row>
    <row r="54" spans="1:9" x14ac:dyDescent="0.2">
      <c r="A54" s="1">
        <v>177</v>
      </c>
      <c r="B54" s="1" t="s">
        <v>172</v>
      </c>
      <c r="C54" s="5" t="s">
        <v>293</v>
      </c>
      <c r="D54" s="2" t="s">
        <v>51</v>
      </c>
      <c r="E54" s="2" t="s">
        <v>419</v>
      </c>
      <c r="F54" s="2" t="s">
        <v>721</v>
      </c>
      <c r="G54" s="1">
        <v>177</v>
      </c>
      <c r="H54" s="1" t="s">
        <v>172</v>
      </c>
      <c r="I54" s="5" t="s">
        <v>293</v>
      </c>
    </row>
    <row r="55" spans="1:9" x14ac:dyDescent="0.2">
      <c r="A55" s="1">
        <v>178</v>
      </c>
      <c r="B55" s="1" t="s">
        <v>173</v>
      </c>
      <c r="C55" s="5" t="s">
        <v>294</v>
      </c>
      <c r="D55" s="2" t="s">
        <v>52</v>
      </c>
      <c r="E55" s="2" t="s">
        <v>420</v>
      </c>
      <c r="F55" s="2" t="s">
        <v>775</v>
      </c>
      <c r="G55" s="1">
        <v>178</v>
      </c>
      <c r="H55" s="1" t="s">
        <v>173</v>
      </c>
      <c r="I55" s="5" t="s">
        <v>294</v>
      </c>
    </row>
    <row r="56" spans="1:9" x14ac:dyDescent="0.2">
      <c r="A56" s="1">
        <v>179</v>
      </c>
      <c r="B56" s="1" t="s">
        <v>174</v>
      </c>
      <c r="C56" s="5" t="s">
        <v>295</v>
      </c>
      <c r="D56" s="2" t="s">
        <v>53</v>
      </c>
      <c r="E56" s="2" t="s">
        <v>421</v>
      </c>
      <c r="F56" s="2" t="s">
        <v>722</v>
      </c>
      <c r="G56" s="1">
        <v>179</v>
      </c>
      <c r="H56" s="1" t="s">
        <v>174</v>
      </c>
      <c r="I56" s="5" t="s">
        <v>295</v>
      </c>
    </row>
    <row r="57" spans="1:9" x14ac:dyDescent="0.2">
      <c r="A57" s="1">
        <v>180</v>
      </c>
      <c r="B57" s="1" t="s">
        <v>175</v>
      </c>
      <c r="C57" s="5" t="s">
        <v>296</v>
      </c>
      <c r="D57" s="2" t="s">
        <v>54</v>
      </c>
      <c r="E57" s="2" t="s">
        <v>422</v>
      </c>
      <c r="F57" s="2" t="s">
        <v>776</v>
      </c>
      <c r="G57" s="1">
        <v>180</v>
      </c>
      <c r="H57" s="1" t="s">
        <v>175</v>
      </c>
      <c r="I57" s="5" t="s">
        <v>296</v>
      </c>
    </row>
    <row r="58" spans="1:9" x14ac:dyDescent="0.2">
      <c r="A58" s="1">
        <v>181</v>
      </c>
      <c r="B58" s="1" t="s">
        <v>176</v>
      </c>
      <c r="C58" s="5" t="s">
        <v>297</v>
      </c>
      <c r="D58" s="2" t="s">
        <v>55</v>
      </c>
      <c r="E58" s="2" t="s">
        <v>423</v>
      </c>
      <c r="F58" s="2" t="s">
        <v>723</v>
      </c>
      <c r="G58" s="1">
        <v>181</v>
      </c>
      <c r="H58" s="1" t="s">
        <v>176</v>
      </c>
      <c r="I58" s="5" t="s">
        <v>297</v>
      </c>
    </row>
    <row r="59" spans="1:9" x14ac:dyDescent="0.2">
      <c r="A59" s="1">
        <v>182</v>
      </c>
      <c r="B59" s="1" t="s">
        <v>177</v>
      </c>
      <c r="C59" s="5" t="s">
        <v>298</v>
      </c>
      <c r="D59" s="2" t="s">
        <v>56</v>
      </c>
      <c r="E59" s="2" t="s">
        <v>424</v>
      </c>
      <c r="F59" s="2" t="s">
        <v>724</v>
      </c>
      <c r="G59" s="1">
        <v>182</v>
      </c>
      <c r="H59" s="1" t="s">
        <v>177</v>
      </c>
      <c r="I59" s="5" t="s">
        <v>298</v>
      </c>
    </row>
    <row r="60" spans="1:9" x14ac:dyDescent="0.2">
      <c r="A60" s="1">
        <v>183</v>
      </c>
      <c r="B60" s="1" t="s">
        <v>178</v>
      </c>
      <c r="C60" s="5" t="s">
        <v>299</v>
      </c>
      <c r="D60" s="2" t="s">
        <v>57</v>
      </c>
      <c r="E60" s="2" t="s">
        <v>425</v>
      </c>
      <c r="F60" s="2" t="s">
        <v>777</v>
      </c>
      <c r="G60" s="1">
        <v>183</v>
      </c>
      <c r="H60" s="1" t="s">
        <v>178</v>
      </c>
      <c r="I60" s="5" t="s">
        <v>299</v>
      </c>
    </row>
    <row r="61" spans="1:9" x14ac:dyDescent="0.2">
      <c r="A61" s="1">
        <v>184</v>
      </c>
      <c r="B61" s="1" t="s">
        <v>179</v>
      </c>
      <c r="C61" s="5" t="s">
        <v>300</v>
      </c>
      <c r="D61" s="2" t="s">
        <v>58</v>
      </c>
      <c r="E61" s="2" t="s">
        <v>426</v>
      </c>
      <c r="F61" s="2" t="s">
        <v>725</v>
      </c>
      <c r="G61" s="1">
        <v>184</v>
      </c>
      <c r="H61" s="1" t="s">
        <v>179</v>
      </c>
      <c r="I61" s="5" t="s">
        <v>300</v>
      </c>
    </row>
    <row r="62" spans="1:9" x14ac:dyDescent="0.2">
      <c r="A62" s="1">
        <v>185</v>
      </c>
      <c r="B62" s="1" t="s">
        <v>180</v>
      </c>
      <c r="C62" s="5" t="s">
        <v>301</v>
      </c>
      <c r="D62" s="2" t="s">
        <v>59</v>
      </c>
      <c r="E62" s="2" t="s">
        <v>427</v>
      </c>
      <c r="F62" s="2" t="s">
        <v>726</v>
      </c>
      <c r="G62" s="1">
        <v>185</v>
      </c>
      <c r="H62" s="1" t="s">
        <v>180</v>
      </c>
      <c r="I62" s="5" t="s">
        <v>301</v>
      </c>
    </row>
    <row r="63" spans="1:9" x14ac:dyDescent="0.2">
      <c r="A63" s="1">
        <v>186</v>
      </c>
      <c r="B63" s="1" t="s">
        <v>181</v>
      </c>
      <c r="C63" s="5" t="s">
        <v>302</v>
      </c>
      <c r="D63" s="2" t="s">
        <v>60</v>
      </c>
      <c r="E63" s="2" t="s">
        <v>428</v>
      </c>
      <c r="F63" s="2" t="s">
        <v>778</v>
      </c>
      <c r="G63" s="1">
        <v>186</v>
      </c>
      <c r="H63" s="1" t="s">
        <v>181</v>
      </c>
      <c r="I63" s="5" t="s">
        <v>302</v>
      </c>
    </row>
    <row r="64" spans="1:9" x14ac:dyDescent="0.2">
      <c r="A64" s="1">
        <v>187</v>
      </c>
      <c r="B64" s="1" t="s">
        <v>182</v>
      </c>
      <c r="C64" s="5" t="s">
        <v>303</v>
      </c>
      <c r="D64" s="2" t="s">
        <v>61</v>
      </c>
      <c r="E64" s="2" t="s">
        <v>429</v>
      </c>
      <c r="F64" s="2" t="s">
        <v>727</v>
      </c>
      <c r="G64" s="1">
        <v>187</v>
      </c>
      <c r="H64" s="1" t="s">
        <v>182</v>
      </c>
      <c r="I64" s="5" t="s">
        <v>303</v>
      </c>
    </row>
    <row r="65" spans="1:9" x14ac:dyDescent="0.2">
      <c r="A65" s="1">
        <v>188</v>
      </c>
      <c r="B65" s="1" t="s">
        <v>183</v>
      </c>
      <c r="C65" s="5" t="s">
        <v>304</v>
      </c>
      <c r="D65" s="2" t="s">
        <v>62</v>
      </c>
      <c r="E65" s="2" t="s">
        <v>430</v>
      </c>
      <c r="F65" s="2" t="s">
        <v>779</v>
      </c>
      <c r="G65" s="1">
        <v>188</v>
      </c>
      <c r="H65" s="1" t="s">
        <v>183</v>
      </c>
      <c r="I65" s="5" t="s">
        <v>304</v>
      </c>
    </row>
    <row r="66" spans="1:9" x14ac:dyDescent="0.2">
      <c r="A66" s="1">
        <v>189</v>
      </c>
      <c r="B66" s="1" t="s">
        <v>184</v>
      </c>
      <c r="C66" s="5" t="s">
        <v>305</v>
      </c>
      <c r="D66" s="2" t="s">
        <v>63</v>
      </c>
      <c r="E66" s="2" t="s">
        <v>431</v>
      </c>
      <c r="F66" s="2" t="s">
        <v>728</v>
      </c>
      <c r="G66" s="1">
        <v>189</v>
      </c>
      <c r="H66" s="1" t="s">
        <v>184</v>
      </c>
      <c r="I66" s="5" t="s">
        <v>305</v>
      </c>
    </row>
    <row r="67" spans="1:9" x14ac:dyDescent="0.2">
      <c r="A67" s="1">
        <v>190</v>
      </c>
      <c r="B67" s="1" t="s">
        <v>185</v>
      </c>
      <c r="C67" s="5" t="s">
        <v>306</v>
      </c>
      <c r="D67" s="2" t="s">
        <v>64</v>
      </c>
      <c r="E67" s="2" t="s">
        <v>432</v>
      </c>
      <c r="F67" s="2" t="s">
        <v>729</v>
      </c>
      <c r="G67" s="1">
        <v>190</v>
      </c>
      <c r="H67" s="1" t="s">
        <v>185</v>
      </c>
      <c r="I67" s="5" t="s">
        <v>306</v>
      </c>
    </row>
    <row r="68" spans="1:9" x14ac:dyDescent="0.2">
      <c r="A68" s="1">
        <v>191</v>
      </c>
      <c r="B68" s="1" t="s">
        <v>186</v>
      </c>
      <c r="C68" s="5" t="s">
        <v>307</v>
      </c>
      <c r="D68" s="2" t="s">
        <v>65</v>
      </c>
      <c r="E68" s="2" t="s">
        <v>433</v>
      </c>
      <c r="F68" s="2" t="s">
        <v>730</v>
      </c>
      <c r="G68" s="1">
        <v>191</v>
      </c>
      <c r="H68" s="1" t="s">
        <v>186</v>
      </c>
      <c r="I68" s="5" t="s">
        <v>307</v>
      </c>
    </row>
    <row r="69" spans="1:9" x14ac:dyDescent="0.2">
      <c r="A69" s="1">
        <v>192</v>
      </c>
      <c r="B69" s="1" t="s">
        <v>187</v>
      </c>
      <c r="C69" s="5" t="s">
        <v>308</v>
      </c>
      <c r="D69" s="2" t="s">
        <v>66</v>
      </c>
      <c r="E69" s="2" t="s">
        <v>434</v>
      </c>
      <c r="F69" s="2" t="s">
        <v>780</v>
      </c>
      <c r="G69" s="1">
        <v>192</v>
      </c>
      <c r="H69" s="1" t="s">
        <v>187</v>
      </c>
      <c r="I69" s="5" t="s">
        <v>308</v>
      </c>
    </row>
    <row r="70" spans="1:9" x14ac:dyDescent="0.2">
      <c r="A70" s="1">
        <v>193</v>
      </c>
      <c r="B70" s="1" t="s">
        <v>188</v>
      </c>
      <c r="C70" s="5" t="s">
        <v>309</v>
      </c>
      <c r="D70" s="2" t="s">
        <v>67</v>
      </c>
      <c r="E70" s="2" t="s">
        <v>435</v>
      </c>
      <c r="F70" s="2" t="s">
        <v>731</v>
      </c>
      <c r="G70" s="1">
        <v>193</v>
      </c>
      <c r="H70" s="1" t="s">
        <v>188</v>
      </c>
      <c r="I70" s="5" t="s">
        <v>309</v>
      </c>
    </row>
    <row r="71" spans="1:9" x14ac:dyDescent="0.2">
      <c r="A71" s="1">
        <v>194</v>
      </c>
      <c r="B71" s="1" t="s">
        <v>189</v>
      </c>
      <c r="C71" s="5" t="s">
        <v>310</v>
      </c>
      <c r="D71" s="2" t="s">
        <v>68</v>
      </c>
      <c r="E71" s="2" t="s">
        <v>436</v>
      </c>
      <c r="F71" s="2" t="s">
        <v>732</v>
      </c>
      <c r="G71" s="1">
        <v>194</v>
      </c>
      <c r="H71" s="1" t="s">
        <v>189</v>
      </c>
      <c r="I71" s="5" t="s">
        <v>310</v>
      </c>
    </row>
    <row r="72" spans="1:9" x14ac:dyDescent="0.2">
      <c r="A72" s="1">
        <v>195</v>
      </c>
      <c r="B72" s="1" t="s">
        <v>190</v>
      </c>
      <c r="C72" s="5" t="s">
        <v>311</v>
      </c>
      <c r="D72" s="2" t="s">
        <v>69</v>
      </c>
      <c r="E72" s="2" t="s">
        <v>437</v>
      </c>
      <c r="F72" s="2" t="s">
        <v>733</v>
      </c>
      <c r="G72" s="1">
        <v>195</v>
      </c>
      <c r="H72" s="1" t="s">
        <v>190</v>
      </c>
      <c r="I72" s="5" t="s">
        <v>311</v>
      </c>
    </row>
    <row r="73" spans="1:9" x14ac:dyDescent="0.2">
      <c r="A73" s="1">
        <v>196</v>
      </c>
      <c r="B73" s="1" t="s">
        <v>191</v>
      </c>
      <c r="C73" s="5" t="s">
        <v>312</v>
      </c>
      <c r="D73" s="2" t="s">
        <v>70</v>
      </c>
      <c r="E73" s="2" t="s">
        <v>438</v>
      </c>
      <c r="F73" s="2" t="s">
        <v>781</v>
      </c>
      <c r="G73" s="1">
        <v>196</v>
      </c>
      <c r="H73" s="1" t="s">
        <v>191</v>
      </c>
      <c r="I73" s="5" t="s">
        <v>312</v>
      </c>
    </row>
    <row r="74" spans="1:9" x14ac:dyDescent="0.2">
      <c r="A74" s="1">
        <v>203</v>
      </c>
      <c r="B74" s="1" t="s">
        <v>192</v>
      </c>
      <c r="C74" s="5" t="s">
        <v>313</v>
      </c>
      <c r="D74" s="2" t="s">
        <v>71</v>
      </c>
      <c r="E74" s="2" t="s">
        <v>439</v>
      </c>
      <c r="F74" s="2" t="s">
        <v>734</v>
      </c>
      <c r="G74" s="1">
        <v>203</v>
      </c>
      <c r="H74" s="1" t="s">
        <v>192</v>
      </c>
      <c r="I74" s="5" t="s">
        <v>313</v>
      </c>
    </row>
    <row r="75" spans="1:9" x14ac:dyDescent="0.2">
      <c r="A75" s="1">
        <v>204</v>
      </c>
      <c r="B75" s="1" t="s">
        <v>193</v>
      </c>
      <c r="C75" s="5" t="s">
        <v>314</v>
      </c>
      <c r="D75" s="2" t="s">
        <v>72</v>
      </c>
      <c r="E75" s="2" t="s">
        <v>440</v>
      </c>
      <c r="F75" s="2" t="s">
        <v>735</v>
      </c>
      <c r="G75" s="1">
        <v>204</v>
      </c>
      <c r="H75" s="1" t="s">
        <v>193</v>
      </c>
      <c r="I75" s="5" t="s">
        <v>314</v>
      </c>
    </row>
    <row r="76" spans="1:9" x14ac:dyDescent="0.2">
      <c r="A76" s="1">
        <v>205</v>
      </c>
      <c r="B76" s="1" t="s">
        <v>194</v>
      </c>
      <c r="C76" s="5" t="s">
        <v>315</v>
      </c>
      <c r="D76" s="2" t="s">
        <v>73</v>
      </c>
      <c r="E76" s="2" t="s">
        <v>441</v>
      </c>
      <c r="F76" s="2" t="s">
        <v>782</v>
      </c>
      <c r="G76" s="1">
        <v>205</v>
      </c>
      <c r="H76" s="1" t="s">
        <v>194</v>
      </c>
      <c r="I76" s="5" t="s">
        <v>315</v>
      </c>
    </row>
    <row r="77" spans="1:9" x14ac:dyDescent="0.2">
      <c r="A77" s="1">
        <v>206</v>
      </c>
      <c r="B77" s="1" t="s">
        <v>195</v>
      </c>
      <c r="C77" s="5" t="s">
        <v>316</v>
      </c>
      <c r="D77" s="2" t="s">
        <v>74</v>
      </c>
      <c r="E77" s="2" t="s">
        <v>442</v>
      </c>
      <c r="F77" s="2" t="s">
        <v>736</v>
      </c>
      <c r="G77" s="1">
        <v>206</v>
      </c>
      <c r="H77" s="1" t="s">
        <v>195</v>
      </c>
      <c r="I77" s="5" t="s">
        <v>316</v>
      </c>
    </row>
    <row r="78" spans="1:9" x14ac:dyDescent="0.2">
      <c r="A78" s="1">
        <v>207</v>
      </c>
      <c r="B78" s="1" t="s">
        <v>196</v>
      </c>
      <c r="C78" s="5" t="s">
        <v>317</v>
      </c>
      <c r="D78" s="2" t="s">
        <v>75</v>
      </c>
      <c r="E78" s="2" t="s">
        <v>443</v>
      </c>
      <c r="F78" s="2" t="s">
        <v>737</v>
      </c>
      <c r="G78" s="1">
        <v>207</v>
      </c>
      <c r="H78" s="1" t="s">
        <v>196</v>
      </c>
      <c r="I78" s="5" t="s">
        <v>317</v>
      </c>
    </row>
    <row r="79" spans="1:9" x14ac:dyDescent="0.2">
      <c r="A79" s="1">
        <v>208</v>
      </c>
      <c r="B79" s="1" t="s">
        <v>197</v>
      </c>
      <c r="C79" s="5" t="s">
        <v>318</v>
      </c>
      <c r="D79" s="2" t="s">
        <v>76</v>
      </c>
      <c r="E79" s="2" t="s">
        <v>444</v>
      </c>
      <c r="F79" s="2" t="s">
        <v>738</v>
      </c>
      <c r="G79" s="1">
        <v>208</v>
      </c>
      <c r="H79" s="1" t="s">
        <v>197</v>
      </c>
      <c r="I79" s="5" t="s">
        <v>318</v>
      </c>
    </row>
    <row r="80" spans="1:9" x14ac:dyDescent="0.2">
      <c r="A80" s="1">
        <v>209</v>
      </c>
      <c r="B80" s="1" t="s">
        <v>198</v>
      </c>
      <c r="C80" s="5" t="s">
        <v>319</v>
      </c>
      <c r="D80" s="2" t="s">
        <v>77</v>
      </c>
      <c r="E80" s="2" t="s">
        <v>445</v>
      </c>
      <c r="F80" s="2" t="s">
        <v>739</v>
      </c>
      <c r="G80" s="1">
        <v>209</v>
      </c>
      <c r="H80" s="1" t="s">
        <v>198</v>
      </c>
      <c r="I80" s="5" t="s">
        <v>319</v>
      </c>
    </row>
    <row r="81" spans="1:9" x14ac:dyDescent="0.2">
      <c r="A81" s="1">
        <v>213</v>
      </c>
      <c r="B81" s="1" t="s">
        <v>199</v>
      </c>
      <c r="C81" s="5" t="s">
        <v>320</v>
      </c>
      <c r="D81" s="2" t="s">
        <v>78</v>
      </c>
      <c r="E81" s="2" t="s">
        <v>446</v>
      </c>
      <c r="F81" s="2" t="s">
        <v>740</v>
      </c>
      <c r="G81" s="1">
        <v>213</v>
      </c>
      <c r="H81" s="1" t="s">
        <v>199</v>
      </c>
      <c r="I81" s="5" t="s">
        <v>320</v>
      </c>
    </row>
    <row r="82" spans="1:9" x14ac:dyDescent="0.2">
      <c r="A82" s="1">
        <v>214</v>
      </c>
      <c r="B82" s="1" t="s">
        <v>200</v>
      </c>
      <c r="C82" s="5" t="s">
        <v>321</v>
      </c>
      <c r="D82" s="2" t="s">
        <v>79</v>
      </c>
      <c r="E82" s="2" t="s">
        <v>447</v>
      </c>
      <c r="F82" s="2" t="s">
        <v>783</v>
      </c>
      <c r="G82" s="1">
        <v>214</v>
      </c>
      <c r="H82" s="1" t="s">
        <v>200</v>
      </c>
      <c r="I82" s="5" t="s">
        <v>321</v>
      </c>
    </row>
    <row r="83" spans="1:9" x14ac:dyDescent="0.2">
      <c r="A83" s="1">
        <v>215</v>
      </c>
      <c r="B83" s="1" t="s">
        <v>201</v>
      </c>
      <c r="C83" s="5" t="s">
        <v>322</v>
      </c>
      <c r="D83" s="2" t="s">
        <v>80</v>
      </c>
      <c r="E83" s="2" t="s">
        <v>448</v>
      </c>
      <c r="F83" s="2" t="s">
        <v>741</v>
      </c>
      <c r="G83" s="1">
        <v>215</v>
      </c>
      <c r="H83" s="1" t="s">
        <v>201</v>
      </c>
      <c r="I83" s="5" t="s">
        <v>322</v>
      </c>
    </row>
    <row r="84" spans="1:9" x14ac:dyDescent="0.2">
      <c r="A84" s="1">
        <v>216</v>
      </c>
      <c r="B84" s="1" t="s">
        <v>202</v>
      </c>
      <c r="C84" s="5" t="s">
        <v>323</v>
      </c>
      <c r="D84" s="2" t="s">
        <v>492</v>
      </c>
      <c r="E84" s="2" t="s">
        <v>487</v>
      </c>
      <c r="F84" s="2" t="s">
        <v>742</v>
      </c>
      <c r="G84" s="1">
        <v>216</v>
      </c>
      <c r="H84" s="1" t="s">
        <v>202</v>
      </c>
      <c r="I84" s="5" t="s">
        <v>323</v>
      </c>
    </row>
    <row r="85" spans="1:9" x14ac:dyDescent="0.2">
      <c r="A85" s="1">
        <v>217</v>
      </c>
      <c r="B85" s="1" t="s">
        <v>203</v>
      </c>
      <c r="C85" s="5" t="s">
        <v>324</v>
      </c>
      <c r="D85" s="2" t="s">
        <v>493</v>
      </c>
      <c r="E85" s="2" t="s">
        <v>488</v>
      </c>
      <c r="F85" s="2" t="s">
        <v>743</v>
      </c>
      <c r="G85" s="1">
        <v>217</v>
      </c>
      <c r="H85" s="1" t="s">
        <v>203</v>
      </c>
      <c r="I85" s="5" t="s">
        <v>324</v>
      </c>
    </row>
    <row r="86" spans="1:9" x14ac:dyDescent="0.2">
      <c r="A86" s="1">
        <v>221</v>
      </c>
      <c r="B86" s="1" t="s">
        <v>204</v>
      </c>
      <c r="C86" s="5" t="s">
        <v>325</v>
      </c>
      <c r="D86" s="2" t="s">
        <v>494</v>
      </c>
      <c r="E86" s="2" t="s">
        <v>369</v>
      </c>
      <c r="F86" s="2" t="s">
        <v>744</v>
      </c>
      <c r="G86" s="1">
        <v>221</v>
      </c>
      <c r="H86" s="1" t="s">
        <v>204</v>
      </c>
      <c r="I86" s="5" t="s">
        <v>325</v>
      </c>
    </row>
    <row r="87" spans="1:9" x14ac:dyDescent="0.2">
      <c r="A87" s="1">
        <v>222</v>
      </c>
      <c r="B87" s="1" t="s">
        <v>205</v>
      </c>
      <c r="C87" s="5" t="s">
        <v>326</v>
      </c>
      <c r="D87" s="2" t="s">
        <v>81</v>
      </c>
      <c r="E87" s="2" t="s">
        <v>483</v>
      </c>
      <c r="F87" s="2" t="s">
        <v>784</v>
      </c>
      <c r="G87" s="1">
        <v>222</v>
      </c>
      <c r="H87" s="1" t="s">
        <v>205</v>
      </c>
      <c r="I87" s="5" t="s">
        <v>326</v>
      </c>
    </row>
    <row r="88" spans="1:9" x14ac:dyDescent="0.2">
      <c r="A88" s="1">
        <v>223</v>
      </c>
      <c r="B88" s="1" t="s">
        <v>206</v>
      </c>
      <c r="C88" s="5" t="s">
        <v>327</v>
      </c>
      <c r="D88" s="2" t="s">
        <v>82</v>
      </c>
      <c r="E88" s="2" t="s">
        <v>449</v>
      </c>
      <c r="F88" s="2" t="s">
        <v>745</v>
      </c>
      <c r="G88" s="1">
        <v>223</v>
      </c>
      <c r="H88" s="1" t="s">
        <v>206</v>
      </c>
      <c r="I88" s="5" t="s">
        <v>327</v>
      </c>
    </row>
    <row r="89" spans="1:9" x14ac:dyDescent="0.2">
      <c r="A89" s="1">
        <v>224</v>
      </c>
      <c r="B89" s="1" t="s">
        <v>207</v>
      </c>
      <c r="C89" s="5" t="s">
        <v>328</v>
      </c>
      <c r="D89" s="2" t="s">
        <v>83</v>
      </c>
      <c r="E89" s="2" t="s">
        <v>450</v>
      </c>
      <c r="F89" s="2" t="s">
        <v>746</v>
      </c>
      <c r="G89" s="1">
        <v>224</v>
      </c>
      <c r="H89" s="1" t="s">
        <v>207</v>
      </c>
      <c r="I89" s="5" t="s">
        <v>328</v>
      </c>
    </row>
    <row r="90" spans="1:9" x14ac:dyDescent="0.2">
      <c r="A90" s="1">
        <v>225</v>
      </c>
      <c r="B90" s="1" t="s">
        <v>208</v>
      </c>
      <c r="C90" s="5" t="s">
        <v>329</v>
      </c>
      <c r="D90" s="2" t="s">
        <v>84</v>
      </c>
      <c r="E90" s="2" t="s">
        <v>451</v>
      </c>
      <c r="F90" s="2" t="s">
        <v>787</v>
      </c>
      <c r="G90" s="1">
        <v>225</v>
      </c>
      <c r="H90" s="1" t="s">
        <v>208</v>
      </c>
      <c r="I90" s="5" t="s">
        <v>329</v>
      </c>
    </row>
    <row r="91" spans="1:9" x14ac:dyDescent="0.2">
      <c r="A91" s="1">
        <v>226</v>
      </c>
      <c r="B91" s="1" t="s">
        <v>209</v>
      </c>
      <c r="C91" s="5" t="s">
        <v>330</v>
      </c>
      <c r="D91" s="2" t="s">
        <v>85</v>
      </c>
      <c r="E91" s="2" t="s">
        <v>374</v>
      </c>
      <c r="F91" s="2" t="s">
        <v>747</v>
      </c>
      <c r="G91" s="1">
        <v>226</v>
      </c>
      <c r="H91" s="1" t="s">
        <v>209</v>
      </c>
      <c r="I91" s="5" t="s">
        <v>330</v>
      </c>
    </row>
    <row r="92" spans="1:9" x14ac:dyDescent="0.2">
      <c r="A92" s="1">
        <v>227</v>
      </c>
      <c r="B92" s="1" t="s">
        <v>210</v>
      </c>
      <c r="C92" s="5" t="s">
        <v>331</v>
      </c>
      <c r="D92" s="2" t="s">
        <v>86</v>
      </c>
      <c r="E92" s="2" t="s">
        <v>452</v>
      </c>
      <c r="F92" s="2" t="s">
        <v>785</v>
      </c>
      <c r="G92" s="1">
        <v>227</v>
      </c>
      <c r="H92" s="1" t="s">
        <v>210</v>
      </c>
      <c r="I92" s="5" t="s">
        <v>331</v>
      </c>
    </row>
    <row r="93" spans="1:9" x14ac:dyDescent="0.2">
      <c r="A93" s="1">
        <v>228</v>
      </c>
      <c r="B93" s="1" t="s">
        <v>211</v>
      </c>
      <c r="C93" s="5" t="s">
        <v>332</v>
      </c>
      <c r="D93" s="2" t="s">
        <v>87</v>
      </c>
      <c r="E93" s="2" t="s">
        <v>453</v>
      </c>
      <c r="F93" s="2" t="s">
        <v>748</v>
      </c>
      <c r="G93" s="1">
        <v>228</v>
      </c>
      <c r="H93" s="1" t="s">
        <v>211</v>
      </c>
      <c r="I93" s="5" t="s">
        <v>332</v>
      </c>
    </row>
    <row r="94" spans="1:9" x14ac:dyDescent="0.2">
      <c r="A94" s="1">
        <v>229</v>
      </c>
      <c r="B94" s="1" t="s">
        <v>212</v>
      </c>
      <c r="C94" s="5" t="s">
        <v>333</v>
      </c>
      <c r="D94" s="2" t="s">
        <v>88</v>
      </c>
      <c r="E94" s="2" t="s">
        <v>375</v>
      </c>
      <c r="F94" s="2" t="s">
        <v>749</v>
      </c>
      <c r="G94" s="1">
        <v>229</v>
      </c>
      <c r="H94" s="1" t="s">
        <v>212</v>
      </c>
      <c r="I94" s="5" t="s">
        <v>333</v>
      </c>
    </row>
    <row r="95" spans="1:9" x14ac:dyDescent="0.2">
      <c r="A95" s="1">
        <v>230</v>
      </c>
      <c r="B95" s="1" t="s">
        <v>213</v>
      </c>
      <c r="C95" s="5" t="s">
        <v>334</v>
      </c>
      <c r="D95" s="2" t="s">
        <v>89</v>
      </c>
      <c r="E95" s="2" t="s">
        <v>454</v>
      </c>
      <c r="F95" s="2" t="s">
        <v>750</v>
      </c>
      <c r="G95" s="1">
        <v>230</v>
      </c>
      <c r="H95" s="1" t="s">
        <v>213</v>
      </c>
      <c r="I95" s="5" t="s">
        <v>334</v>
      </c>
    </row>
    <row r="96" spans="1:9" x14ac:dyDescent="0.2">
      <c r="A96" s="1">
        <v>231</v>
      </c>
      <c r="B96" s="1" t="s">
        <v>214</v>
      </c>
      <c r="C96" s="5" t="s">
        <v>335</v>
      </c>
      <c r="D96" s="2" t="s">
        <v>90</v>
      </c>
      <c r="E96" s="2" t="s">
        <v>455</v>
      </c>
      <c r="F96" s="2" t="s">
        <v>751</v>
      </c>
      <c r="G96" s="1">
        <v>231</v>
      </c>
      <c r="H96" s="1" t="s">
        <v>214</v>
      </c>
      <c r="I96" s="5" t="s">
        <v>335</v>
      </c>
    </row>
    <row r="97" spans="1:9" x14ac:dyDescent="0.2">
      <c r="A97" s="1">
        <v>232</v>
      </c>
      <c r="B97" s="1" t="s">
        <v>215</v>
      </c>
      <c r="C97" s="5" t="s">
        <v>336</v>
      </c>
      <c r="D97" s="2" t="s">
        <v>91</v>
      </c>
      <c r="E97" s="2" t="s">
        <v>456</v>
      </c>
      <c r="F97" s="2" t="s">
        <v>752</v>
      </c>
      <c r="G97" s="1">
        <v>232</v>
      </c>
      <c r="H97" s="1" t="s">
        <v>215</v>
      </c>
      <c r="I97" s="5" t="s">
        <v>336</v>
      </c>
    </row>
    <row r="98" spans="1:9" x14ac:dyDescent="0.2">
      <c r="A98" s="1">
        <v>233</v>
      </c>
      <c r="B98" s="1" t="s">
        <v>216</v>
      </c>
      <c r="C98" s="5" t="s">
        <v>337</v>
      </c>
      <c r="D98" s="2" t="s">
        <v>92</v>
      </c>
      <c r="E98" s="2" t="s">
        <v>457</v>
      </c>
      <c r="F98" s="2" t="s">
        <v>753</v>
      </c>
      <c r="G98" s="1">
        <v>233</v>
      </c>
      <c r="H98" s="1" t="s">
        <v>216</v>
      </c>
      <c r="I98" s="5" t="s">
        <v>337</v>
      </c>
    </row>
    <row r="99" spans="1:9" x14ac:dyDescent="0.2">
      <c r="A99" s="1">
        <v>234</v>
      </c>
      <c r="B99" s="1" t="s">
        <v>217</v>
      </c>
      <c r="C99" s="5" t="s">
        <v>338</v>
      </c>
      <c r="D99" s="2" t="s">
        <v>93</v>
      </c>
      <c r="E99" s="2" t="s">
        <v>458</v>
      </c>
      <c r="F99" s="2" t="s">
        <v>754</v>
      </c>
      <c r="G99" s="1">
        <v>234</v>
      </c>
      <c r="H99" s="1" t="s">
        <v>217</v>
      </c>
      <c r="I99" s="5" t="s">
        <v>338</v>
      </c>
    </row>
    <row r="100" spans="1:9" x14ac:dyDescent="0.2">
      <c r="A100" s="1">
        <v>235</v>
      </c>
      <c r="B100" s="1" t="s">
        <v>218</v>
      </c>
      <c r="C100" s="5" t="s">
        <v>339</v>
      </c>
      <c r="D100" s="2" t="s">
        <v>94</v>
      </c>
      <c r="E100" s="2" t="s">
        <v>459</v>
      </c>
      <c r="F100" s="2" t="s">
        <v>755</v>
      </c>
      <c r="G100" s="1">
        <v>235</v>
      </c>
      <c r="H100" s="1" t="s">
        <v>218</v>
      </c>
      <c r="I100" s="5" t="s">
        <v>339</v>
      </c>
    </row>
    <row r="101" spans="1:9" x14ac:dyDescent="0.2">
      <c r="A101" s="1">
        <v>236</v>
      </c>
      <c r="B101" s="1" t="s">
        <v>219</v>
      </c>
      <c r="C101" s="5" t="s">
        <v>340</v>
      </c>
      <c r="D101" s="2" t="s">
        <v>95</v>
      </c>
      <c r="E101" s="2" t="s">
        <v>460</v>
      </c>
      <c r="F101" s="2" t="s">
        <v>756</v>
      </c>
      <c r="G101" s="1">
        <v>236</v>
      </c>
      <c r="H101" s="1" t="s">
        <v>219</v>
      </c>
      <c r="I101" s="5" t="s">
        <v>340</v>
      </c>
    </row>
    <row r="102" spans="1:9" x14ac:dyDescent="0.2">
      <c r="A102" s="1">
        <v>237</v>
      </c>
      <c r="B102" s="1" t="s">
        <v>220</v>
      </c>
      <c r="C102" s="5" t="s">
        <v>341</v>
      </c>
      <c r="D102" s="2" t="s">
        <v>96</v>
      </c>
      <c r="E102" s="2" t="s">
        <v>461</v>
      </c>
      <c r="F102" s="2" t="s">
        <v>757</v>
      </c>
      <c r="G102" s="1">
        <v>237</v>
      </c>
      <c r="H102" s="1" t="s">
        <v>220</v>
      </c>
      <c r="I102" s="5" t="s">
        <v>341</v>
      </c>
    </row>
    <row r="103" spans="1:9" x14ac:dyDescent="0.2">
      <c r="A103" s="1">
        <v>238</v>
      </c>
      <c r="B103" s="1" t="s">
        <v>221</v>
      </c>
      <c r="C103" s="5" t="s">
        <v>342</v>
      </c>
      <c r="D103" s="2" t="s">
        <v>97</v>
      </c>
      <c r="E103" s="2" t="s">
        <v>462</v>
      </c>
      <c r="F103" s="2" t="s">
        <v>758</v>
      </c>
      <c r="G103" s="1">
        <v>238</v>
      </c>
      <c r="H103" s="1" t="s">
        <v>221</v>
      </c>
      <c r="I103" s="5" t="s">
        <v>342</v>
      </c>
    </row>
    <row r="104" spans="1:9" x14ac:dyDescent="0.2">
      <c r="A104" s="1">
        <v>239</v>
      </c>
      <c r="B104" s="1" t="s">
        <v>222</v>
      </c>
      <c r="C104" s="5" t="s">
        <v>343</v>
      </c>
      <c r="D104" s="2" t="s">
        <v>98</v>
      </c>
      <c r="E104" s="2" t="s">
        <v>463</v>
      </c>
      <c r="F104" s="2" t="s">
        <v>759</v>
      </c>
      <c r="G104" s="1">
        <v>239</v>
      </c>
      <c r="H104" s="1" t="s">
        <v>222</v>
      </c>
      <c r="I104" s="5" t="s">
        <v>343</v>
      </c>
    </row>
    <row r="105" spans="1:9" x14ac:dyDescent="0.2">
      <c r="A105" s="1">
        <v>242</v>
      </c>
      <c r="B105" s="1" t="s">
        <v>223</v>
      </c>
      <c r="C105" s="5" t="s">
        <v>344</v>
      </c>
      <c r="D105" s="2" t="s">
        <v>99</v>
      </c>
      <c r="E105" s="2" t="s">
        <v>464</v>
      </c>
      <c r="F105" s="2" t="s">
        <v>760</v>
      </c>
      <c r="G105" s="1">
        <v>242</v>
      </c>
      <c r="H105" s="1" t="s">
        <v>223</v>
      </c>
      <c r="I105" s="5" t="s">
        <v>344</v>
      </c>
    </row>
    <row r="106" spans="1:9" x14ac:dyDescent="0.2">
      <c r="A106" s="1">
        <v>243</v>
      </c>
      <c r="B106" s="1" t="s">
        <v>224</v>
      </c>
      <c r="C106" s="5" t="s">
        <v>345</v>
      </c>
      <c r="D106" s="2" t="s">
        <v>100</v>
      </c>
      <c r="E106" s="2" t="s">
        <v>465</v>
      </c>
      <c r="F106" s="2" t="s">
        <v>761</v>
      </c>
      <c r="G106" s="1">
        <v>243</v>
      </c>
      <c r="H106" s="1" t="s">
        <v>224</v>
      </c>
      <c r="I106" s="5" t="s">
        <v>345</v>
      </c>
    </row>
    <row r="107" spans="1:9" x14ac:dyDescent="0.2">
      <c r="A107" s="1">
        <v>244</v>
      </c>
      <c r="B107" s="1" t="s">
        <v>225</v>
      </c>
      <c r="C107" s="5" t="s">
        <v>346</v>
      </c>
      <c r="D107" s="2" t="s">
        <v>101</v>
      </c>
      <c r="E107" s="2" t="s">
        <v>466</v>
      </c>
      <c r="F107" s="2" t="s">
        <v>762</v>
      </c>
      <c r="G107" s="1">
        <v>244</v>
      </c>
      <c r="H107" s="1" t="s">
        <v>225</v>
      </c>
      <c r="I107" s="5" t="s">
        <v>346</v>
      </c>
    </row>
    <row r="108" spans="1:9" x14ac:dyDescent="0.2">
      <c r="A108" s="1">
        <v>245</v>
      </c>
      <c r="B108" s="1" t="s">
        <v>226</v>
      </c>
      <c r="C108" s="5" t="s">
        <v>347</v>
      </c>
      <c r="D108" s="2" t="s">
        <v>102</v>
      </c>
      <c r="E108" s="2" t="s">
        <v>467</v>
      </c>
      <c r="F108" s="2" t="s">
        <v>786</v>
      </c>
      <c r="G108" s="1">
        <v>245</v>
      </c>
      <c r="H108" s="1" t="s">
        <v>226</v>
      </c>
      <c r="I108" s="5" t="s">
        <v>347</v>
      </c>
    </row>
    <row r="109" spans="1:9" x14ac:dyDescent="0.2">
      <c r="A109" s="1">
        <v>246</v>
      </c>
      <c r="B109" s="1" t="s">
        <v>227</v>
      </c>
      <c r="C109" s="5" t="s">
        <v>348</v>
      </c>
      <c r="D109" s="2" t="s">
        <v>103</v>
      </c>
      <c r="E109" s="2" t="s">
        <v>468</v>
      </c>
      <c r="F109" s="2" t="s">
        <v>763</v>
      </c>
      <c r="G109" s="1">
        <v>246</v>
      </c>
      <c r="H109" s="1" t="s">
        <v>227</v>
      </c>
      <c r="I109" s="5" t="s">
        <v>348</v>
      </c>
    </row>
    <row r="110" spans="1:9" x14ac:dyDescent="0.2">
      <c r="A110" s="1">
        <v>247</v>
      </c>
      <c r="B110" s="1" t="s">
        <v>228</v>
      </c>
      <c r="C110" s="5" t="s">
        <v>349</v>
      </c>
      <c r="D110" s="2" t="s">
        <v>104</v>
      </c>
      <c r="E110" s="2" t="s">
        <v>469</v>
      </c>
      <c r="F110" s="2" t="s">
        <v>764</v>
      </c>
      <c r="G110" s="1">
        <v>247</v>
      </c>
      <c r="H110" s="1" t="s">
        <v>228</v>
      </c>
      <c r="I110" s="5" t="s">
        <v>349</v>
      </c>
    </row>
    <row r="111" spans="1:9" x14ac:dyDescent="0.2">
      <c r="A111" s="1">
        <v>248</v>
      </c>
      <c r="B111" s="1" t="s">
        <v>229</v>
      </c>
      <c r="C111" s="5" t="s">
        <v>350</v>
      </c>
      <c r="D111" s="2" t="s">
        <v>105</v>
      </c>
      <c r="E111" s="2" t="s">
        <v>470</v>
      </c>
      <c r="F111" s="2" t="s">
        <v>765</v>
      </c>
      <c r="G111" s="1">
        <v>248</v>
      </c>
      <c r="H111" s="1" t="s">
        <v>229</v>
      </c>
      <c r="I111" s="5" t="s">
        <v>350</v>
      </c>
    </row>
    <row r="112" spans="1:9" x14ac:dyDescent="0.2">
      <c r="A112" s="1">
        <v>249</v>
      </c>
      <c r="B112" s="1" t="s">
        <v>230</v>
      </c>
      <c r="C112" s="5" t="s">
        <v>351</v>
      </c>
      <c r="D112" s="2" t="s">
        <v>106</v>
      </c>
      <c r="E112" s="2" t="s">
        <v>471</v>
      </c>
      <c r="F112" s="2" t="s">
        <v>766</v>
      </c>
      <c r="G112" s="1">
        <v>249</v>
      </c>
      <c r="H112" s="1" t="s">
        <v>230</v>
      </c>
      <c r="I112" s="5" t="s">
        <v>351</v>
      </c>
    </row>
    <row r="113" spans="1:9" x14ac:dyDescent="0.2">
      <c r="A113" s="1">
        <v>250</v>
      </c>
      <c r="B113" s="1" t="s">
        <v>231</v>
      </c>
      <c r="C113" s="5" t="s">
        <v>352</v>
      </c>
      <c r="D113" s="2" t="s">
        <v>107</v>
      </c>
      <c r="E113" s="2" t="s">
        <v>472</v>
      </c>
      <c r="F113" s="2" t="s">
        <v>767</v>
      </c>
      <c r="G113" s="1">
        <v>250</v>
      </c>
      <c r="H113" s="1" t="s">
        <v>231</v>
      </c>
      <c r="I113" s="5" t="s">
        <v>352</v>
      </c>
    </row>
    <row r="114" spans="1:9" x14ac:dyDescent="0.2">
      <c r="A114" s="1">
        <v>251</v>
      </c>
      <c r="B114" s="1" t="s">
        <v>232</v>
      </c>
      <c r="C114" s="5" t="s">
        <v>353</v>
      </c>
      <c r="D114" s="2" t="s">
        <v>108</v>
      </c>
      <c r="E114" s="2" t="s">
        <v>473</v>
      </c>
      <c r="F114" s="2" t="s">
        <v>788</v>
      </c>
      <c r="G114" s="1">
        <v>251</v>
      </c>
      <c r="H114" s="1" t="s">
        <v>232</v>
      </c>
      <c r="I114" s="5" t="s">
        <v>353</v>
      </c>
    </row>
    <row r="115" spans="1:9" x14ac:dyDescent="0.2">
      <c r="A115" s="1">
        <v>252</v>
      </c>
      <c r="B115" s="1" t="s">
        <v>233</v>
      </c>
      <c r="C115" s="5" t="s">
        <v>354</v>
      </c>
      <c r="D115" s="2" t="s">
        <v>109</v>
      </c>
      <c r="E115" s="2" t="s">
        <v>474</v>
      </c>
      <c r="F115" s="2" t="s">
        <v>768</v>
      </c>
      <c r="G115" s="1">
        <v>252</v>
      </c>
      <c r="H115" s="1" t="s">
        <v>233</v>
      </c>
      <c r="I115" s="5" t="s">
        <v>354</v>
      </c>
    </row>
    <row r="116" spans="1:9" x14ac:dyDescent="0.2">
      <c r="A116" s="1">
        <v>253</v>
      </c>
      <c r="B116" s="1" t="s">
        <v>234</v>
      </c>
      <c r="C116" s="5" t="s">
        <v>355</v>
      </c>
      <c r="D116" s="2" t="s">
        <v>110</v>
      </c>
      <c r="E116" s="2" t="s">
        <v>475</v>
      </c>
      <c r="F116" s="2" t="s">
        <v>769</v>
      </c>
      <c r="G116" s="1">
        <v>253</v>
      </c>
      <c r="H116" s="1" t="s">
        <v>234</v>
      </c>
      <c r="I116" s="5" t="s">
        <v>355</v>
      </c>
    </row>
    <row r="117" spans="1:9" x14ac:dyDescent="0.2">
      <c r="A117" s="1">
        <v>254</v>
      </c>
      <c r="B117" s="1" t="s">
        <v>235</v>
      </c>
      <c r="C117" s="5" t="s">
        <v>356</v>
      </c>
      <c r="D117" s="2" t="s">
        <v>111</v>
      </c>
      <c r="E117" s="2" t="s">
        <v>476</v>
      </c>
      <c r="F117" s="2" t="s">
        <v>770</v>
      </c>
      <c r="G117" s="1">
        <v>254</v>
      </c>
      <c r="H117" s="1" t="s">
        <v>235</v>
      </c>
      <c r="I117" s="5" t="s">
        <v>356</v>
      </c>
    </row>
    <row r="118" spans="1:9" x14ac:dyDescent="0.2">
      <c r="A118" s="1">
        <v>255</v>
      </c>
      <c r="B118" s="1" t="s">
        <v>236</v>
      </c>
      <c r="C118" s="5" t="s">
        <v>357</v>
      </c>
      <c r="D118" s="2" t="s">
        <v>112</v>
      </c>
      <c r="E118" s="2" t="s">
        <v>477</v>
      </c>
      <c r="F118" s="2" t="s">
        <v>771</v>
      </c>
      <c r="G118" s="1">
        <v>255</v>
      </c>
      <c r="H118" s="1" t="s">
        <v>236</v>
      </c>
      <c r="I118" s="5" t="s">
        <v>357</v>
      </c>
    </row>
    <row r="119" spans="1:9" x14ac:dyDescent="0.2">
      <c r="A119" s="1">
        <v>256</v>
      </c>
      <c r="B119" s="1" t="s">
        <v>237</v>
      </c>
      <c r="C119" s="5" t="s">
        <v>358</v>
      </c>
      <c r="D119" s="2" t="s">
        <v>113</v>
      </c>
      <c r="E119" s="2" t="s">
        <v>478</v>
      </c>
      <c r="F119" s="2" t="s">
        <v>772</v>
      </c>
      <c r="G119" s="1">
        <v>256</v>
      </c>
      <c r="H119" s="1" t="s">
        <v>237</v>
      </c>
      <c r="I119" s="5" t="s">
        <v>358</v>
      </c>
    </row>
    <row r="120" spans="1:9" x14ac:dyDescent="0.2">
      <c r="A120" s="1">
        <v>257</v>
      </c>
      <c r="B120" s="1" t="s">
        <v>238</v>
      </c>
      <c r="C120" s="5" t="s">
        <v>359</v>
      </c>
      <c r="D120" s="2" t="s">
        <v>114</v>
      </c>
      <c r="E120" s="2" t="s">
        <v>479</v>
      </c>
      <c r="F120" s="2" t="s">
        <v>773</v>
      </c>
      <c r="G120" s="1">
        <v>257</v>
      </c>
      <c r="H120" s="1" t="s">
        <v>238</v>
      </c>
      <c r="I120" s="5" t="s">
        <v>359</v>
      </c>
    </row>
    <row r="121" spans="1:9" x14ac:dyDescent="0.2">
      <c r="A121" s="1">
        <v>258</v>
      </c>
      <c r="B121" s="1" t="s">
        <v>239</v>
      </c>
      <c r="C121" s="5" t="s">
        <v>360</v>
      </c>
      <c r="D121" s="2" t="s">
        <v>115</v>
      </c>
      <c r="E121" s="2" t="s">
        <v>480</v>
      </c>
      <c r="F121" s="2" t="s">
        <v>789</v>
      </c>
      <c r="G121" s="1">
        <v>258</v>
      </c>
      <c r="H121" s="1" t="s">
        <v>239</v>
      </c>
      <c r="I121" s="5" t="s">
        <v>360</v>
      </c>
    </row>
    <row r="122" spans="1:9" x14ac:dyDescent="0.2">
      <c r="A122" s="1">
        <v>264</v>
      </c>
      <c r="B122" s="1" t="s">
        <v>240</v>
      </c>
      <c r="C122" s="5" t="s">
        <v>361</v>
      </c>
      <c r="D122" s="2" t="s">
        <v>116</v>
      </c>
      <c r="E122" s="2" t="s">
        <v>481</v>
      </c>
      <c r="F122" s="2" t="s">
        <v>790</v>
      </c>
      <c r="G122" s="1">
        <v>264</v>
      </c>
      <c r="H122" s="1" t="s">
        <v>240</v>
      </c>
      <c r="I122" s="5" t="s">
        <v>361</v>
      </c>
    </row>
    <row r="123" spans="1:9" x14ac:dyDescent="0.2">
      <c r="A123" s="1">
        <v>307</v>
      </c>
      <c r="B123" s="1" t="s">
        <v>241</v>
      </c>
      <c r="C123" s="5" t="s">
        <v>362</v>
      </c>
      <c r="D123" s="2" t="s">
        <v>117</v>
      </c>
      <c r="E123" s="2" t="s">
        <v>482</v>
      </c>
      <c r="F123" s="2" t="s">
        <v>774</v>
      </c>
      <c r="G123" s="1">
        <v>307</v>
      </c>
      <c r="H123" s="1" t="s">
        <v>241</v>
      </c>
      <c r="I123" s="5" t="s">
        <v>362</v>
      </c>
    </row>
  </sheetData>
  <pageMargins left="0.7" right="0.7" top="0.75" bottom="0.75" header="0.3" footer="0.3"/>
  <pageSetup paperSize="9" orientation="portrait" r:id="rId1"/>
  <ignoredErrors>
    <ignoredError sqref="B48:C123 B2:C4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opLeftCell="A3" zoomScale="44" zoomScaleNormal="44" zoomScalePageLayoutView="44" workbookViewId="0">
      <selection activeCell="A3" sqref="A3:A123"/>
    </sheetView>
  </sheetViews>
  <sheetFormatPr baseColWidth="10" defaultColWidth="8.83203125" defaultRowHeight="15" x14ac:dyDescent="0.2"/>
  <cols>
    <col min="1" max="1" width="5" bestFit="1" customWidth="1"/>
    <col min="2" max="2" width="57.33203125" bestFit="1" customWidth="1"/>
    <col min="3" max="3" width="28.33203125" style="7" bestFit="1" customWidth="1"/>
    <col min="4" max="4" width="22.33203125" bestFit="1" customWidth="1"/>
    <col min="6" max="6" width="9.33203125" customWidth="1"/>
    <col min="7" max="7" width="26.5" bestFit="1" customWidth="1"/>
  </cols>
  <sheetData>
    <row r="1" spans="1:4" x14ac:dyDescent="0.2">
      <c r="C1" s="23" t="s">
        <v>1013</v>
      </c>
    </row>
    <row r="2" spans="1:4" x14ac:dyDescent="0.2">
      <c r="A2" t="s">
        <v>491</v>
      </c>
      <c r="B2" t="s">
        <v>489</v>
      </c>
      <c r="C2" s="13">
        <v>0.75</v>
      </c>
      <c r="D2" t="s">
        <v>504</v>
      </c>
    </row>
    <row r="3" spans="1:4" x14ac:dyDescent="0.2">
      <c r="A3">
        <v>7</v>
      </c>
      <c r="B3" t="s">
        <v>0</v>
      </c>
      <c r="C3" s="7">
        <v>130.1</v>
      </c>
      <c r="D3" s="7">
        <f>C3/75*100</f>
        <v>173.46666666666667</v>
      </c>
    </row>
    <row r="4" spans="1:4" x14ac:dyDescent="0.2">
      <c r="A4">
        <v>8</v>
      </c>
      <c r="B4" t="s">
        <v>1</v>
      </c>
      <c r="C4" s="7">
        <v>202.13</v>
      </c>
      <c r="D4" s="7">
        <f>C4/75*100</f>
        <v>269.50666666666666</v>
      </c>
    </row>
    <row r="5" spans="1:4" x14ac:dyDescent="0.2">
      <c r="A5">
        <v>9</v>
      </c>
      <c r="B5" t="s">
        <v>2</v>
      </c>
      <c r="C5" s="7">
        <v>403.02</v>
      </c>
      <c r="D5" s="7">
        <f>C5/75*100</f>
        <v>537.36</v>
      </c>
    </row>
    <row r="6" spans="1:4" x14ac:dyDescent="0.2">
      <c r="A6">
        <v>13</v>
      </c>
      <c r="B6" t="s">
        <v>3</v>
      </c>
      <c r="C6" s="7">
        <v>96.77</v>
      </c>
      <c r="D6" s="7">
        <f>C6/75*100</f>
        <v>129.02666666666667</v>
      </c>
    </row>
    <row r="7" spans="1:4" x14ac:dyDescent="0.2">
      <c r="A7">
        <v>14</v>
      </c>
      <c r="B7" t="s">
        <v>4</v>
      </c>
      <c r="C7" s="7">
        <v>216.1</v>
      </c>
      <c r="D7" s="7">
        <f>C7/75*100</f>
        <v>288.13333333333333</v>
      </c>
    </row>
    <row r="8" spans="1:4" x14ac:dyDescent="0.2">
      <c r="A8">
        <v>15</v>
      </c>
      <c r="B8" t="s">
        <v>5</v>
      </c>
      <c r="C8" s="7">
        <v>511.41</v>
      </c>
      <c r="D8" s="7">
        <f>C8/75*100</f>
        <v>681.88</v>
      </c>
    </row>
    <row r="9" spans="1:4" x14ac:dyDescent="0.2">
      <c r="A9">
        <v>16</v>
      </c>
      <c r="B9" t="s">
        <v>6</v>
      </c>
      <c r="C9" s="7">
        <v>764.32</v>
      </c>
      <c r="D9" s="7">
        <f>C9/75*100</f>
        <v>1019.0933333333334</v>
      </c>
    </row>
    <row r="10" spans="1:4" x14ac:dyDescent="0.2">
      <c r="A10">
        <v>27</v>
      </c>
      <c r="B10" t="s">
        <v>7</v>
      </c>
      <c r="C10" s="7">
        <v>819.02</v>
      </c>
      <c r="D10" s="7">
        <f>C10/75*100</f>
        <v>1092.0266666666666</v>
      </c>
    </row>
    <row r="11" spans="1:4" x14ac:dyDescent="0.2">
      <c r="A11">
        <v>30</v>
      </c>
      <c r="B11" t="s">
        <v>8</v>
      </c>
      <c r="C11" s="7">
        <v>3129.89</v>
      </c>
      <c r="D11" s="7">
        <f>C11/75*100</f>
        <v>4173.1866666666665</v>
      </c>
    </row>
    <row r="12" spans="1:4" x14ac:dyDescent="0.2">
      <c r="A12">
        <v>31</v>
      </c>
      <c r="B12" t="s">
        <v>9</v>
      </c>
      <c r="C12" s="7">
        <v>5123.04</v>
      </c>
      <c r="D12" s="7">
        <f>C12/75*100</f>
        <v>6830.7199999999993</v>
      </c>
    </row>
    <row r="13" spans="1:4" x14ac:dyDescent="0.2">
      <c r="A13">
        <v>33</v>
      </c>
      <c r="B13" t="s">
        <v>10</v>
      </c>
      <c r="C13" s="7">
        <v>783.5</v>
      </c>
      <c r="D13" s="7">
        <f>C13/75*100</f>
        <v>1044.6666666666667</v>
      </c>
    </row>
    <row r="14" spans="1:4" x14ac:dyDescent="0.2">
      <c r="A14">
        <v>38</v>
      </c>
      <c r="B14" t="s">
        <v>11</v>
      </c>
      <c r="C14" s="7">
        <v>4962.28</v>
      </c>
      <c r="D14" s="7">
        <f>C14/75*100</f>
        <v>6616.373333333333</v>
      </c>
    </row>
    <row r="15" spans="1:4" x14ac:dyDescent="0.2">
      <c r="A15">
        <v>40</v>
      </c>
      <c r="B15" t="s">
        <v>12</v>
      </c>
      <c r="C15" s="7">
        <v>852.68</v>
      </c>
      <c r="D15" s="7">
        <f>C15/75*100</f>
        <v>1136.9066666666668</v>
      </c>
    </row>
    <row r="16" spans="1:4" x14ac:dyDescent="0.2">
      <c r="A16">
        <v>41</v>
      </c>
      <c r="B16" t="s">
        <v>13</v>
      </c>
      <c r="C16" s="7">
        <v>1751.02</v>
      </c>
      <c r="D16" s="7">
        <f>C16/75*100</f>
        <v>2334.6933333333332</v>
      </c>
    </row>
    <row r="17" spans="1:4" x14ac:dyDescent="0.2">
      <c r="A17">
        <v>42</v>
      </c>
      <c r="B17" t="s">
        <v>14</v>
      </c>
      <c r="C17" s="7">
        <v>3059.1</v>
      </c>
      <c r="D17" s="7">
        <f>C17/75*100</f>
        <v>4078.7999999999997</v>
      </c>
    </row>
    <row r="18" spans="1:4" x14ac:dyDescent="0.2">
      <c r="A18">
        <v>48</v>
      </c>
      <c r="B18" t="s">
        <v>15</v>
      </c>
      <c r="C18" s="7">
        <v>2811.77</v>
      </c>
      <c r="D18" s="7">
        <f>C18/75*100</f>
        <v>3749.0266666666662</v>
      </c>
    </row>
    <row r="19" spans="1:4" x14ac:dyDescent="0.2">
      <c r="A19">
        <v>49</v>
      </c>
      <c r="B19" t="s">
        <v>16</v>
      </c>
      <c r="C19" s="7">
        <v>4841.6899999999996</v>
      </c>
      <c r="D19" s="7">
        <f>C19/75*100</f>
        <v>6455.5866666666661</v>
      </c>
    </row>
    <row r="20" spans="1:4" x14ac:dyDescent="0.2">
      <c r="A20">
        <v>51</v>
      </c>
      <c r="B20" t="s">
        <v>17</v>
      </c>
      <c r="C20" s="7">
        <v>1062.31</v>
      </c>
      <c r="D20" s="7">
        <f>C20/75*100</f>
        <v>1416.4133333333332</v>
      </c>
    </row>
    <row r="21" spans="1:4" x14ac:dyDescent="0.2">
      <c r="A21">
        <v>52</v>
      </c>
      <c r="B21" t="s">
        <v>18</v>
      </c>
      <c r="C21" s="7">
        <v>2057.88</v>
      </c>
      <c r="D21" s="7">
        <f>C21/75*100</f>
        <v>2743.84</v>
      </c>
    </row>
    <row r="22" spans="1:4" x14ac:dyDescent="0.2">
      <c r="A22">
        <v>53</v>
      </c>
      <c r="B22" t="s">
        <v>19</v>
      </c>
      <c r="C22" s="7">
        <v>3305.59</v>
      </c>
      <c r="D22" s="7">
        <f>C22/75*100</f>
        <v>4407.4533333333338</v>
      </c>
    </row>
    <row r="23" spans="1:4" x14ac:dyDescent="0.2">
      <c r="A23">
        <v>54</v>
      </c>
      <c r="B23" t="s">
        <v>20</v>
      </c>
      <c r="C23" s="7">
        <v>6193.42</v>
      </c>
      <c r="D23" s="7">
        <f>C23/75*100</f>
        <v>8257.8933333333334</v>
      </c>
    </row>
    <row r="24" spans="1:4" x14ac:dyDescent="0.2">
      <c r="A24">
        <v>56</v>
      </c>
      <c r="B24" t="s">
        <v>21</v>
      </c>
      <c r="C24" s="7">
        <v>1056.45</v>
      </c>
      <c r="D24" s="7">
        <f>C24/75*100</f>
        <v>1408.6000000000001</v>
      </c>
    </row>
    <row r="25" spans="1:4" x14ac:dyDescent="0.2">
      <c r="A25">
        <v>59</v>
      </c>
      <c r="B25" t="s">
        <v>22</v>
      </c>
      <c r="C25" s="7">
        <v>3982.34</v>
      </c>
      <c r="D25" s="7">
        <f>C25/75*100</f>
        <v>5309.7866666666669</v>
      </c>
    </row>
    <row r="26" spans="1:4" x14ac:dyDescent="0.2">
      <c r="A26">
        <v>60</v>
      </c>
      <c r="B26" t="s">
        <v>23</v>
      </c>
      <c r="C26" s="7">
        <v>7060.34</v>
      </c>
      <c r="D26" s="7">
        <f>C26/75*100</f>
        <v>9413.7866666666669</v>
      </c>
    </row>
    <row r="27" spans="1:4" x14ac:dyDescent="0.2">
      <c r="A27">
        <v>66</v>
      </c>
      <c r="B27" t="s">
        <v>24</v>
      </c>
      <c r="C27" s="7">
        <v>3017.18</v>
      </c>
      <c r="D27" s="7">
        <f>C27/75*100</f>
        <v>4022.9066666666663</v>
      </c>
    </row>
    <row r="28" spans="1:4" x14ac:dyDescent="0.2">
      <c r="A28">
        <v>67</v>
      </c>
      <c r="B28" t="s">
        <v>25</v>
      </c>
      <c r="C28" s="7">
        <v>5223.1899999999996</v>
      </c>
      <c r="D28" s="7">
        <f>C28/75*100</f>
        <v>6964.2533333333331</v>
      </c>
    </row>
    <row r="29" spans="1:4" x14ac:dyDescent="0.2">
      <c r="A29">
        <v>68</v>
      </c>
      <c r="B29" t="s">
        <v>26</v>
      </c>
      <c r="C29" s="7">
        <v>9686.8700000000008</v>
      </c>
      <c r="D29" s="7">
        <f>C29/75*100</f>
        <v>12915.82666666667</v>
      </c>
    </row>
    <row r="30" spans="1:4" x14ac:dyDescent="0.2">
      <c r="A30">
        <v>87</v>
      </c>
      <c r="B30" t="s">
        <v>27</v>
      </c>
      <c r="C30" s="7">
        <v>5281.95</v>
      </c>
      <c r="D30" s="7">
        <f>C30/75*100</f>
        <v>7042.6</v>
      </c>
    </row>
    <row r="31" spans="1:4" x14ac:dyDescent="0.2">
      <c r="A31">
        <v>118</v>
      </c>
      <c r="B31" t="s">
        <v>28</v>
      </c>
      <c r="C31" s="7">
        <v>3199.21</v>
      </c>
      <c r="D31" s="7">
        <f>C31/75*100</f>
        <v>4265.6133333333337</v>
      </c>
    </row>
    <row r="32" spans="1:4" x14ac:dyDescent="0.2">
      <c r="A32">
        <v>119</v>
      </c>
      <c r="B32" t="s">
        <v>29</v>
      </c>
      <c r="C32" s="7">
        <v>5332.23</v>
      </c>
      <c r="D32" s="7">
        <f>C32/75*100</f>
        <v>7109.6399999999985</v>
      </c>
    </row>
    <row r="33" spans="1:4" x14ac:dyDescent="0.2">
      <c r="A33">
        <v>121</v>
      </c>
      <c r="B33" t="s">
        <v>30</v>
      </c>
      <c r="C33" s="7">
        <v>828.37</v>
      </c>
      <c r="D33" s="7">
        <f>C33/75*100</f>
        <v>1104.4933333333333</v>
      </c>
    </row>
    <row r="34" spans="1:4" x14ac:dyDescent="0.2">
      <c r="A34">
        <v>131</v>
      </c>
      <c r="B34" t="s">
        <v>31</v>
      </c>
      <c r="C34" s="7">
        <v>10496.92</v>
      </c>
      <c r="D34" s="7">
        <f>C34/75*100</f>
        <v>13995.893333333333</v>
      </c>
    </row>
    <row r="35" spans="1:4" x14ac:dyDescent="0.2">
      <c r="A35">
        <v>133</v>
      </c>
      <c r="B35" t="s">
        <v>32</v>
      </c>
      <c r="C35" s="7">
        <v>9523.8700000000008</v>
      </c>
      <c r="D35" s="7">
        <f>C35/75*100</f>
        <v>12698.493333333334</v>
      </c>
    </row>
    <row r="36" spans="1:4" x14ac:dyDescent="0.2">
      <c r="A36">
        <v>135</v>
      </c>
      <c r="B36" t="s">
        <v>33</v>
      </c>
      <c r="C36" s="7">
        <v>4949.45</v>
      </c>
      <c r="D36" s="7">
        <f>C36/75*100</f>
        <v>6599.2666666666664</v>
      </c>
    </row>
    <row r="37" spans="1:4" x14ac:dyDescent="0.2">
      <c r="A37">
        <v>137</v>
      </c>
      <c r="B37" t="s">
        <v>34</v>
      </c>
      <c r="C37" s="7">
        <v>9455.58</v>
      </c>
      <c r="D37" s="7">
        <f>C37/75*100</f>
        <v>12607.44</v>
      </c>
    </row>
    <row r="38" spans="1:4" x14ac:dyDescent="0.2">
      <c r="A38">
        <v>139</v>
      </c>
      <c r="B38" t="s">
        <v>35</v>
      </c>
      <c r="C38" s="7">
        <v>11620.23</v>
      </c>
      <c r="D38" s="7">
        <f>C38/75*100</f>
        <v>15493.64</v>
      </c>
    </row>
    <row r="39" spans="1:4" x14ac:dyDescent="0.2">
      <c r="A39">
        <v>141</v>
      </c>
      <c r="B39" t="s">
        <v>36</v>
      </c>
      <c r="C39" s="7">
        <v>13956.71</v>
      </c>
      <c r="D39" s="7">
        <f>C39/75*100</f>
        <v>18608.946666666667</v>
      </c>
    </row>
    <row r="40" spans="1:4" x14ac:dyDescent="0.2">
      <c r="A40">
        <v>143</v>
      </c>
      <c r="B40" t="s">
        <v>37</v>
      </c>
      <c r="C40" s="7">
        <v>16489.169999999998</v>
      </c>
      <c r="D40" s="7">
        <f>C40/75*100</f>
        <v>21985.559999999998</v>
      </c>
    </row>
    <row r="41" spans="1:4" x14ac:dyDescent="0.2">
      <c r="A41">
        <v>144</v>
      </c>
      <c r="B41" t="s">
        <v>38</v>
      </c>
      <c r="C41" s="7">
        <v>23368.75</v>
      </c>
      <c r="D41" s="7">
        <f>C41/75*100</f>
        <v>31158.333333333332</v>
      </c>
    </row>
    <row r="42" spans="1:4" x14ac:dyDescent="0.2">
      <c r="A42">
        <v>146</v>
      </c>
      <c r="B42" t="s">
        <v>39</v>
      </c>
      <c r="C42" s="7">
        <v>17119.93</v>
      </c>
      <c r="D42" s="7">
        <f>C42/75*100</f>
        <v>22826.573333333334</v>
      </c>
    </row>
    <row r="43" spans="1:4" x14ac:dyDescent="0.2">
      <c r="A43">
        <v>148</v>
      </c>
      <c r="B43" t="s">
        <v>40</v>
      </c>
      <c r="C43" s="7">
        <v>9664.66</v>
      </c>
      <c r="D43" s="7">
        <f>C43/75*100</f>
        <v>12886.213333333333</v>
      </c>
    </row>
    <row r="44" spans="1:4" x14ac:dyDescent="0.2">
      <c r="A44">
        <v>150</v>
      </c>
      <c r="B44" t="s">
        <v>41</v>
      </c>
      <c r="C44" s="7">
        <v>18692.52</v>
      </c>
      <c r="D44" s="7">
        <f>C44/75*100</f>
        <v>24923.360000000001</v>
      </c>
    </row>
    <row r="45" spans="1:4" x14ac:dyDescent="0.2">
      <c r="A45">
        <v>156</v>
      </c>
      <c r="B45" t="s">
        <v>42</v>
      </c>
      <c r="C45" s="7">
        <v>10771.85</v>
      </c>
      <c r="D45" s="7">
        <f>C45/75*100</f>
        <v>14362.466666666669</v>
      </c>
    </row>
    <row r="46" spans="1:4" x14ac:dyDescent="0.2">
      <c r="A46">
        <v>158</v>
      </c>
      <c r="B46" t="s">
        <v>43</v>
      </c>
      <c r="C46" s="7">
        <v>16267.74</v>
      </c>
      <c r="D46" s="7">
        <f>C46/75*100</f>
        <v>21690.32</v>
      </c>
    </row>
    <row r="47" spans="1:4" x14ac:dyDescent="0.2">
      <c r="A47">
        <v>162</v>
      </c>
      <c r="B47" t="s">
        <v>44</v>
      </c>
      <c r="C47" s="7">
        <v>763.8</v>
      </c>
      <c r="D47" s="7">
        <f>C47/75*100</f>
        <v>1018.4</v>
      </c>
    </row>
    <row r="48" spans="1:4" x14ac:dyDescent="0.2">
      <c r="A48">
        <v>165</v>
      </c>
      <c r="B48" t="s">
        <v>45</v>
      </c>
      <c r="C48" s="7">
        <v>1302.1500000000001</v>
      </c>
      <c r="D48" s="7">
        <f>C48/75*100</f>
        <v>1736.2000000000003</v>
      </c>
    </row>
    <row r="49" spans="1:4" x14ac:dyDescent="0.2">
      <c r="A49">
        <v>169</v>
      </c>
      <c r="B49" t="s">
        <v>46</v>
      </c>
      <c r="C49" s="7">
        <v>1754.75</v>
      </c>
      <c r="D49" s="7">
        <f>C49/75*100</f>
        <v>2339.666666666667</v>
      </c>
    </row>
    <row r="50" spans="1:4" x14ac:dyDescent="0.2">
      <c r="A50">
        <v>170</v>
      </c>
      <c r="B50" t="s">
        <v>47</v>
      </c>
      <c r="C50" s="7">
        <v>15892.13</v>
      </c>
      <c r="D50" s="7">
        <f>C50/75*100</f>
        <v>21189.506666666664</v>
      </c>
    </row>
    <row r="51" spans="1:4" x14ac:dyDescent="0.2">
      <c r="A51">
        <v>172</v>
      </c>
      <c r="B51" t="s">
        <v>48</v>
      </c>
      <c r="C51" s="7">
        <v>1558.16</v>
      </c>
      <c r="D51" s="7">
        <f>C51/75*100</f>
        <v>2077.5466666666666</v>
      </c>
    </row>
    <row r="52" spans="1:4" x14ac:dyDescent="0.2">
      <c r="A52">
        <v>173</v>
      </c>
      <c r="B52" t="s">
        <v>49</v>
      </c>
      <c r="C52" s="7">
        <v>18208.97</v>
      </c>
      <c r="D52" s="7">
        <f>C52/75*100</f>
        <v>24278.626666666667</v>
      </c>
    </row>
    <row r="53" spans="1:4" x14ac:dyDescent="0.2">
      <c r="A53">
        <v>175</v>
      </c>
      <c r="B53" t="s">
        <v>50</v>
      </c>
      <c r="C53" s="7">
        <v>11114.29</v>
      </c>
      <c r="D53" s="7">
        <f>C53/75*100</f>
        <v>14819.053333333335</v>
      </c>
    </row>
    <row r="54" spans="1:4" x14ac:dyDescent="0.2">
      <c r="A54">
        <v>177</v>
      </c>
      <c r="B54" t="s">
        <v>51</v>
      </c>
      <c r="C54" s="7">
        <v>17607.96</v>
      </c>
      <c r="D54" s="7">
        <f>C54/75*100</f>
        <v>23477.279999999999</v>
      </c>
    </row>
    <row r="55" spans="1:4" x14ac:dyDescent="0.2">
      <c r="A55">
        <v>178</v>
      </c>
      <c r="B55" t="s">
        <v>52</v>
      </c>
      <c r="C55" s="7">
        <v>24962.2</v>
      </c>
      <c r="D55" s="7">
        <f>C55/75*100</f>
        <v>33282.933333333334</v>
      </c>
    </row>
    <row r="56" spans="1:4" x14ac:dyDescent="0.2">
      <c r="A56">
        <v>179</v>
      </c>
      <c r="B56" t="s">
        <v>53</v>
      </c>
      <c r="C56" s="7">
        <v>19377.02</v>
      </c>
      <c r="D56" s="7">
        <f>C56/75*100</f>
        <v>25836.026666666668</v>
      </c>
    </row>
    <row r="57" spans="1:4" x14ac:dyDescent="0.2">
      <c r="A57">
        <v>180</v>
      </c>
      <c r="B57" t="s">
        <v>54</v>
      </c>
      <c r="C57" s="7">
        <v>33865.17</v>
      </c>
      <c r="D57" s="7">
        <f>C57/75*100</f>
        <v>45153.56</v>
      </c>
    </row>
    <row r="58" spans="1:4" x14ac:dyDescent="0.2">
      <c r="A58">
        <v>181</v>
      </c>
      <c r="B58" t="s">
        <v>55</v>
      </c>
      <c r="C58" s="7">
        <v>2088.5500000000002</v>
      </c>
      <c r="D58" s="7">
        <f>C58/75*100</f>
        <v>2784.7333333333336</v>
      </c>
    </row>
    <row r="59" spans="1:4" x14ac:dyDescent="0.2">
      <c r="A59">
        <v>182</v>
      </c>
      <c r="B59" t="s">
        <v>56</v>
      </c>
      <c r="C59" s="7">
        <v>19459.650000000001</v>
      </c>
      <c r="D59" s="7">
        <f>C59/75*100</f>
        <v>25946.200000000004</v>
      </c>
    </row>
    <row r="60" spans="1:4" x14ac:dyDescent="0.2">
      <c r="A60">
        <v>183</v>
      </c>
      <c r="B60" t="s">
        <v>57</v>
      </c>
      <c r="C60" s="7">
        <v>34986.269999999997</v>
      </c>
      <c r="D60" s="7">
        <f>C60/75*100</f>
        <v>46648.359999999993</v>
      </c>
    </row>
    <row r="61" spans="1:4" x14ac:dyDescent="0.2">
      <c r="A61">
        <v>184</v>
      </c>
      <c r="B61" t="s">
        <v>58</v>
      </c>
      <c r="C61" s="7">
        <v>1616.95</v>
      </c>
      <c r="D61" s="7">
        <f>C61/75*100</f>
        <v>2155.9333333333334</v>
      </c>
    </row>
    <row r="62" spans="1:4" x14ac:dyDescent="0.2">
      <c r="A62">
        <v>185</v>
      </c>
      <c r="B62" t="s">
        <v>59</v>
      </c>
      <c r="C62" s="7">
        <v>28288.080000000002</v>
      </c>
      <c r="D62" s="7">
        <f>C62/75*100</f>
        <v>37717.440000000002</v>
      </c>
    </row>
    <row r="63" spans="1:4" x14ac:dyDescent="0.2">
      <c r="A63">
        <v>186</v>
      </c>
      <c r="B63" t="s">
        <v>60</v>
      </c>
      <c r="C63" s="7">
        <v>46193.66</v>
      </c>
      <c r="D63" s="7">
        <f>C63/75*100</f>
        <v>61591.546666666669</v>
      </c>
    </row>
    <row r="64" spans="1:4" x14ac:dyDescent="0.2">
      <c r="A64">
        <v>187</v>
      </c>
      <c r="B64" t="s">
        <v>61</v>
      </c>
      <c r="C64" s="7">
        <v>25597.48</v>
      </c>
      <c r="D64" s="7">
        <f>C64/75*100</f>
        <v>34129.973333333335</v>
      </c>
    </row>
    <row r="65" spans="1:4" x14ac:dyDescent="0.2">
      <c r="A65">
        <v>188</v>
      </c>
      <c r="B65" t="s">
        <v>62</v>
      </c>
      <c r="C65" s="7">
        <v>33252.800000000003</v>
      </c>
      <c r="D65" s="7">
        <f>C65/75*100</f>
        <v>44337.066666666666</v>
      </c>
    </row>
    <row r="66" spans="1:4" x14ac:dyDescent="0.2">
      <c r="A66">
        <v>189</v>
      </c>
      <c r="B66" t="s">
        <v>63</v>
      </c>
      <c r="C66" s="7">
        <v>887.63</v>
      </c>
      <c r="D66" s="7">
        <f>C66/75*100</f>
        <v>1183.5066666666667</v>
      </c>
    </row>
    <row r="67" spans="1:4" x14ac:dyDescent="0.2">
      <c r="A67">
        <v>190</v>
      </c>
      <c r="B67" t="s">
        <v>64</v>
      </c>
      <c r="C67" s="7">
        <v>2992.3</v>
      </c>
      <c r="D67" s="7">
        <f>C67/75*100</f>
        <v>3989.7333333333336</v>
      </c>
    </row>
    <row r="68" spans="1:4" x14ac:dyDescent="0.2">
      <c r="A68">
        <v>191</v>
      </c>
      <c r="B68" t="s">
        <v>65</v>
      </c>
      <c r="C68" s="7">
        <v>16944.03</v>
      </c>
      <c r="D68" s="7">
        <f>C68/75*100</f>
        <v>22592.039999999997</v>
      </c>
    </row>
    <row r="69" spans="1:4" x14ac:dyDescent="0.2">
      <c r="A69">
        <v>192</v>
      </c>
      <c r="B69" t="s">
        <v>66</v>
      </c>
      <c r="C69" s="7">
        <v>27525.06</v>
      </c>
      <c r="D69" s="7">
        <f>C69/75*100</f>
        <v>36700.080000000002</v>
      </c>
    </row>
    <row r="70" spans="1:4" x14ac:dyDescent="0.2">
      <c r="A70">
        <v>193</v>
      </c>
      <c r="B70" t="s">
        <v>67</v>
      </c>
      <c r="C70" s="7">
        <v>5161.57</v>
      </c>
      <c r="D70" s="7">
        <f>C70/75*100</f>
        <v>6882.0933333333332</v>
      </c>
    </row>
    <row r="71" spans="1:4" x14ac:dyDescent="0.2">
      <c r="A71">
        <v>194</v>
      </c>
      <c r="B71" t="s">
        <v>68</v>
      </c>
      <c r="C71" s="7">
        <v>10868.88</v>
      </c>
      <c r="D71" s="7">
        <f>C71/75*100</f>
        <v>14491.839999999998</v>
      </c>
    </row>
    <row r="72" spans="1:4" x14ac:dyDescent="0.2">
      <c r="A72">
        <v>195</v>
      </c>
      <c r="B72" t="s">
        <v>69</v>
      </c>
      <c r="C72" s="7">
        <v>25782.959999999999</v>
      </c>
      <c r="D72" s="7">
        <f>C72/75*100</f>
        <v>34377.279999999999</v>
      </c>
    </row>
    <row r="73" spans="1:4" x14ac:dyDescent="0.2">
      <c r="A73">
        <v>196</v>
      </c>
      <c r="B73" t="s">
        <v>70</v>
      </c>
      <c r="C73" s="7">
        <v>31157.24</v>
      </c>
      <c r="D73" s="7">
        <f>C73/75*100</f>
        <v>41542.986666666664</v>
      </c>
    </row>
    <row r="74" spans="1:4" x14ac:dyDescent="0.2">
      <c r="A74">
        <v>203</v>
      </c>
      <c r="B74" t="s">
        <v>71</v>
      </c>
      <c r="C74" s="7">
        <v>1791.14</v>
      </c>
      <c r="D74" s="7">
        <f>C74/75*100</f>
        <v>2388.1866666666665</v>
      </c>
    </row>
    <row r="75" spans="1:4" x14ac:dyDescent="0.2">
      <c r="A75">
        <v>204</v>
      </c>
      <c r="B75" t="s">
        <v>72</v>
      </c>
      <c r="C75" s="7">
        <v>17866.810000000001</v>
      </c>
      <c r="D75" s="7">
        <f>C75/75*100</f>
        <v>23822.413333333334</v>
      </c>
    </row>
    <row r="76" spans="1:4" x14ac:dyDescent="0.2">
      <c r="A76">
        <v>205</v>
      </c>
      <c r="B76" t="s">
        <v>73</v>
      </c>
      <c r="C76" s="7">
        <v>28947.72</v>
      </c>
      <c r="D76" s="7">
        <f>C76/75*100</f>
        <v>38596.959999999999</v>
      </c>
    </row>
    <row r="77" spans="1:4" x14ac:dyDescent="0.2">
      <c r="A77">
        <v>206</v>
      </c>
      <c r="B77" t="s">
        <v>74</v>
      </c>
      <c r="C77" s="7">
        <v>1737.23</v>
      </c>
      <c r="D77" s="7">
        <f>C77/75*100</f>
        <v>2316.3066666666664</v>
      </c>
    </row>
    <row r="78" spans="1:4" x14ac:dyDescent="0.2">
      <c r="A78">
        <v>207</v>
      </c>
      <c r="B78" t="s">
        <v>75</v>
      </c>
      <c r="C78" s="7">
        <v>5430.38</v>
      </c>
      <c r="D78" s="7">
        <f>C78/75*100</f>
        <v>7240.5066666666671</v>
      </c>
    </row>
    <row r="79" spans="1:4" x14ac:dyDescent="0.2">
      <c r="A79">
        <v>208</v>
      </c>
      <c r="B79" t="s">
        <v>76</v>
      </c>
      <c r="C79" s="7">
        <v>9832.75</v>
      </c>
      <c r="D79" s="7">
        <f>C79/75*100</f>
        <v>13110.333333333332</v>
      </c>
    </row>
    <row r="80" spans="1:4" x14ac:dyDescent="0.2">
      <c r="A80">
        <v>209</v>
      </c>
      <c r="B80" t="s">
        <v>77</v>
      </c>
      <c r="C80" s="7">
        <v>23665.439999999999</v>
      </c>
      <c r="D80" s="7">
        <f>C80/75*100</f>
        <v>31553.919999999998</v>
      </c>
    </row>
    <row r="81" spans="1:4" x14ac:dyDescent="0.2">
      <c r="A81">
        <v>213</v>
      </c>
      <c r="B81" t="s">
        <v>78</v>
      </c>
      <c r="C81" s="7">
        <v>1870.5</v>
      </c>
      <c r="D81" s="7">
        <f>C81/75*100</f>
        <v>2494</v>
      </c>
    </row>
    <row r="82" spans="1:4" x14ac:dyDescent="0.2">
      <c r="A82">
        <v>214</v>
      </c>
      <c r="B82" t="s">
        <v>79</v>
      </c>
      <c r="C82" s="7">
        <v>3129.21</v>
      </c>
      <c r="D82" s="7">
        <f>C82/75*100</f>
        <v>4172.28</v>
      </c>
    </row>
    <row r="83" spans="1:4" x14ac:dyDescent="0.2">
      <c r="A83">
        <v>215</v>
      </c>
      <c r="B83" t="s">
        <v>80</v>
      </c>
      <c r="C83" s="7">
        <v>92.16</v>
      </c>
      <c r="D83" s="7">
        <f>C83/75*100</f>
        <v>122.88</v>
      </c>
    </row>
    <row r="84" spans="1:4" x14ac:dyDescent="0.2">
      <c r="A84">
        <v>216</v>
      </c>
      <c r="B84" t="s">
        <v>492</v>
      </c>
      <c r="C84" s="7">
        <v>220.72</v>
      </c>
      <c r="D84" s="7">
        <f>C84/75*100</f>
        <v>294.29333333333335</v>
      </c>
    </row>
    <row r="85" spans="1:4" x14ac:dyDescent="0.2">
      <c r="A85">
        <v>217</v>
      </c>
      <c r="B85" t="s">
        <v>493</v>
      </c>
      <c r="C85" s="7">
        <v>424.4</v>
      </c>
      <c r="D85" s="7">
        <f>C85/75*100</f>
        <v>565.86666666666656</v>
      </c>
    </row>
    <row r="86" spans="1:4" x14ac:dyDescent="0.2">
      <c r="A86">
        <v>221</v>
      </c>
      <c r="B86" t="s">
        <v>494</v>
      </c>
      <c r="C86" s="7">
        <v>24530.73</v>
      </c>
      <c r="D86" s="7">
        <f>C86/75*100</f>
        <v>32707.64</v>
      </c>
    </row>
    <row r="87" spans="1:4" x14ac:dyDescent="0.2">
      <c r="A87">
        <v>222</v>
      </c>
      <c r="B87" t="s">
        <v>81</v>
      </c>
      <c r="C87" s="7">
        <v>29552.25</v>
      </c>
      <c r="D87" s="7">
        <f>C87/75*100</f>
        <v>39403</v>
      </c>
    </row>
    <row r="88" spans="1:4" x14ac:dyDescent="0.2">
      <c r="A88">
        <v>223</v>
      </c>
      <c r="B88" t="s">
        <v>82</v>
      </c>
      <c r="C88" s="7">
        <v>2858.98</v>
      </c>
      <c r="D88" s="7">
        <f>C88/75*100</f>
        <v>3811.9733333333338</v>
      </c>
    </row>
    <row r="89" spans="1:4" x14ac:dyDescent="0.2">
      <c r="A89">
        <v>224</v>
      </c>
      <c r="B89" t="s">
        <v>83</v>
      </c>
      <c r="C89" s="7">
        <v>24373.74</v>
      </c>
      <c r="D89" s="7">
        <f>C89/75*100</f>
        <v>32498.32</v>
      </c>
    </row>
    <row r="90" spans="1:4" x14ac:dyDescent="0.2">
      <c r="A90">
        <v>225</v>
      </c>
      <c r="B90" t="s">
        <v>84</v>
      </c>
      <c r="C90" s="7">
        <v>33712.33</v>
      </c>
      <c r="D90" s="7">
        <f>C90/75*100</f>
        <v>44949.773333333338</v>
      </c>
    </row>
    <row r="91" spans="1:4" x14ac:dyDescent="0.2">
      <c r="A91">
        <v>226</v>
      </c>
      <c r="B91" t="s">
        <v>85</v>
      </c>
      <c r="C91" s="7">
        <v>19050.64</v>
      </c>
      <c r="D91" s="7">
        <f>C91/75*100</f>
        <v>25400.853333333333</v>
      </c>
    </row>
    <row r="92" spans="1:4" x14ac:dyDescent="0.2">
      <c r="A92">
        <v>227</v>
      </c>
      <c r="B92" t="s">
        <v>86</v>
      </c>
      <c r="C92" s="7">
        <v>28056.3</v>
      </c>
      <c r="D92" s="7">
        <f>C92/75*100</f>
        <v>37408.400000000001</v>
      </c>
    </row>
    <row r="93" spans="1:4" x14ac:dyDescent="0.2">
      <c r="A93">
        <v>228</v>
      </c>
      <c r="B93" t="s">
        <v>87</v>
      </c>
      <c r="C93" s="7">
        <v>823.51</v>
      </c>
      <c r="D93" s="7">
        <f>C93/75*100</f>
        <v>1098.0133333333333</v>
      </c>
    </row>
    <row r="94" spans="1:4" x14ac:dyDescent="0.2">
      <c r="A94">
        <v>229</v>
      </c>
      <c r="B94" t="s">
        <v>88</v>
      </c>
      <c r="C94" s="7">
        <v>1559.31</v>
      </c>
      <c r="D94" s="7">
        <f>C94/75*100</f>
        <v>2079.08</v>
      </c>
    </row>
    <row r="95" spans="1:4" x14ac:dyDescent="0.2">
      <c r="A95">
        <v>230</v>
      </c>
      <c r="B95" t="s">
        <v>89</v>
      </c>
      <c r="C95" s="7">
        <v>840.68</v>
      </c>
      <c r="D95" s="7">
        <f>C95/75*100</f>
        <v>1120.9066666666668</v>
      </c>
    </row>
    <row r="96" spans="1:4" x14ac:dyDescent="0.2">
      <c r="A96">
        <v>231</v>
      </c>
      <c r="B96" t="s">
        <v>90</v>
      </c>
      <c r="C96" s="7">
        <v>883.94</v>
      </c>
      <c r="D96" s="7">
        <f>C96/75*100</f>
        <v>1178.5866666666668</v>
      </c>
    </row>
    <row r="97" spans="1:4" x14ac:dyDescent="0.2">
      <c r="A97">
        <v>232</v>
      </c>
      <c r="B97" t="s">
        <v>91</v>
      </c>
      <c r="C97" s="7">
        <v>1721.96</v>
      </c>
      <c r="D97" s="7">
        <f>C97/75*100</f>
        <v>2295.9466666666667</v>
      </c>
    </row>
    <row r="98" spans="1:4" x14ac:dyDescent="0.2">
      <c r="A98">
        <v>233</v>
      </c>
      <c r="B98" t="s">
        <v>92</v>
      </c>
      <c r="C98" s="7">
        <v>3120.76</v>
      </c>
      <c r="D98" s="7">
        <f>C98/75*100</f>
        <v>4161.0133333333333</v>
      </c>
    </row>
    <row r="99" spans="1:4" x14ac:dyDescent="0.2">
      <c r="A99">
        <v>234</v>
      </c>
      <c r="B99" t="s">
        <v>93</v>
      </c>
      <c r="C99" s="7">
        <v>5355.43</v>
      </c>
      <c r="D99" s="7">
        <f>C99/75*100</f>
        <v>7140.5733333333328</v>
      </c>
    </row>
    <row r="100" spans="1:4" x14ac:dyDescent="0.2">
      <c r="A100">
        <v>235</v>
      </c>
      <c r="B100" t="s">
        <v>94</v>
      </c>
      <c r="C100" s="7">
        <v>10462.66</v>
      </c>
      <c r="D100" s="7">
        <f>C100/75*100</f>
        <v>13950.213333333331</v>
      </c>
    </row>
    <row r="101" spans="1:4" x14ac:dyDescent="0.2">
      <c r="A101">
        <v>236</v>
      </c>
      <c r="B101" t="s">
        <v>95</v>
      </c>
      <c r="C101" s="7">
        <v>1676.49</v>
      </c>
      <c r="D101" s="7">
        <f>C101/75*100</f>
        <v>2235.3200000000002</v>
      </c>
    </row>
    <row r="102" spans="1:4" x14ac:dyDescent="0.2">
      <c r="A102">
        <v>237</v>
      </c>
      <c r="B102" t="s">
        <v>96</v>
      </c>
      <c r="C102" s="7">
        <v>865.05</v>
      </c>
      <c r="D102" s="7">
        <f>C102/75*100</f>
        <v>1153.3999999999999</v>
      </c>
    </row>
    <row r="103" spans="1:4" x14ac:dyDescent="0.2">
      <c r="A103">
        <v>238</v>
      </c>
      <c r="B103" t="s">
        <v>97</v>
      </c>
      <c r="C103" s="7">
        <v>1771.49</v>
      </c>
      <c r="D103" s="7">
        <f>C103/75*100</f>
        <v>2361.9866666666667</v>
      </c>
    </row>
    <row r="104" spans="1:4" x14ac:dyDescent="0.2">
      <c r="A104">
        <v>239</v>
      </c>
      <c r="B104" t="s">
        <v>98</v>
      </c>
      <c r="C104" s="7">
        <v>3173.34</v>
      </c>
      <c r="D104" s="7">
        <f>C104/75*100</f>
        <v>4231.12</v>
      </c>
    </row>
    <row r="105" spans="1:4" x14ac:dyDescent="0.2">
      <c r="A105">
        <v>242</v>
      </c>
      <c r="B105" t="s">
        <v>99</v>
      </c>
      <c r="C105" s="7">
        <v>884.13</v>
      </c>
      <c r="D105" s="7">
        <f>C105/75*100</f>
        <v>1178.8399999999999</v>
      </c>
    </row>
    <row r="106" spans="1:4" x14ac:dyDescent="0.2">
      <c r="A106">
        <v>243</v>
      </c>
      <c r="B106" t="s">
        <v>100</v>
      </c>
      <c r="C106" s="7">
        <v>3099.5</v>
      </c>
      <c r="D106" s="7">
        <f>C106/75*100</f>
        <v>4132.666666666667</v>
      </c>
    </row>
    <row r="107" spans="1:4" x14ac:dyDescent="0.2">
      <c r="A107">
        <v>244</v>
      </c>
      <c r="B107" t="s">
        <v>101</v>
      </c>
      <c r="C107" s="7">
        <v>33173.870000000003</v>
      </c>
      <c r="D107" s="7">
        <f>C107/75*100</f>
        <v>44231.826666666675</v>
      </c>
    </row>
    <row r="108" spans="1:4" x14ac:dyDescent="0.2">
      <c r="A108">
        <v>245</v>
      </c>
      <c r="B108" t="s">
        <v>102</v>
      </c>
      <c r="C108" s="7">
        <v>44964.1</v>
      </c>
      <c r="D108" s="7">
        <f>C108/75*100</f>
        <v>59952.133333333339</v>
      </c>
    </row>
    <row r="109" spans="1:4" x14ac:dyDescent="0.2">
      <c r="A109">
        <v>246</v>
      </c>
      <c r="B109" t="s">
        <v>103</v>
      </c>
      <c r="C109" s="7">
        <v>891.85</v>
      </c>
      <c r="D109" s="7">
        <f>C109/75*100</f>
        <v>1189.1333333333334</v>
      </c>
    </row>
    <row r="110" spans="1:4" x14ac:dyDescent="0.2">
      <c r="A110">
        <v>247</v>
      </c>
      <c r="B110" t="s">
        <v>104</v>
      </c>
      <c r="C110" s="7">
        <v>1773.07</v>
      </c>
      <c r="D110" s="7">
        <f>C110/75*100</f>
        <v>2364.0933333333332</v>
      </c>
    </row>
    <row r="111" spans="1:4" x14ac:dyDescent="0.2">
      <c r="A111">
        <v>248</v>
      </c>
      <c r="B111" t="s">
        <v>105</v>
      </c>
      <c r="C111" s="7">
        <v>3129.51</v>
      </c>
      <c r="D111" s="7">
        <f>C111/75*100</f>
        <v>4172.68</v>
      </c>
    </row>
    <row r="112" spans="1:4" x14ac:dyDescent="0.2">
      <c r="A112">
        <v>249</v>
      </c>
      <c r="B112" t="s">
        <v>106</v>
      </c>
      <c r="C112" s="7">
        <v>4966.37</v>
      </c>
      <c r="D112" s="7">
        <f>C112/75*100</f>
        <v>6621.8266666666668</v>
      </c>
    </row>
    <row r="113" spans="1:4" x14ac:dyDescent="0.2">
      <c r="A113">
        <v>250</v>
      </c>
      <c r="B113" t="s">
        <v>107</v>
      </c>
      <c r="C113" s="7">
        <v>9854.09</v>
      </c>
      <c r="D113" s="7">
        <f>C113/75*100</f>
        <v>13138.786666666667</v>
      </c>
    </row>
    <row r="114" spans="1:4" x14ac:dyDescent="0.2">
      <c r="A114">
        <v>251</v>
      </c>
      <c r="B114" t="s">
        <v>108</v>
      </c>
      <c r="C114" s="7">
        <v>17073.09</v>
      </c>
      <c r="D114" s="7">
        <f>C114/75*100</f>
        <v>22764.12</v>
      </c>
    </row>
    <row r="115" spans="1:4" x14ac:dyDescent="0.2">
      <c r="A115">
        <v>252</v>
      </c>
      <c r="B115" t="s">
        <v>109</v>
      </c>
      <c r="C115" s="7">
        <v>829.81</v>
      </c>
      <c r="D115" s="7">
        <f>C115/75*100</f>
        <v>1106.4133333333332</v>
      </c>
    </row>
    <row r="116" spans="1:4" x14ac:dyDescent="0.2">
      <c r="A116">
        <v>253</v>
      </c>
      <c r="B116" t="s">
        <v>110</v>
      </c>
      <c r="C116" s="7">
        <v>1699.69</v>
      </c>
      <c r="D116" s="7">
        <f>C116/75*100</f>
        <v>2266.2533333333331</v>
      </c>
    </row>
    <row r="117" spans="1:4" x14ac:dyDescent="0.2">
      <c r="A117">
        <v>254</v>
      </c>
      <c r="B117" t="s">
        <v>111</v>
      </c>
      <c r="C117" s="7">
        <v>3046.48</v>
      </c>
      <c r="D117" s="7">
        <f>C117/75*100</f>
        <v>4061.9733333333338</v>
      </c>
    </row>
    <row r="118" spans="1:4" x14ac:dyDescent="0.2">
      <c r="A118">
        <v>255</v>
      </c>
      <c r="B118" t="s">
        <v>112</v>
      </c>
      <c r="C118" s="7">
        <v>5056.28</v>
      </c>
      <c r="D118" s="7">
        <f>C118/75*100</f>
        <v>6741.706666666666</v>
      </c>
    </row>
    <row r="119" spans="1:4" x14ac:dyDescent="0.2">
      <c r="A119">
        <v>256</v>
      </c>
      <c r="B119" t="s">
        <v>113</v>
      </c>
      <c r="C119" s="7">
        <v>10147.030000000001</v>
      </c>
      <c r="D119" s="7">
        <f>C119/75*100</f>
        <v>13529.373333333333</v>
      </c>
    </row>
    <row r="120" spans="1:4" x14ac:dyDescent="0.2">
      <c r="A120">
        <v>257</v>
      </c>
      <c r="B120" t="s">
        <v>114</v>
      </c>
      <c r="C120" s="7">
        <v>15312.96</v>
      </c>
      <c r="D120" s="7">
        <f>C120/75*100</f>
        <v>20417.28</v>
      </c>
    </row>
    <row r="121" spans="1:4" x14ac:dyDescent="0.2">
      <c r="A121">
        <v>258</v>
      </c>
      <c r="B121" t="s">
        <v>115</v>
      </c>
      <c r="C121" s="7">
        <v>22584.74</v>
      </c>
      <c r="D121" s="7">
        <f>C121/75*100</f>
        <v>30112.986666666671</v>
      </c>
    </row>
    <row r="122" spans="1:4" x14ac:dyDescent="0.2">
      <c r="A122">
        <v>264</v>
      </c>
      <c r="B122" t="s">
        <v>116</v>
      </c>
      <c r="C122" s="7">
        <v>708.08</v>
      </c>
      <c r="D122" s="7">
        <f>C122/75*100</f>
        <v>944.1066666666668</v>
      </c>
    </row>
    <row r="123" spans="1:4" x14ac:dyDescent="0.2">
      <c r="A123">
        <v>307</v>
      </c>
      <c r="B123" t="s">
        <v>117</v>
      </c>
      <c r="C123" s="7">
        <v>1311.78</v>
      </c>
      <c r="D123" s="7">
        <f>C123/75*100</f>
        <v>1749.0400000000002</v>
      </c>
    </row>
  </sheetData>
  <sortState ref="A3:D123">
    <sortCondition ref="A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F142" sqref="F142"/>
    </sheetView>
  </sheetViews>
  <sheetFormatPr baseColWidth="10" defaultColWidth="8.83203125" defaultRowHeight="15" x14ac:dyDescent="0.2"/>
  <cols>
    <col min="2" max="2" width="63.5" bestFit="1" customWidth="1"/>
    <col min="3" max="3" width="24.1640625" bestFit="1" customWidth="1"/>
    <col min="4" max="4" width="20.83203125" customWidth="1"/>
  </cols>
  <sheetData>
    <row r="1" spans="1:5" x14ac:dyDescent="0.2">
      <c r="C1" t="s">
        <v>643</v>
      </c>
      <c r="D1" t="s">
        <v>644</v>
      </c>
    </row>
    <row r="2" spans="1:5" x14ac:dyDescent="0.2">
      <c r="D2" t="s">
        <v>645</v>
      </c>
    </row>
    <row r="3" spans="1:5" x14ac:dyDescent="0.2">
      <c r="D3" t="s">
        <v>646</v>
      </c>
    </row>
    <row r="4" spans="1:5" x14ac:dyDescent="0.2">
      <c r="D4" t="s">
        <v>647</v>
      </c>
    </row>
    <row r="7" spans="1:5" x14ac:dyDescent="0.2">
      <c r="A7" t="s">
        <v>491</v>
      </c>
      <c r="B7" t="s">
        <v>489</v>
      </c>
      <c r="C7" t="s">
        <v>796</v>
      </c>
      <c r="D7" s="13">
        <v>0.75</v>
      </c>
      <c r="E7">
        <v>100</v>
      </c>
    </row>
    <row r="8" spans="1:5" x14ac:dyDescent="0.2">
      <c r="A8" t="s">
        <v>121</v>
      </c>
      <c r="B8" t="s">
        <v>0</v>
      </c>
      <c r="C8">
        <v>160.57</v>
      </c>
      <c r="D8">
        <v>100.51</v>
      </c>
      <c r="E8">
        <f>D8/75*100</f>
        <v>134.01333333333335</v>
      </c>
    </row>
    <row r="9" spans="1:5" x14ac:dyDescent="0.2">
      <c r="A9" t="s">
        <v>122</v>
      </c>
      <c r="B9" t="s">
        <v>1</v>
      </c>
      <c r="C9">
        <v>331.94</v>
      </c>
      <c r="D9">
        <v>206.69</v>
      </c>
      <c r="E9">
        <f t="shared" ref="E9:E72" si="0">D9/75*100</f>
        <v>275.58666666666664</v>
      </c>
    </row>
    <row r="10" spans="1:5" x14ac:dyDescent="0.2">
      <c r="A10" t="s">
        <v>123</v>
      </c>
      <c r="B10" t="s">
        <v>2</v>
      </c>
      <c r="C10">
        <v>639.16</v>
      </c>
      <c r="D10">
        <v>398.3</v>
      </c>
      <c r="E10">
        <f t="shared" si="0"/>
        <v>531.06666666666672</v>
      </c>
    </row>
    <row r="11" spans="1:5" x14ac:dyDescent="0.2">
      <c r="A11" t="s">
        <v>124</v>
      </c>
      <c r="B11" t="s">
        <v>3</v>
      </c>
      <c r="C11">
        <v>170.09</v>
      </c>
      <c r="D11">
        <v>105.78</v>
      </c>
      <c r="E11">
        <f t="shared" si="0"/>
        <v>141.04000000000002</v>
      </c>
    </row>
    <row r="12" spans="1:5" x14ac:dyDescent="0.2">
      <c r="A12" t="s">
        <v>125</v>
      </c>
      <c r="B12" t="s">
        <v>4</v>
      </c>
      <c r="C12">
        <v>351.47</v>
      </c>
      <c r="D12">
        <v>218.9</v>
      </c>
      <c r="E12">
        <f t="shared" si="0"/>
        <v>291.86666666666667</v>
      </c>
    </row>
    <row r="13" spans="1:5" x14ac:dyDescent="0.2">
      <c r="A13" t="s">
        <v>126</v>
      </c>
      <c r="B13" t="s">
        <v>5</v>
      </c>
      <c r="C13">
        <v>670.66</v>
      </c>
      <c r="D13">
        <v>419.45</v>
      </c>
      <c r="E13">
        <f t="shared" si="0"/>
        <v>559.26666666666665</v>
      </c>
    </row>
    <row r="14" spans="1:5" x14ac:dyDescent="0.2">
      <c r="A14" t="s">
        <v>127</v>
      </c>
      <c r="B14" t="s">
        <v>6</v>
      </c>
      <c r="C14">
        <v>1264.17</v>
      </c>
      <c r="D14">
        <v>787.09</v>
      </c>
      <c r="E14">
        <f t="shared" si="0"/>
        <v>1049.4533333333334</v>
      </c>
    </row>
    <row r="15" spans="1:5" x14ac:dyDescent="0.2">
      <c r="A15" t="s">
        <v>128</v>
      </c>
      <c r="B15" t="s">
        <v>7</v>
      </c>
      <c r="C15">
        <v>1383.04</v>
      </c>
      <c r="D15">
        <v>860.65</v>
      </c>
      <c r="E15">
        <f t="shared" si="0"/>
        <v>1147.5333333333333</v>
      </c>
    </row>
    <row r="16" spans="1:5" x14ac:dyDescent="0.2">
      <c r="A16" t="s">
        <v>129</v>
      </c>
      <c r="B16" t="s">
        <v>8</v>
      </c>
      <c r="C16">
        <v>4767.38</v>
      </c>
      <c r="D16">
        <v>2973.61</v>
      </c>
      <c r="E16">
        <f t="shared" si="0"/>
        <v>3964.8133333333335</v>
      </c>
    </row>
    <row r="17" spans="1:5" x14ac:dyDescent="0.2">
      <c r="A17" t="s">
        <v>130</v>
      </c>
      <c r="B17" t="s">
        <v>9</v>
      </c>
      <c r="C17">
        <v>8106.64</v>
      </c>
      <c r="D17">
        <v>5051.93</v>
      </c>
      <c r="E17">
        <f t="shared" si="0"/>
        <v>6735.9066666666668</v>
      </c>
    </row>
    <row r="18" spans="1:5" x14ac:dyDescent="0.2">
      <c r="A18" t="s">
        <v>131</v>
      </c>
      <c r="B18" t="s">
        <v>10</v>
      </c>
      <c r="C18">
        <v>1323.03</v>
      </c>
      <c r="D18">
        <v>823.31</v>
      </c>
      <c r="E18">
        <f t="shared" si="0"/>
        <v>1097.7466666666667</v>
      </c>
    </row>
    <row r="19" spans="1:5" x14ac:dyDescent="0.2">
      <c r="A19" t="s">
        <v>132</v>
      </c>
      <c r="B19" t="s">
        <v>11</v>
      </c>
      <c r="C19">
        <v>8168.92</v>
      </c>
      <c r="D19">
        <v>5086.21</v>
      </c>
      <c r="E19">
        <f t="shared" si="0"/>
        <v>6781.6133333333337</v>
      </c>
    </row>
    <row r="20" spans="1:5" x14ac:dyDescent="0.2">
      <c r="A20" t="s">
        <v>133</v>
      </c>
      <c r="B20" t="s">
        <v>12</v>
      </c>
      <c r="C20">
        <v>1290.6099999999999</v>
      </c>
      <c r="D20">
        <v>805.13</v>
      </c>
      <c r="E20">
        <f t="shared" si="0"/>
        <v>1073.5066666666667</v>
      </c>
    </row>
    <row r="21" spans="1:5" x14ac:dyDescent="0.2">
      <c r="A21" t="s">
        <v>134</v>
      </c>
      <c r="B21" t="s">
        <v>13</v>
      </c>
      <c r="C21">
        <v>2575.1</v>
      </c>
      <c r="D21">
        <v>1607.57</v>
      </c>
      <c r="E21">
        <f t="shared" si="0"/>
        <v>2143.4266666666667</v>
      </c>
    </row>
    <row r="22" spans="1:5" x14ac:dyDescent="0.2">
      <c r="A22" t="s">
        <v>135</v>
      </c>
      <c r="B22" t="s">
        <v>14</v>
      </c>
      <c r="C22">
        <v>4681.53</v>
      </c>
      <c r="D22">
        <v>2919.73</v>
      </c>
      <c r="E22">
        <f t="shared" si="0"/>
        <v>3892.9733333333334</v>
      </c>
    </row>
    <row r="23" spans="1:5" x14ac:dyDescent="0.2">
      <c r="A23" t="s">
        <v>136</v>
      </c>
      <c r="B23" t="s">
        <v>15</v>
      </c>
      <c r="C23">
        <v>4691.51</v>
      </c>
      <c r="D23">
        <v>2920.21</v>
      </c>
      <c r="E23">
        <f t="shared" si="0"/>
        <v>3893.6133333333332</v>
      </c>
    </row>
    <row r="24" spans="1:5" x14ac:dyDescent="0.2">
      <c r="A24" t="s">
        <v>137</v>
      </c>
      <c r="B24" t="s">
        <v>16</v>
      </c>
      <c r="C24">
        <v>8213.3700000000008</v>
      </c>
      <c r="D24">
        <v>5110.55</v>
      </c>
      <c r="E24">
        <f t="shared" si="0"/>
        <v>6814.0666666666675</v>
      </c>
    </row>
    <row r="25" spans="1:5" x14ac:dyDescent="0.2">
      <c r="A25" t="s">
        <v>138</v>
      </c>
      <c r="B25" t="s">
        <v>17</v>
      </c>
      <c r="C25">
        <v>1246.6199999999999</v>
      </c>
      <c r="D25">
        <v>776.25</v>
      </c>
      <c r="E25">
        <f t="shared" si="0"/>
        <v>1035</v>
      </c>
    </row>
    <row r="26" spans="1:5" x14ac:dyDescent="0.2">
      <c r="A26" t="s">
        <v>139</v>
      </c>
      <c r="B26" t="s">
        <v>18</v>
      </c>
      <c r="C26">
        <v>2486.7800000000002</v>
      </c>
      <c r="D26">
        <v>1548.67</v>
      </c>
      <c r="E26">
        <f t="shared" si="0"/>
        <v>2064.8933333333334</v>
      </c>
    </row>
    <row r="27" spans="1:5" x14ac:dyDescent="0.2">
      <c r="A27" t="s">
        <v>140</v>
      </c>
      <c r="B27" t="s">
        <v>19</v>
      </c>
      <c r="C27">
        <v>4688.08</v>
      </c>
      <c r="D27">
        <v>2918.73</v>
      </c>
      <c r="E27">
        <f t="shared" si="0"/>
        <v>3891.6400000000003</v>
      </c>
    </row>
    <row r="28" spans="1:5" x14ac:dyDescent="0.2">
      <c r="A28" t="s">
        <v>141</v>
      </c>
      <c r="B28" t="s">
        <v>20</v>
      </c>
      <c r="C28">
        <v>8327</v>
      </c>
      <c r="D28">
        <v>5182.07</v>
      </c>
      <c r="E28">
        <f t="shared" si="0"/>
        <v>6909.4266666666672</v>
      </c>
    </row>
    <row r="29" spans="1:5" x14ac:dyDescent="0.2">
      <c r="A29" t="s">
        <v>142</v>
      </c>
      <c r="B29" t="s">
        <v>21</v>
      </c>
      <c r="C29">
        <v>1243.79</v>
      </c>
      <c r="D29">
        <v>774.77</v>
      </c>
      <c r="E29">
        <f t="shared" si="0"/>
        <v>1033.0266666666666</v>
      </c>
    </row>
    <row r="30" spans="1:5" x14ac:dyDescent="0.2">
      <c r="A30" t="s">
        <v>143</v>
      </c>
      <c r="B30" t="s">
        <v>22</v>
      </c>
      <c r="C30">
        <v>4600.79</v>
      </c>
      <c r="D30">
        <v>2864.47</v>
      </c>
      <c r="E30">
        <f t="shared" si="0"/>
        <v>3819.2933333333331</v>
      </c>
    </row>
    <row r="31" spans="1:5" x14ac:dyDescent="0.2">
      <c r="A31" t="s">
        <v>144</v>
      </c>
      <c r="B31" t="s">
        <v>23</v>
      </c>
      <c r="C31">
        <v>8118.35</v>
      </c>
      <c r="D31">
        <v>5058.6400000000003</v>
      </c>
      <c r="E31">
        <f t="shared" si="0"/>
        <v>6744.8533333333344</v>
      </c>
    </row>
    <row r="32" spans="1:5" x14ac:dyDescent="0.2">
      <c r="A32" t="s">
        <v>145</v>
      </c>
      <c r="B32" t="s">
        <v>24</v>
      </c>
      <c r="C32">
        <v>4774.8900000000003</v>
      </c>
      <c r="D32">
        <v>2975.63</v>
      </c>
      <c r="E32">
        <f t="shared" si="0"/>
        <v>3967.5066666666667</v>
      </c>
    </row>
    <row r="33" spans="1:5" x14ac:dyDescent="0.2">
      <c r="A33" t="s">
        <v>146</v>
      </c>
      <c r="B33" t="s">
        <v>25</v>
      </c>
      <c r="C33">
        <v>8473.9699999999993</v>
      </c>
      <c r="D33">
        <v>5277.85</v>
      </c>
      <c r="E33">
        <f t="shared" si="0"/>
        <v>7037.1333333333341</v>
      </c>
    </row>
    <row r="34" spans="1:5" x14ac:dyDescent="0.2">
      <c r="A34" t="s">
        <v>147</v>
      </c>
      <c r="B34" t="s">
        <v>26</v>
      </c>
      <c r="C34">
        <v>16392.310000000001</v>
      </c>
      <c r="D34">
        <v>10200.200000000001</v>
      </c>
      <c r="E34">
        <f t="shared" si="0"/>
        <v>13600.266666666666</v>
      </c>
    </row>
    <row r="35" spans="1:5" x14ac:dyDescent="0.2">
      <c r="A35" t="s">
        <v>148</v>
      </c>
      <c r="B35" t="s">
        <v>27</v>
      </c>
      <c r="C35">
        <v>8779.16</v>
      </c>
      <c r="D35">
        <v>5465</v>
      </c>
      <c r="E35">
        <f t="shared" si="0"/>
        <v>7286.6666666666661</v>
      </c>
    </row>
    <row r="36" spans="1:5" x14ac:dyDescent="0.2">
      <c r="A36" t="s">
        <v>149</v>
      </c>
      <c r="B36" t="s">
        <v>28</v>
      </c>
      <c r="C36">
        <v>4881.34</v>
      </c>
      <c r="D36">
        <v>3044.56</v>
      </c>
      <c r="E36">
        <f t="shared" si="0"/>
        <v>4059.413333333333</v>
      </c>
    </row>
    <row r="37" spans="1:5" x14ac:dyDescent="0.2">
      <c r="A37" t="s">
        <v>150</v>
      </c>
      <c r="B37" t="s">
        <v>29</v>
      </c>
      <c r="C37">
        <v>8413.84</v>
      </c>
      <c r="D37">
        <v>5243.71</v>
      </c>
      <c r="E37">
        <f t="shared" si="0"/>
        <v>6991.6133333333337</v>
      </c>
    </row>
    <row r="38" spans="1:5" x14ac:dyDescent="0.2">
      <c r="A38" t="s">
        <v>151</v>
      </c>
      <c r="B38" t="s">
        <v>30</v>
      </c>
      <c r="C38">
        <v>1363.44</v>
      </c>
      <c r="D38">
        <v>848.92</v>
      </c>
      <c r="E38">
        <f t="shared" si="0"/>
        <v>1131.8933333333332</v>
      </c>
    </row>
    <row r="39" spans="1:5" x14ac:dyDescent="0.2">
      <c r="A39" t="s">
        <v>152</v>
      </c>
      <c r="B39" t="s">
        <v>31</v>
      </c>
      <c r="C39">
        <v>16107.09</v>
      </c>
      <c r="D39">
        <v>10044.870000000001</v>
      </c>
      <c r="E39">
        <f t="shared" si="0"/>
        <v>13393.16</v>
      </c>
    </row>
    <row r="40" spans="1:5" x14ac:dyDescent="0.2">
      <c r="A40" t="s">
        <v>153</v>
      </c>
      <c r="B40" t="s">
        <v>32</v>
      </c>
      <c r="C40">
        <v>15733.48</v>
      </c>
      <c r="D40">
        <v>9795.3700000000008</v>
      </c>
      <c r="E40">
        <f t="shared" si="0"/>
        <v>13060.493333333336</v>
      </c>
    </row>
    <row r="41" spans="1:5" x14ac:dyDescent="0.2">
      <c r="A41" t="s">
        <v>154</v>
      </c>
      <c r="B41" t="s">
        <v>33</v>
      </c>
      <c r="C41">
        <v>7367.63</v>
      </c>
      <c r="D41">
        <v>4598.03</v>
      </c>
      <c r="E41">
        <f t="shared" si="0"/>
        <v>6130.706666666666</v>
      </c>
    </row>
    <row r="42" spans="1:5" x14ac:dyDescent="0.2">
      <c r="A42" t="s">
        <v>155</v>
      </c>
      <c r="B42" t="s">
        <v>34</v>
      </c>
      <c r="C42">
        <v>15899.53</v>
      </c>
      <c r="D42">
        <v>9894.92</v>
      </c>
      <c r="E42">
        <f t="shared" si="0"/>
        <v>13193.226666666666</v>
      </c>
    </row>
    <row r="43" spans="1:5" x14ac:dyDescent="0.2">
      <c r="A43" t="s">
        <v>156</v>
      </c>
      <c r="B43" t="s">
        <v>35</v>
      </c>
      <c r="C43">
        <v>16005.5</v>
      </c>
      <c r="D43">
        <v>9964.81</v>
      </c>
      <c r="E43">
        <f t="shared" si="0"/>
        <v>13286.413333333332</v>
      </c>
    </row>
    <row r="44" spans="1:5" x14ac:dyDescent="0.2">
      <c r="A44" t="s">
        <v>157</v>
      </c>
      <c r="B44" t="s">
        <v>36</v>
      </c>
      <c r="C44">
        <v>15978.44</v>
      </c>
      <c r="D44">
        <v>9945.33</v>
      </c>
      <c r="E44">
        <f t="shared" si="0"/>
        <v>13260.44</v>
      </c>
    </row>
    <row r="45" spans="1:5" x14ac:dyDescent="0.2">
      <c r="A45" t="s">
        <v>158</v>
      </c>
      <c r="B45" t="s">
        <v>37</v>
      </c>
      <c r="C45">
        <v>27960.37</v>
      </c>
      <c r="D45">
        <v>17397.72</v>
      </c>
      <c r="E45">
        <f t="shared" si="0"/>
        <v>23196.960000000003</v>
      </c>
    </row>
    <row r="46" spans="1:5" x14ac:dyDescent="0.2">
      <c r="A46" t="s">
        <v>159</v>
      </c>
      <c r="B46" t="s">
        <v>38</v>
      </c>
      <c r="C46">
        <v>39068.18</v>
      </c>
      <c r="D46">
        <v>24293.96</v>
      </c>
      <c r="E46">
        <f t="shared" si="0"/>
        <v>32391.946666666667</v>
      </c>
    </row>
    <row r="47" spans="1:5" x14ac:dyDescent="0.2">
      <c r="A47" t="s">
        <v>160</v>
      </c>
      <c r="B47" t="s">
        <v>39</v>
      </c>
      <c r="C47">
        <v>28395.38</v>
      </c>
      <c r="D47">
        <v>17677.86</v>
      </c>
      <c r="E47">
        <f t="shared" si="0"/>
        <v>23570.48</v>
      </c>
    </row>
    <row r="48" spans="1:5" x14ac:dyDescent="0.2">
      <c r="A48" t="s">
        <v>161</v>
      </c>
      <c r="B48" t="s">
        <v>40</v>
      </c>
      <c r="C48">
        <v>16643.82</v>
      </c>
      <c r="D48">
        <v>10352.83</v>
      </c>
      <c r="E48">
        <f t="shared" si="0"/>
        <v>13803.773333333334</v>
      </c>
    </row>
    <row r="49" spans="1:5" x14ac:dyDescent="0.2">
      <c r="A49" t="s">
        <v>162</v>
      </c>
      <c r="B49" t="s">
        <v>41</v>
      </c>
      <c r="C49">
        <v>27896.38</v>
      </c>
      <c r="D49">
        <v>17408.64</v>
      </c>
      <c r="E49">
        <f t="shared" si="0"/>
        <v>23211.52</v>
      </c>
    </row>
    <row r="50" spans="1:5" x14ac:dyDescent="0.2">
      <c r="A50" t="s">
        <v>163</v>
      </c>
      <c r="B50" t="s">
        <v>42</v>
      </c>
      <c r="C50">
        <v>16373.15</v>
      </c>
      <c r="D50">
        <v>10213.1</v>
      </c>
      <c r="E50">
        <f t="shared" si="0"/>
        <v>13617.466666666667</v>
      </c>
    </row>
    <row r="51" spans="1:5" x14ac:dyDescent="0.2">
      <c r="A51" t="s">
        <v>164</v>
      </c>
      <c r="B51" t="s">
        <v>43</v>
      </c>
      <c r="C51">
        <v>28175.55</v>
      </c>
      <c r="D51">
        <v>17523.72</v>
      </c>
      <c r="E51">
        <f t="shared" si="0"/>
        <v>23364.960000000003</v>
      </c>
    </row>
    <row r="52" spans="1:5" x14ac:dyDescent="0.2">
      <c r="A52" t="s">
        <v>165</v>
      </c>
      <c r="B52" t="s">
        <v>44</v>
      </c>
      <c r="C52">
        <v>1181.01</v>
      </c>
      <c r="D52">
        <v>736.38</v>
      </c>
      <c r="E52">
        <f t="shared" si="0"/>
        <v>981.84</v>
      </c>
    </row>
    <row r="53" spans="1:5" x14ac:dyDescent="0.2">
      <c r="A53" t="s">
        <v>516</v>
      </c>
      <c r="B53" t="s">
        <v>117</v>
      </c>
      <c r="C53">
        <v>2114.66</v>
      </c>
      <c r="D53">
        <v>1317.26</v>
      </c>
      <c r="E53">
        <f t="shared" si="0"/>
        <v>1756.3466666666666</v>
      </c>
    </row>
    <row r="54" spans="1:5" x14ac:dyDescent="0.2">
      <c r="A54" t="s">
        <v>166</v>
      </c>
      <c r="B54" t="s">
        <v>45</v>
      </c>
      <c r="C54">
        <v>2171.5300000000002</v>
      </c>
      <c r="D54">
        <v>1351.81</v>
      </c>
      <c r="E54">
        <f t="shared" si="0"/>
        <v>1802.4133333333332</v>
      </c>
    </row>
    <row r="55" spans="1:5" x14ac:dyDescent="0.2">
      <c r="A55" t="s">
        <v>167</v>
      </c>
      <c r="B55" t="s">
        <v>46</v>
      </c>
      <c r="C55">
        <v>2671.65</v>
      </c>
      <c r="D55">
        <v>1666.44</v>
      </c>
      <c r="E55">
        <f t="shared" si="0"/>
        <v>2221.92</v>
      </c>
    </row>
    <row r="56" spans="1:5" x14ac:dyDescent="0.2">
      <c r="A56" t="s">
        <v>168</v>
      </c>
      <c r="B56" t="s">
        <v>47</v>
      </c>
      <c r="C56">
        <v>26815.23</v>
      </c>
      <c r="D56">
        <v>16686.95</v>
      </c>
      <c r="E56">
        <f t="shared" si="0"/>
        <v>22249.266666666666</v>
      </c>
    </row>
    <row r="57" spans="1:5" x14ac:dyDescent="0.2">
      <c r="A57" t="s">
        <v>169</v>
      </c>
      <c r="B57" t="s">
        <v>48</v>
      </c>
      <c r="C57">
        <v>2631.83</v>
      </c>
      <c r="D57">
        <v>1637.73</v>
      </c>
      <c r="E57">
        <f t="shared" si="0"/>
        <v>2183.6400000000003</v>
      </c>
    </row>
    <row r="58" spans="1:5" x14ac:dyDescent="0.2">
      <c r="A58" t="s">
        <v>170</v>
      </c>
      <c r="B58" t="s">
        <v>49</v>
      </c>
      <c r="C58">
        <v>27058.55</v>
      </c>
      <c r="D58">
        <v>16887.560000000001</v>
      </c>
      <c r="E58">
        <f t="shared" si="0"/>
        <v>22516.74666666667</v>
      </c>
    </row>
    <row r="59" spans="1:5" x14ac:dyDescent="0.2">
      <c r="A59" t="s">
        <v>171</v>
      </c>
      <c r="B59" t="s">
        <v>50</v>
      </c>
      <c r="C59">
        <v>15987.15</v>
      </c>
      <c r="D59">
        <v>9985.7900000000009</v>
      </c>
      <c r="E59">
        <f t="shared" si="0"/>
        <v>13314.386666666667</v>
      </c>
    </row>
    <row r="60" spans="1:5" x14ac:dyDescent="0.2">
      <c r="A60" t="s">
        <v>172</v>
      </c>
      <c r="B60" t="s">
        <v>51</v>
      </c>
      <c r="C60">
        <v>28092.07</v>
      </c>
      <c r="D60">
        <v>17503.240000000002</v>
      </c>
      <c r="E60">
        <f t="shared" si="0"/>
        <v>23337.653333333335</v>
      </c>
    </row>
    <row r="61" spans="1:5" x14ac:dyDescent="0.2">
      <c r="A61" t="s">
        <v>173</v>
      </c>
      <c r="B61" t="s">
        <v>52</v>
      </c>
      <c r="C61">
        <v>45920.65</v>
      </c>
      <c r="D61">
        <v>28500.76</v>
      </c>
      <c r="E61">
        <f t="shared" si="0"/>
        <v>38001.013333333336</v>
      </c>
    </row>
    <row r="62" spans="1:5" x14ac:dyDescent="0.2">
      <c r="A62" t="s">
        <v>174</v>
      </c>
      <c r="B62" t="s">
        <v>53</v>
      </c>
      <c r="C62">
        <v>27443.33</v>
      </c>
      <c r="D62">
        <v>17086.91</v>
      </c>
      <c r="E62">
        <f t="shared" si="0"/>
        <v>22782.546666666669</v>
      </c>
    </row>
    <row r="63" spans="1:5" x14ac:dyDescent="0.2">
      <c r="A63" t="s">
        <v>175</v>
      </c>
      <c r="B63" t="s">
        <v>54</v>
      </c>
      <c r="C63">
        <v>43283.68</v>
      </c>
      <c r="D63">
        <v>27013.759999999998</v>
      </c>
      <c r="E63">
        <f t="shared" si="0"/>
        <v>36018.346666666665</v>
      </c>
    </row>
    <row r="64" spans="1:5" x14ac:dyDescent="0.2">
      <c r="A64" t="s">
        <v>176</v>
      </c>
      <c r="B64" t="s">
        <v>55</v>
      </c>
      <c r="C64">
        <v>2486.5500000000002</v>
      </c>
      <c r="D64">
        <v>1548.23</v>
      </c>
      <c r="E64">
        <f t="shared" si="0"/>
        <v>2064.3066666666664</v>
      </c>
    </row>
    <row r="65" spans="1:5" x14ac:dyDescent="0.2">
      <c r="A65" t="s">
        <v>177</v>
      </c>
      <c r="B65" t="s">
        <v>56</v>
      </c>
      <c r="C65">
        <v>27909.17</v>
      </c>
      <c r="D65">
        <v>17362.849999999999</v>
      </c>
      <c r="E65">
        <f t="shared" si="0"/>
        <v>23150.466666666664</v>
      </c>
    </row>
    <row r="66" spans="1:5" x14ac:dyDescent="0.2">
      <c r="A66" t="s">
        <v>178</v>
      </c>
      <c r="B66" t="s">
        <v>57</v>
      </c>
      <c r="C66">
        <v>42741.1</v>
      </c>
      <c r="D66">
        <v>26693.49</v>
      </c>
      <c r="E66">
        <f t="shared" si="0"/>
        <v>35591.32</v>
      </c>
    </row>
    <row r="67" spans="1:5" x14ac:dyDescent="0.2">
      <c r="A67" t="s">
        <v>179</v>
      </c>
      <c r="B67" t="s">
        <v>58</v>
      </c>
      <c r="C67">
        <v>2655.97</v>
      </c>
      <c r="D67">
        <v>1653.77</v>
      </c>
      <c r="E67">
        <f t="shared" si="0"/>
        <v>2205.0266666666666</v>
      </c>
    </row>
    <row r="68" spans="1:5" x14ac:dyDescent="0.2">
      <c r="A68" t="s">
        <v>180</v>
      </c>
      <c r="B68" t="s">
        <v>59</v>
      </c>
      <c r="C68">
        <v>48355.56</v>
      </c>
      <c r="D68">
        <v>30043.46</v>
      </c>
      <c r="E68">
        <f t="shared" si="0"/>
        <v>40057.946666666663</v>
      </c>
    </row>
    <row r="69" spans="1:5" x14ac:dyDescent="0.2">
      <c r="A69" t="s">
        <v>181</v>
      </c>
      <c r="B69" t="s">
        <v>60</v>
      </c>
      <c r="C69">
        <v>85073.04</v>
      </c>
      <c r="D69">
        <v>52744.29</v>
      </c>
      <c r="E69">
        <f t="shared" si="0"/>
        <v>70325.72</v>
      </c>
    </row>
    <row r="70" spans="1:5" x14ac:dyDescent="0.2">
      <c r="A70" t="s">
        <v>182</v>
      </c>
      <c r="B70" t="s">
        <v>61</v>
      </c>
      <c r="C70">
        <v>40414.43</v>
      </c>
      <c r="D70">
        <v>25160.92</v>
      </c>
      <c r="E70">
        <f t="shared" si="0"/>
        <v>33547.893333333333</v>
      </c>
    </row>
    <row r="71" spans="1:5" x14ac:dyDescent="0.2">
      <c r="A71" t="s">
        <v>183</v>
      </c>
      <c r="B71" t="s">
        <v>62</v>
      </c>
      <c r="C71">
        <v>57133.75</v>
      </c>
      <c r="D71">
        <v>35487.14</v>
      </c>
      <c r="E71">
        <f t="shared" si="0"/>
        <v>47316.186666666661</v>
      </c>
    </row>
    <row r="72" spans="1:5" x14ac:dyDescent="0.2">
      <c r="A72" t="s">
        <v>184</v>
      </c>
      <c r="B72" t="s">
        <v>63</v>
      </c>
      <c r="C72">
        <v>1394.27</v>
      </c>
      <c r="D72">
        <v>869.04</v>
      </c>
      <c r="E72">
        <f t="shared" si="0"/>
        <v>1158.72</v>
      </c>
    </row>
    <row r="73" spans="1:5" x14ac:dyDescent="0.2">
      <c r="A73" t="s">
        <v>185</v>
      </c>
      <c r="B73" t="s">
        <v>64</v>
      </c>
      <c r="C73">
        <v>4967.12</v>
      </c>
      <c r="D73">
        <v>3092.11</v>
      </c>
      <c r="E73">
        <f t="shared" ref="E73:E129" si="1">D73/75*100</f>
        <v>4122.8133333333335</v>
      </c>
    </row>
    <row r="74" spans="1:5" x14ac:dyDescent="0.2">
      <c r="A74" t="s">
        <v>186</v>
      </c>
      <c r="B74" t="s">
        <v>65</v>
      </c>
      <c r="C74">
        <v>28512.400000000001</v>
      </c>
      <c r="D74">
        <v>17744.14</v>
      </c>
      <c r="E74">
        <f t="shared" si="1"/>
        <v>23658.853333333333</v>
      </c>
    </row>
    <row r="75" spans="1:5" x14ac:dyDescent="0.2">
      <c r="A75" t="s">
        <v>187</v>
      </c>
      <c r="B75" t="s">
        <v>66</v>
      </c>
      <c r="C75">
        <v>45141.95</v>
      </c>
      <c r="D75">
        <v>28073.65</v>
      </c>
      <c r="E75">
        <f t="shared" si="1"/>
        <v>37431.533333333333</v>
      </c>
    </row>
    <row r="76" spans="1:5" x14ac:dyDescent="0.2">
      <c r="A76" t="s">
        <v>188</v>
      </c>
      <c r="B76" t="s">
        <v>67</v>
      </c>
      <c r="C76">
        <v>8380.9599999999991</v>
      </c>
      <c r="D76">
        <v>5219.83</v>
      </c>
      <c r="E76">
        <f t="shared" si="1"/>
        <v>6959.7733333333335</v>
      </c>
    </row>
    <row r="77" spans="1:5" x14ac:dyDescent="0.2">
      <c r="A77" t="s">
        <v>189</v>
      </c>
      <c r="B77" t="s">
        <v>68</v>
      </c>
      <c r="C77">
        <v>16147.64</v>
      </c>
      <c r="D77">
        <v>10077.99</v>
      </c>
      <c r="E77">
        <f t="shared" si="1"/>
        <v>13437.32</v>
      </c>
    </row>
    <row r="78" spans="1:5" x14ac:dyDescent="0.2">
      <c r="A78" t="s">
        <v>190</v>
      </c>
      <c r="B78" t="s">
        <v>69</v>
      </c>
      <c r="C78">
        <v>39433.07</v>
      </c>
      <c r="D78">
        <v>24570.16</v>
      </c>
      <c r="E78">
        <f t="shared" si="1"/>
        <v>32760.213333333333</v>
      </c>
    </row>
    <row r="79" spans="1:5" x14ac:dyDescent="0.2">
      <c r="A79" t="s">
        <v>191</v>
      </c>
      <c r="B79" t="s">
        <v>70</v>
      </c>
      <c r="C79">
        <v>53039.63</v>
      </c>
      <c r="D79">
        <v>32958.25</v>
      </c>
      <c r="E79">
        <f t="shared" si="1"/>
        <v>43944.333333333336</v>
      </c>
    </row>
    <row r="80" spans="1:5" x14ac:dyDescent="0.2">
      <c r="A80" t="s">
        <v>192</v>
      </c>
      <c r="B80" t="s">
        <v>71</v>
      </c>
      <c r="C80">
        <v>2582.2399999999998</v>
      </c>
      <c r="D80">
        <v>1612.82</v>
      </c>
      <c r="E80">
        <f t="shared" si="1"/>
        <v>2150.4266666666667</v>
      </c>
    </row>
    <row r="81" spans="1:5" x14ac:dyDescent="0.2">
      <c r="A81" t="s">
        <v>193</v>
      </c>
      <c r="B81" t="s">
        <v>72</v>
      </c>
      <c r="C81">
        <v>28242.23</v>
      </c>
      <c r="D81">
        <v>17600.53</v>
      </c>
      <c r="E81">
        <f t="shared" si="1"/>
        <v>23467.373333333333</v>
      </c>
    </row>
    <row r="82" spans="1:5" x14ac:dyDescent="0.2">
      <c r="A82" t="s">
        <v>194</v>
      </c>
      <c r="B82" t="s">
        <v>73</v>
      </c>
      <c r="C82">
        <v>44692.12</v>
      </c>
      <c r="D82">
        <v>27830.31</v>
      </c>
      <c r="E82">
        <f t="shared" si="1"/>
        <v>37107.08</v>
      </c>
    </row>
    <row r="83" spans="1:5" x14ac:dyDescent="0.2">
      <c r="A83" t="s">
        <v>195</v>
      </c>
      <c r="B83" t="s">
        <v>74</v>
      </c>
      <c r="C83">
        <v>2749.23</v>
      </c>
      <c r="D83">
        <v>1713.27</v>
      </c>
      <c r="E83">
        <f t="shared" si="1"/>
        <v>2284.3599999999997</v>
      </c>
    </row>
    <row r="84" spans="1:5" x14ac:dyDescent="0.2">
      <c r="A84" t="s">
        <v>196</v>
      </c>
      <c r="B84" t="s">
        <v>75</v>
      </c>
      <c r="C84">
        <v>8539.4500000000007</v>
      </c>
      <c r="D84">
        <v>5322.41</v>
      </c>
      <c r="E84">
        <f t="shared" si="1"/>
        <v>7096.5466666666671</v>
      </c>
    </row>
    <row r="85" spans="1:5" x14ac:dyDescent="0.2">
      <c r="A85" t="s">
        <v>197</v>
      </c>
      <c r="B85" t="s">
        <v>76</v>
      </c>
      <c r="C85">
        <v>16604.21</v>
      </c>
      <c r="D85">
        <v>10332.52</v>
      </c>
      <c r="E85">
        <f t="shared" si="1"/>
        <v>13776.693333333333</v>
      </c>
    </row>
    <row r="86" spans="1:5" x14ac:dyDescent="0.2">
      <c r="A86" t="s">
        <v>198</v>
      </c>
      <c r="B86" t="s">
        <v>77</v>
      </c>
      <c r="C86">
        <v>38737.9</v>
      </c>
      <c r="D86">
        <v>24097.81</v>
      </c>
      <c r="E86">
        <f t="shared" si="1"/>
        <v>32130.413333333338</v>
      </c>
    </row>
    <row r="87" spans="1:5" x14ac:dyDescent="0.2">
      <c r="A87" t="s">
        <v>199</v>
      </c>
      <c r="B87" t="s">
        <v>78</v>
      </c>
      <c r="C87">
        <v>3209.09</v>
      </c>
      <c r="D87">
        <v>1996.63</v>
      </c>
      <c r="E87">
        <f t="shared" si="1"/>
        <v>2662.1733333333336</v>
      </c>
    </row>
    <row r="88" spans="1:5" x14ac:dyDescent="0.2">
      <c r="A88" t="s">
        <v>200</v>
      </c>
      <c r="B88" t="s">
        <v>79</v>
      </c>
      <c r="C88">
        <v>5457.5</v>
      </c>
      <c r="D88">
        <v>3394.52</v>
      </c>
      <c r="E88">
        <f t="shared" si="1"/>
        <v>4526.0266666666666</v>
      </c>
    </row>
    <row r="89" spans="1:5" x14ac:dyDescent="0.2">
      <c r="A89" t="s">
        <v>201</v>
      </c>
      <c r="B89" t="s">
        <v>80</v>
      </c>
      <c r="C89">
        <v>165.35</v>
      </c>
      <c r="D89">
        <v>102.77</v>
      </c>
      <c r="E89">
        <f t="shared" si="1"/>
        <v>137.02666666666664</v>
      </c>
    </row>
    <row r="90" spans="1:5" x14ac:dyDescent="0.2">
      <c r="A90" t="s">
        <v>202</v>
      </c>
      <c r="B90" t="s">
        <v>492</v>
      </c>
      <c r="C90">
        <v>379.79</v>
      </c>
      <c r="D90">
        <v>236.24</v>
      </c>
      <c r="E90">
        <f t="shared" si="1"/>
        <v>314.98666666666668</v>
      </c>
    </row>
    <row r="91" spans="1:5" x14ac:dyDescent="0.2">
      <c r="A91" t="s">
        <v>203</v>
      </c>
      <c r="B91" t="s">
        <v>493</v>
      </c>
      <c r="C91">
        <v>696.11</v>
      </c>
      <c r="D91">
        <v>433.46</v>
      </c>
      <c r="E91">
        <f t="shared" si="1"/>
        <v>577.9466666666666</v>
      </c>
    </row>
    <row r="92" spans="1:5" x14ac:dyDescent="0.2">
      <c r="A92" t="s">
        <v>204</v>
      </c>
      <c r="B92" t="s">
        <v>494</v>
      </c>
      <c r="C92">
        <v>38177.97</v>
      </c>
      <c r="D92">
        <v>23772.23</v>
      </c>
      <c r="E92">
        <f t="shared" si="1"/>
        <v>31696.306666666664</v>
      </c>
    </row>
    <row r="93" spans="1:5" x14ac:dyDescent="0.2">
      <c r="A93" t="s">
        <v>205</v>
      </c>
      <c r="B93" t="s">
        <v>81</v>
      </c>
      <c r="C93">
        <v>52840.39</v>
      </c>
      <c r="D93">
        <v>32796.42</v>
      </c>
      <c r="E93">
        <f t="shared" si="1"/>
        <v>43728.56</v>
      </c>
    </row>
    <row r="94" spans="1:5" x14ac:dyDescent="0.2">
      <c r="A94" t="s">
        <v>206</v>
      </c>
      <c r="B94" t="s">
        <v>82</v>
      </c>
      <c r="C94">
        <v>4734.71</v>
      </c>
      <c r="D94">
        <v>2947.58</v>
      </c>
      <c r="E94">
        <f t="shared" si="1"/>
        <v>3930.1066666666666</v>
      </c>
    </row>
    <row r="95" spans="1:5" x14ac:dyDescent="0.2">
      <c r="A95" t="s">
        <v>207</v>
      </c>
      <c r="B95" t="s">
        <v>83</v>
      </c>
      <c r="C95">
        <v>38457.199999999997</v>
      </c>
      <c r="D95">
        <v>23947.200000000001</v>
      </c>
      <c r="E95">
        <f t="shared" si="1"/>
        <v>31929.599999999999</v>
      </c>
    </row>
    <row r="96" spans="1:5" x14ac:dyDescent="0.2">
      <c r="A96" t="s">
        <v>208</v>
      </c>
      <c r="B96" t="s">
        <v>84</v>
      </c>
      <c r="C96">
        <v>59946.85</v>
      </c>
      <c r="D96">
        <v>37211.370000000003</v>
      </c>
      <c r="E96">
        <f t="shared" si="1"/>
        <v>49615.16</v>
      </c>
    </row>
    <row r="97" spans="1:5" x14ac:dyDescent="0.2">
      <c r="A97" t="s">
        <v>209</v>
      </c>
      <c r="B97" t="s">
        <v>85</v>
      </c>
      <c r="C97">
        <v>27663.15</v>
      </c>
      <c r="D97">
        <v>17274.740000000002</v>
      </c>
      <c r="E97">
        <f t="shared" si="1"/>
        <v>23032.986666666668</v>
      </c>
    </row>
    <row r="98" spans="1:5" x14ac:dyDescent="0.2">
      <c r="A98" t="s">
        <v>210</v>
      </c>
      <c r="B98" t="s">
        <v>86</v>
      </c>
      <c r="C98">
        <v>48585.84</v>
      </c>
      <c r="D98">
        <v>30188.03</v>
      </c>
      <c r="E98">
        <f t="shared" si="1"/>
        <v>40250.706666666665</v>
      </c>
    </row>
    <row r="99" spans="1:5" x14ac:dyDescent="0.2">
      <c r="A99" t="s">
        <v>211</v>
      </c>
      <c r="B99" t="s">
        <v>87</v>
      </c>
      <c r="C99">
        <v>1340.77</v>
      </c>
      <c r="D99">
        <v>835.01</v>
      </c>
      <c r="E99">
        <f t="shared" si="1"/>
        <v>1113.3466666666668</v>
      </c>
    </row>
    <row r="100" spans="1:5" x14ac:dyDescent="0.2">
      <c r="A100" t="s">
        <v>212</v>
      </c>
      <c r="B100" t="s">
        <v>88</v>
      </c>
      <c r="C100">
        <v>2518.4899999999998</v>
      </c>
      <c r="D100">
        <v>1568.75</v>
      </c>
      <c r="E100">
        <f t="shared" si="1"/>
        <v>2091.666666666667</v>
      </c>
    </row>
    <row r="101" spans="1:5" x14ac:dyDescent="0.2">
      <c r="A101" t="s">
        <v>213</v>
      </c>
      <c r="B101" t="s">
        <v>89</v>
      </c>
      <c r="C101">
        <v>1370.11</v>
      </c>
      <c r="D101">
        <v>853.26</v>
      </c>
      <c r="E101">
        <f t="shared" si="1"/>
        <v>1137.6799999999998</v>
      </c>
    </row>
    <row r="102" spans="1:5" x14ac:dyDescent="0.2">
      <c r="A102" t="s">
        <v>214</v>
      </c>
      <c r="B102" t="s">
        <v>90</v>
      </c>
      <c r="C102">
        <v>1379.29</v>
      </c>
      <c r="D102">
        <v>859.94</v>
      </c>
      <c r="E102">
        <f t="shared" si="1"/>
        <v>1146.5866666666666</v>
      </c>
    </row>
    <row r="103" spans="1:5" x14ac:dyDescent="0.2">
      <c r="A103" t="s">
        <v>215</v>
      </c>
      <c r="B103" t="s">
        <v>91</v>
      </c>
      <c r="C103">
        <v>2712.24</v>
      </c>
      <c r="D103">
        <v>1690.59</v>
      </c>
      <c r="E103">
        <f t="shared" si="1"/>
        <v>2254.12</v>
      </c>
    </row>
    <row r="104" spans="1:5" x14ac:dyDescent="0.2">
      <c r="A104" t="s">
        <v>216</v>
      </c>
      <c r="B104" t="s">
        <v>92</v>
      </c>
      <c r="C104">
        <v>4957.3</v>
      </c>
      <c r="D104">
        <v>3089.32</v>
      </c>
      <c r="E104">
        <f t="shared" si="1"/>
        <v>4119.0933333333332</v>
      </c>
    </row>
    <row r="105" spans="1:5" x14ac:dyDescent="0.2">
      <c r="A105" t="s">
        <v>217</v>
      </c>
      <c r="B105" t="s">
        <v>93</v>
      </c>
      <c r="C105">
        <v>8489.77</v>
      </c>
      <c r="D105">
        <v>5290.94</v>
      </c>
      <c r="E105">
        <f t="shared" si="1"/>
        <v>7054.5866666666652</v>
      </c>
    </row>
    <row r="106" spans="1:5" x14ac:dyDescent="0.2">
      <c r="A106" t="s">
        <v>218</v>
      </c>
      <c r="B106" t="s">
        <v>94</v>
      </c>
      <c r="C106">
        <v>16474.740000000002</v>
      </c>
      <c r="D106">
        <v>10268.9</v>
      </c>
      <c r="E106">
        <f t="shared" si="1"/>
        <v>13691.866666666667</v>
      </c>
    </row>
    <row r="107" spans="1:5" x14ac:dyDescent="0.2">
      <c r="A107" t="s">
        <v>219</v>
      </c>
      <c r="B107" t="s">
        <v>95</v>
      </c>
      <c r="C107">
        <v>2759.17</v>
      </c>
      <c r="D107">
        <v>1717.95</v>
      </c>
      <c r="E107">
        <f t="shared" si="1"/>
        <v>2290.6000000000004</v>
      </c>
    </row>
    <row r="108" spans="1:5" x14ac:dyDescent="0.2">
      <c r="A108" t="s">
        <v>220</v>
      </c>
      <c r="B108" t="s">
        <v>96</v>
      </c>
      <c r="C108">
        <v>1347.97</v>
      </c>
      <c r="D108">
        <v>840.33</v>
      </c>
      <c r="E108">
        <f t="shared" si="1"/>
        <v>1120.44</v>
      </c>
    </row>
    <row r="109" spans="1:5" x14ac:dyDescent="0.2">
      <c r="A109" t="s">
        <v>221</v>
      </c>
      <c r="B109" t="s">
        <v>97</v>
      </c>
      <c r="C109">
        <v>2683.04</v>
      </c>
      <c r="D109">
        <v>1673.75</v>
      </c>
      <c r="E109">
        <f t="shared" si="1"/>
        <v>2231.6666666666665</v>
      </c>
    </row>
    <row r="110" spans="1:5" x14ac:dyDescent="0.2">
      <c r="A110" t="s">
        <v>222</v>
      </c>
      <c r="B110" t="s">
        <v>98</v>
      </c>
      <c r="C110">
        <v>4917.4399999999996</v>
      </c>
      <c r="D110">
        <v>3065.96</v>
      </c>
      <c r="E110">
        <f t="shared" si="1"/>
        <v>4087.9466666666667</v>
      </c>
    </row>
    <row r="111" spans="1:5" x14ac:dyDescent="0.2">
      <c r="A111" t="s">
        <v>223</v>
      </c>
      <c r="B111" t="s">
        <v>99</v>
      </c>
      <c r="C111">
        <v>1291.77</v>
      </c>
      <c r="D111">
        <v>806.54</v>
      </c>
      <c r="E111">
        <f t="shared" si="1"/>
        <v>1075.3866666666665</v>
      </c>
    </row>
    <row r="112" spans="1:5" x14ac:dyDescent="0.2">
      <c r="A112" t="s">
        <v>224</v>
      </c>
      <c r="B112" t="s">
        <v>100</v>
      </c>
      <c r="C112">
        <v>4997.76</v>
      </c>
      <c r="D112">
        <v>3113.18</v>
      </c>
      <c r="E112">
        <f t="shared" si="1"/>
        <v>4150.9066666666658</v>
      </c>
    </row>
    <row r="113" spans="1:5" x14ac:dyDescent="0.2">
      <c r="A113" t="s">
        <v>225</v>
      </c>
      <c r="B113" t="s">
        <v>101</v>
      </c>
      <c r="C113">
        <v>51778.07</v>
      </c>
      <c r="D113">
        <v>32220.57</v>
      </c>
      <c r="E113">
        <f t="shared" si="1"/>
        <v>42960.76</v>
      </c>
    </row>
    <row r="114" spans="1:5" x14ac:dyDescent="0.2">
      <c r="A114" t="s">
        <v>226</v>
      </c>
      <c r="B114" t="s">
        <v>102</v>
      </c>
      <c r="C114">
        <v>63026.22</v>
      </c>
      <c r="D114">
        <v>39295.25</v>
      </c>
      <c r="E114">
        <f t="shared" si="1"/>
        <v>52393.666666666664</v>
      </c>
    </row>
    <row r="115" spans="1:5" x14ac:dyDescent="0.2">
      <c r="A115" t="s">
        <v>227</v>
      </c>
      <c r="B115" t="s">
        <v>103</v>
      </c>
      <c r="C115">
        <v>1303.73</v>
      </c>
      <c r="D115">
        <v>814.01</v>
      </c>
      <c r="E115">
        <f t="shared" si="1"/>
        <v>1085.3466666666666</v>
      </c>
    </row>
    <row r="116" spans="1:5" x14ac:dyDescent="0.2">
      <c r="A116" t="s">
        <v>228</v>
      </c>
      <c r="B116" t="s">
        <v>104</v>
      </c>
      <c r="C116">
        <v>2606.2600000000002</v>
      </c>
      <c r="D116">
        <v>1627.04</v>
      </c>
      <c r="E116">
        <f t="shared" si="1"/>
        <v>2169.3866666666663</v>
      </c>
    </row>
    <row r="117" spans="1:5" x14ac:dyDescent="0.2">
      <c r="A117" t="s">
        <v>229</v>
      </c>
      <c r="B117" t="s">
        <v>105</v>
      </c>
      <c r="C117">
        <v>4824.46</v>
      </c>
      <c r="D117">
        <v>3008.35</v>
      </c>
      <c r="E117">
        <f t="shared" si="1"/>
        <v>4011.1333333333332</v>
      </c>
    </row>
    <row r="118" spans="1:5" x14ac:dyDescent="0.2">
      <c r="A118" t="s">
        <v>230</v>
      </c>
      <c r="B118" t="s">
        <v>106</v>
      </c>
      <c r="C118">
        <v>8073.08</v>
      </c>
      <c r="D118">
        <v>5027.95</v>
      </c>
      <c r="E118">
        <f t="shared" si="1"/>
        <v>6703.9333333333334</v>
      </c>
    </row>
    <row r="119" spans="1:5" x14ac:dyDescent="0.2">
      <c r="A119" t="s">
        <v>231</v>
      </c>
      <c r="B119" t="s">
        <v>107</v>
      </c>
      <c r="C119">
        <v>16369.19</v>
      </c>
      <c r="D119">
        <v>10189.91</v>
      </c>
      <c r="E119">
        <f t="shared" si="1"/>
        <v>13586.546666666667</v>
      </c>
    </row>
    <row r="120" spans="1:5" x14ac:dyDescent="0.2">
      <c r="A120" t="s">
        <v>232</v>
      </c>
      <c r="B120" t="s">
        <v>108</v>
      </c>
      <c r="C120">
        <v>30112.63</v>
      </c>
      <c r="D120">
        <v>18721.39</v>
      </c>
      <c r="E120">
        <f t="shared" si="1"/>
        <v>24961.853333333333</v>
      </c>
    </row>
    <row r="121" spans="1:5" x14ac:dyDescent="0.2">
      <c r="A121" t="s">
        <v>233</v>
      </c>
      <c r="B121" t="s">
        <v>109</v>
      </c>
      <c r="C121">
        <v>1316.2</v>
      </c>
      <c r="D121">
        <v>820.19</v>
      </c>
      <c r="E121">
        <f t="shared" si="1"/>
        <v>1093.5866666666668</v>
      </c>
    </row>
    <row r="122" spans="1:5" x14ac:dyDescent="0.2">
      <c r="A122" t="s">
        <v>234</v>
      </c>
      <c r="B122" t="s">
        <v>110</v>
      </c>
      <c r="C122">
        <v>2659.83</v>
      </c>
      <c r="D122">
        <v>1657.99</v>
      </c>
      <c r="E122">
        <f t="shared" si="1"/>
        <v>2210.6533333333336</v>
      </c>
    </row>
    <row r="123" spans="1:5" x14ac:dyDescent="0.2">
      <c r="A123" t="s">
        <v>235</v>
      </c>
      <c r="B123" t="s">
        <v>111</v>
      </c>
      <c r="C123">
        <v>4796.53</v>
      </c>
      <c r="D123">
        <v>2989.47</v>
      </c>
      <c r="E123">
        <f t="shared" si="1"/>
        <v>3985.96</v>
      </c>
    </row>
    <row r="124" spans="1:5" x14ac:dyDescent="0.2">
      <c r="A124" t="s">
        <v>236</v>
      </c>
      <c r="B124" t="s">
        <v>112</v>
      </c>
      <c r="C124">
        <v>8506.3700000000008</v>
      </c>
      <c r="D124">
        <v>5293.79</v>
      </c>
      <c r="E124">
        <f t="shared" si="1"/>
        <v>7058.3866666666663</v>
      </c>
    </row>
    <row r="125" spans="1:5" x14ac:dyDescent="0.2">
      <c r="A125" t="s">
        <v>237</v>
      </c>
      <c r="B125" t="s">
        <v>113</v>
      </c>
      <c r="C125">
        <v>14957.88</v>
      </c>
      <c r="D125">
        <v>9337.2199999999993</v>
      </c>
      <c r="E125">
        <f t="shared" si="1"/>
        <v>12449.626666666665</v>
      </c>
    </row>
    <row r="126" spans="1:5" x14ac:dyDescent="0.2">
      <c r="A126" t="s">
        <v>238</v>
      </c>
      <c r="B126" t="s">
        <v>114</v>
      </c>
      <c r="C126">
        <v>28218.880000000001</v>
      </c>
      <c r="D126">
        <v>17528.48</v>
      </c>
      <c r="E126">
        <f t="shared" si="1"/>
        <v>23371.306666666667</v>
      </c>
    </row>
    <row r="127" spans="1:5" x14ac:dyDescent="0.2">
      <c r="A127" t="s">
        <v>239</v>
      </c>
      <c r="B127" t="s">
        <v>115</v>
      </c>
      <c r="C127">
        <v>43495.53</v>
      </c>
      <c r="D127">
        <v>26974.13</v>
      </c>
      <c r="E127">
        <f t="shared" si="1"/>
        <v>35965.506666666668</v>
      </c>
    </row>
    <row r="128" spans="1:5" x14ac:dyDescent="0.2">
      <c r="A128" t="s">
        <v>240</v>
      </c>
      <c r="B128" t="s">
        <v>116</v>
      </c>
      <c r="C128">
        <v>1142.78</v>
      </c>
      <c r="D128">
        <v>711.84</v>
      </c>
      <c r="E128">
        <f t="shared" si="1"/>
        <v>949.12000000000012</v>
      </c>
    </row>
    <row r="129" spans="2:5" x14ac:dyDescent="0.2">
      <c r="B129" s="25" t="s">
        <v>1015</v>
      </c>
      <c r="C129">
        <v>229.25</v>
      </c>
      <c r="D129">
        <v>162.13999999999999</v>
      </c>
      <c r="E129">
        <f t="shared" si="1"/>
        <v>216.18666666666667</v>
      </c>
    </row>
  </sheetData>
  <autoFilter ref="A7:D7">
    <sortState ref="A8:D128">
      <sortCondition ref="A7"/>
    </sortState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D59" sqref="D59"/>
    </sheetView>
  </sheetViews>
  <sheetFormatPr baseColWidth="10" defaultColWidth="8.83203125" defaultRowHeight="15" x14ac:dyDescent="0.2"/>
  <cols>
    <col min="1" max="1" width="4" bestFit="1" customWidth="1"/>
    <col min="2" max="2" width="63.5" bestFit="1" customWidth="1"/>
    <col min="3" max="3" width="24.1640625" bestFit="1" customWidth="1"/>
    <col min="4" max="4" width="19.33203125" bestFit="1" customWidth="1"/>
  </cols>
  <sheetData>
    <row r="1" spans="1:5" x14ac:dyDescent="0.2">
      <c r="C1" t="s">
        <v>643</v>
      </c>
      <c r="D1" t="s">
        <v>644</v>
      </c>
    </row>
    <row r="2" spans="1:5" x14ac:dyDescent="0.2">
      <c r="D2" t="s">
        <v>645</v>
      </c>
    </row>
    <row r="3" spans="1:5" x14ac:dyDescent="0.2">
      <c r="D3" t="s">
        <v>646</v>
      </c>
    </row>
    <row r="4" spans="1:5" x14ac:dyDescent="0.2">
      <c r="D4" t="s">
        <v>647</v>
      </c>
    </row>
    <row r="7" spans="1:5" x14ac:dyDescent="0.2">
      <c r="A7" t="s">
        <v>491</v>
      </c>
      <c r="B7" t="s">
        <v>489</v>
      </c>
      <c r="C7" t="s">
        <v>792</v>
      </c>
      <c r="D7" s="11">
        <v>0.75</v>
      </c>
      <c r="E7" s="11">
        <v>1</v>
      </c>
    </row>
    <row r="8" spans="1:5" x14ac:dyDescent="0.2">
      <c r="A8" t="s">
        <v>121</v>
      </c>
      <c r="B8" t="s">
        <v>0</v>
      </c>
      <c r="C8">
        <v>155.83000000000001</v>
      </c>
      <c r="D8">
        <v>102.26</v>
      </c>
      <c r="E8">
        <f>D8/75*100</f>
        <v>136.34666666666669</v>
      </c>
    </row>
    <row r="9" spans="1:5" x14ac:dyDescent="0.2">
      <c r="A9" t="s">
        <v>122</v>
      </c>
      <c r="B9" t="s">
        <v>1</v>
      </c>
      <c r="C9">
        <v>322.14</v>
      </c>
      <c r="D9">
        <v>211.4</v>
      </c>
      <c r="E9">
        <f t="shared" ref="E9:E72" si="0">D9/75*100</f>
        <v>281.86666666666667</v>
      </c>
    </row>
    <row r="10" spans="1:5" x14ac:dyDescent="0.2">
      <c r="A10" t="s">
        <v>123</v>
      </c>
      <c r="B10" t="s">
        <v>2</v>
      </c>
      <c r="C10">
        <v>620.29</v>
      </c>
      <c r="D10">
        <v>407.07</v>
      </c>
      <c r="E10">
        <f t="shared" si="0"/>
        <v>542.76</v>
      </c>
    </row>
    <row r="11" spans="1:5" x14ac:dyDescent="0.2">
      <c r="A11" t="s">
        <v>165</v>
      </c>
      <c r="B11" t="s">
        <v>44</v>
      </c>
      <c r="C11">
        <v>1146.1300000000001</v>
      </c>
      <c r="D11">
        <v>752.15</v>
      </c>
      <c r="E11">
        <f t="shared" si="0"/>
        <v>1002.8666666666666</v>
      </c>
    </row>
    <row r="12" spans="1:5" x14ac:dyDescent="0.2">
      <c r="A12" t="s">
        <v>516</v>
      </c>
      <c r="B12" t="s">
        <v>117</v>
      </c>
      <c r="C12">
        <v>2052.21</v>
      </c>
      <c r="D12">
        <v>1346.76</v>
      </c>
      <c r="E12">
        <f t="shared" si="0"/>
        <v>1795.68</v>
      </c>
    </row>
    <row r="13" spans="1:5" x14ac:dyDescent="0.2">
      <c r="A13" t="s">
        <v>124</v>
      </c>
      <c r="B13" t="s">
        <v>3</v>
      </c>
      <c r="C13">
        <v>165.07</v>
      </c>
      <c r="D13">
        <v>108.33</v>
      </c>
      <c r="E13">
        <f t="shared" si="0"/>
        <v>144.44</v>
      </c>
    </row>
    <row r="14" spans="1:5" x14ac:dyDescent="0.2">
      <c r="A14" t="s">
        <v>125</v>
      </c>
      <c r="B14" t="s">
        <v>4</v>
      </c>
      <c r="C14">
        <v>341.09</v>
      </c>
      <c r="D14">
        <v>223.84</v>
      </c>
      <c r="E14">
        <f t="shared" si="0"/>
        <v>298.45333333333332</v>
      </c>
    </row>
    <row r="15" spans="1:5" x14ac:dyDescent="0.2">
      <c r="A15" t="s">
        <v>126</v>
      </c>
      <c r="B15" t="s">
        <v>5</v>
      </c>
      <c r="C15">
        <v>650.86</v>
      </c>
      <c r="D15">
        <v>427.13</v>
      </c>
      <c r="E15">
        <f t="shared" si="0"/>
        <v>569.50666666666666</v>
      </c>
    </row>
    <row r="16" spans="1:5" x14ac:dyDescent="0.2">
      <c r="A16" t="s">
        <v>127</v>
      </c>
      <c r="B16" t="s">
        <v>6</v>
      </c>
      <c r="C16">
        <v>1226.8399999999999</v>
      </c>
      <c r="D16">
        <v>805.11</v>
      </c>
      <c r="E16">
        <f t="shared" si="0"/>
        <v>1073.48</v>
      </c>
    </row>
    <row r="17" spans="1:5" x14ac:dyDescent="0.2">
      <c r="A17" t="s">
        <v>166</v>
      </c>
      <c r="B17" t="s">
        <v>45</v>
      </c>
      <c r="C17">
        <v>2107.4</v>
      </c>
      <c r="D17">
        <v>1382.98</v>
      </c>
      <c r="E17">
        <f t="shared" si="0"/>
        <v>1843.9733333333334</v>
      </c>
    </row>
    <row r="18" spans="1:5" x14ac:dyDescent="0.2">
      <c r="A18" t="s">
        <v>199</v>
      </c>
      <c r="B18" t="s">
        <v>78</v>
      </c>
      <c r="C18">
        <v>3114.32</v>
      </c>
      <c r="D18">
        <v>2043.77</v>
      </c>
      <c r="E18">
        <f t="shared" si="0"/>
        <v>2725.0266666666666</v>
      </c>
    </row>
    <row r="19" spans="1:5" x14ac:dyDescent="0.2">
      <c r="A19" t="s">
        <v>200</v>
      </c>
      <c r="B19" t="s">
        <v>79</v>
      </c>
      <c r="C19">
        <v>5296.34</v>
      </c>
      <c r="D19">
        <v>3475.72</v>
      </c>
      <c r="E19">
        <f t="shared" si="0"/>
        <v>4634.2933333333331</v>
      </c>
    </row>
    <row r="20" spans="1:5" x14ac:dyDescent="0.2">
      <c r="A20" t="s">
        <v>201</v>
      </c>
      <c r="B20" t="s">
        <v>80</v>
      </c>
      <c r="C20">
        <v>160.47</v>
      </c>
      <c r="D20">
        <v>105.31</v>
      </c>
      <c r="E20">
        <f t="shared" si="0"/>
        <v>140.41333333333336</v>
      </c>
    </row>
    <row r="21" spans="1:5" x14ac:dyDescent="0.2">
      <c r="A21" t="s">
        <v>202</v>
      </c>
      <c r="B21" t="s">
        <v>492</v>
      </c>
      <c r="C21">
        <v>368.57</v>
      </c>
      <c r="D21">
        <v>241.87</v>
      </c>
      <c r="E21">
        <f t="shared" si="0"/>
        <v>322.49333333333334</v>
      </c>
    </row>
    <row r="22" spans="1:5" x14ac:dyDescent="0.2">
      <c r="A22" t="s">
        <v>203</v>
      </c>
      <c r="B22" t="s">
        <v>493</v>
      </c>
      <c r="C22">
        <v>675.55</v>
      </c>
      <c r="D22">
        <v>443.33</v>
      </c>
      <c r="E22">
        <f t="shared" si="0"/>
        <v>591.10666666666668</v>
      </c>
    </row>
    <row r="23" spans="1:5" x14ac:dyDescent="0.2">
      <c r="A23" t="s">
        <v>240</v>
      </c>
      <c r="B23" t="s">
        <v>116</v>
      </c>
      <c r="C23">
        <v>1109.03</v>
      </c>
      <c r="D23">
        <v>727.8</v>
      </c>
      <c r="E23">
        <f t="shared" si="0"/>
        <v>970.39999999999986</v>
      </c>
    </row>
    <row r="24" spans="1:5" x14ac:dyDescent="0.2">
      <c r="A24" t="s">
        <v>128</v>
      </c>
      <c r="B24" t="s">
        <v>7</v>
      </c>
      <c r="C24">
        <v>1342.2</v>
      </c>
      <c r="D24">
        <v>880.82</v>
      </c>
      <c r="E24">
        <f t="shared" si="0"/>
        <v>1174.4266666666667</v>
      </c>
    </row>
    <row r="25" spans="1:5" x14ac:dyDescent="0.2">
      <c r="A25" t="s">
        <v>167</v>
      </c>
      <c r="B25" t="s">
        <v>46</v>
      </c>
      <c r="C25">
        <v>2592.7600000000002</v>
      </c>
      <c r="D25">
        <v>1701.5</v>
      </c>
      <c r="E25">
        <f t="shared" si="0"/>
        <v>2268.666666666667</v>
      </c>
    </row>
    <row r="26" spans="1:5" x14ac:dyDescent="0.2">
      <c r="A26" t="s">
        <v>129</v>
      </c>
      <c r="B26" t="s">
        <v>8</v>
      </c>
      <c r="C26">
        <v>4626.6000000000004</v>
      </c>
      <c r="D26">
        <v>3036.21</v>
      </c>
      <c r="E26">
        <f t="shared" si="0"/>
        <v>4048.2799999999997</v>
      </c>
    </row>
    <row r="27" spans="1:5" x14ac:dyDescent="0.2">
      <c r="A27" t="s">
        <v>130</v>
      </c>
      <c r="B27" t="s">
        <v>9</v>
      </c>
      <c r="C27">
        <v>7867.25</v>
      </c>
      <c r="D27">
        <v>5162.88</v>
      </c>
      <c r="E27">
        <f t="shared" si="0"/>
        <v>6883.8400000000011</v>
      </c>
    </row>
    <row r="28" spans="1:5" x14ac:dyDescent="0.2">
      <c r="A28" t="s">
        <v>152</v>
      </c>
      <c r="B28" t="s">
        <v>31</v>
      </c>
      <c r="C28">
        <v>15631.44</v>
      </c>
      <c r="D28">
        <v>10258.129999999999</v>
      </c>
      <c r="E28">
        <f t="shared" si="0"/>
        <v>13677.506666666664</v>
      </c>
    </row>
    <row r="29" spans="1:5" x14ac:dyDescent="0.2">
      <c r="A29" t="s">
        <v>168</v>
      </c>
      <c r="B29" t="s">
        <v>47</v>
      </c>
      <c r="C29">
        <v>26023.37</v>
      </c>
      <c r="D29">
        <v>17077.84</v>
      </c>
      <c r="E29">
        <f t="shared" si="0"/>
        <v>22770.453333333335</v>
      </c>
    </row>
    <row r="30" spans="1:5" x14ac:dyDescent="0.2">
      <c r="A30" t="s">
        <v>204</v>
      </c>
      <c r="B30" t="s">
        <v>494</v>
      </c>
      <c r="C30">
        <v>37050.559999999998</v>
      </c>
      <c r="D30">
        <v>24314.43</v>
      </c>
      <c r="E30">
        <f t="shared" si="0"/>
        <v>32419.24</v>
      </c>
    </row>
    <row r="31" spans="1:5" x14ac:dyDescent="0.2">
      <c r="A31" t="s">
        <v>205</v>
      </c>
      <c r="B31" t="s">
        <v>81</v>
      </c>
      <c r="C31">
        <v>51280</v>
      </c>
      <c r="D31">
        <v>33652.5</v>
      </c>
      <c r="E31">
        <f t="shared" si="0"/>
        <v>44870</v>
      </c>
    </row>
    <row r="32" spans="1:5" x14ac:dyDescent="0.2">
      <c r="A32" t="s">
        <v>131</v>
      </c>
      <c r="B32" t="s">
        <v>10</v>
      </c>
      <c r="C32">
        <v>1283.96</v>
      </c>
      <c r="D32">
        <v>842.6</v>
      </c>
      <c r="E32">
        <f t="shared" si="0"/>
        <v>1123.4666666666667</v>
      </c>
    </row>
    <row r="33" spans="1:5" x14ac:dyDescent="0.2">
      <c r="A33" t="s">
        <v>169</v>
      </c>
      <c r="B33" t="s">
        <v>48</v>
      </c>
      <c r="C33">
        <v>2554.11</v>
      </c>
      <c r="D33">
        <v>1676.13</v>
      </c>
      <c r="E33">
        <f t="shared" si="0"/>
        <v>2234.84</v>
      </c>
    </row>
    <row r="34" spans="1:5" x14ac:dyDescent="0.2">
      <c r="A34" t="s">
        <v>206</v>
      </c>
      <c r="B34" t="s">
        <v>82</v>
      </c>
      <c r="C34">
        <v>4594.8900000000003</v>
      </c>
      <c r="D34">
        <v>3015.4</v>
      </c>
      <c r="E34">
        <f t="shared" si="0"/>
        <v>4020.5333333333338</v>
      </c>
    </row>
    <row r="35" spans="1:5" x14ac:dyDescent="0.2">
      <c r="A35" t="s">
        <v>132</v>
      </c>
      <c r="B35" t="s">
        <v>11</v>
      </c>
      <c r="C35">
        <v>7927.69</v>
      </c>
      <c r="D35">
        <v>5202.55</v>
      </c>
      <c r="E35">
        <f t="shared" si="0"/>
        <v>6936.7333333333336</v>
      </c>
    </row>
    <row r="36" spans="1:5" x14ac:dyDescent="0.2">
      <c r="A36" t="s">
        <v>153</v>
      </c>
      <c r="B36" t="s">
        <v>32</v>
      </c>
      <c r="C36">
        <v>15268.87</v>
      </c>
      <c r="D36">
        <v>10020.200000000001</v>
      </c>
      <c r="E36">
        <f t="shared" si="0"/>
        <v>13360.266666666666</v>
      </c>
    </row>
    <row r="37" spans="1:5" x14ac:dyDescent="0.2">
      <c r="A37" t="s">
        <v>170</v>
      </c>
      <c r="B37" t="s">
        <v>49</v>
      </c>
      <c r="C37">
        <v>26259.5</v>
      </c>
      <c r="D37">
        <v>17232.8</v>
      </c>
      <c r="E37">
        <f t="shared" si="0"/>
        <v>22977.066666666666</v>
      </c>
    </row>
    <row r="38" spans="1:5" x14ac:dyDescent="0.2">
      <c r="A38" t="s">
        <v>207</v>
      </c>
      <c r="B38" t="s">
        <v>83</v>
      </c>
      <c r="C38">
        <v>37321.550000000003</v>
      </c>
      <c r="D38">
        <v>24492.27</v>
      </c>
      <c r="E38">
        <f t="shared" si="0"/>
        <v>32656.36</v>
      </c>
    </row>
    <row r="39" spans="1:5" x14ac:dyDescent="0.2">
      <c r="A39" t="s">
        <v>208</v>
      </c>
      <c r="B39" t="s">
        <v>84</v>
      </c>
      <c r="C39">
        <v>58176.6</v>
      </c>
      <c r="D39">
        <v>38178.39</v>
      </c>
      <c r="E39">
        <f t="shared" si="0"/>
        <v>50904.52</v>
      </c>
    </row>
    <row r="40" spans="1:5" x14ac:dyDescent="0.2">
      <c r="A40" t="s">
        <v>133</v>
      </c>
      <c r="B40" t="s">
        <v>12</v>
      </c>
      <c r="C40">
        <v>1252.5</v>
      </c>
      <c r="D40">
        <v>821.95</v>
      </c>
      <c r="E40">
        <f t="shared" si="0"/>
        <v>1095.9333333333334</v>
      </c>
    </row>
    <row r="41" spans="1:5" x14ac:dyDescent="0.2">
      <c r="A41" t="s">
        <v>134</v>
      </c>
      <c r="B41" t="s">
        <v>13</v>
      </c>
      <c r="C41">
        <v>2499.06</v>
      </c>
      <c r="D41">
        <v>1640.01</v>
      </c>
      <c r="E41">
        <f t="shared" si="0"/>
        <v>2186.6800000000003</v>
      </c>
    </row>
    <row r="42" spans="1:5" x14ac:dyDescent="0.2">
      <c r="A42" t="s">
        <v>135</v>
      </c>
      <c r="B42" t="s">
        <v>14</v>
      </c>
      <c r="C42">
        <v>4543.28</v>
      </c>
      <c r="D42">
        <v>2981.53</v>
      </c>
      <c r="E42">
        <f t="shared" si="0"/>
        <v>3975.3733333333334</v>
      </c>
    </row>
    <row r="43" spans="1:5" x14ac:dyDescent="0.2">
      <c r="A43" t="s">
        <v>154</v>
      </c>
      <c r="B43" t="s">
        <v>33</v>
      </c>
      <c r="C43">
        <v>7150.06</v>
      </c>
      <c r="D43">
        <v>4692.2299999999996</v>
      </c>
      <c r="E43">
        <f t="shared" si="0"/>
        <v>6256.3066666666664</v>
      </c>
    </row>
    <row r="44" spans="1:5" x14ac:dyDescent="0.2">
      <c r="A44" t="s">
        <v>171</v>
      </c>
      <c r="B44" t="s">
        <v>50</v>
      </c>
      <c r="C44">
        <v>15515.04</v>
      </c>
      <c r="D44">
        <v>10181.75</v>
      </c>
      <c r="E44">
        <f t="shared" si="0"/>
        <v>13575.666666666666</v>
      </c>
    </row>
    <row r="45" spans="1:5" x14ac:dyDescent="0.2">
      <c r="A45" t="s">
        <v>209</v>
      </c>
      <c r="B45" t="s">
        <v>85</v>
      </c>
      <c r="C45">
        <v>26846.25</v>
      </c>
      <c r="D45">
        <v>17617.849999999999</v>
      </c>
      <c r="E45">
        <f t="shared" si="0"/>
        <v>23490.466666666667</v>
      </c>
    </row>
    <row r="46" spans="1:5" x14ac:dyDescent="0.2">
      <c r="A46" t="s">
        <v>210</v>
      </c>
      <c r="B46" t="s">
        <v>86</v>
      </c>
      <c r="C46">
        <v>471510.09</v>
      </c>
      <c r="D46">
        <v>30942.9</v>
      </c>
      <c r="E46">
        <f t="shared" si="0"/>
        <v>41257.199999999997</v>
      </c>
    </row>
    <row r="47" spans="1:5" x14ac:dyDescent="0.2">
      <c r="A47" t="s">
        <v>211</v>
      </c>
      <c r="B47" t="s">
        <v>87</v>
      </c>
      <c r="C47">
        <v>1301.18</v>
      </c>
      <c r="D47">
        <v>853.9</v>
      </c>
      <c r="E47">
        <f t="shared" si="0"/>
        <v>1138.5333333333333</v>
      </c>
    </row>
    <row r="48" spans="1:5" x14ac:dyDescent="0.2">
      <c r="A48" t="s">
        <v>212</v>
      </c>
      <c r="B48" t="s">
        <v>88</v>
      </c>
      <c r="C48">
        <v>2444.12</v>
      </c>
      <c r="D48">
        <v>1603.95</v>
      </c>
      <c r="E48">
        <f t="shared" si="0"/>
        <v>2138.6</v>
      </c>
    </row>
    <row r="49" spans="1:5" x14ac:dyDescent="0.2">
      <c r="A49" t="s">
        <v>136</v>
      </c>
      <c r="B49" t="s">
        <v>15</v>
      </c>
      <c r="C49">
        <v>4552.97</v>
      </c>
      <c r="D49">
        <v>2987.89</v>
      </c>
      <c r="E49">
        <f t="shared" si="0"/>
        <v>3983.853333333333</v>
      </c>
    </row>
    <row r="50" spans="1:5" x14ac:dyDescent="0.2">
      <c r="A50" t="s">
        <v>137</v>
      </c>
      <c r="B50" t="s">
        <v>16</v>
      </c>
      <c r="C50">
        <v>7970.83</v>
      </c>
      <c r="D50">
        <v>5230.8599999999997</v>
      </c>
      <c r="E50">
        <f t="shared" si="0"/>
        <v>6974.48</v>
      </c>
    </row>
    <row r="51" spans="1:5" x14ac:dyDescent="0.2">
      <c r="A51" t="s">
        <v>155</v>
      </c>
      <c r="B51" t="s">
        <v>34</v>
      </c>
      <c r="C51">
        <v>15430.01</v>
      </c>
      <c r="D51">
        <v>10125.94</v>
      </c>
      <c r="E51">
        <f t="shared" si="0"/>
        <v>13501.253333333336</v>
      </c>
    </row>
    <row r="52" spans="1:5" x14ac:dyDescent="0.2">
      <c r="A52" t="s">
        <v>172</v>
      </c>
      <c r="B52" t="s">
        <v>51</v>
      </c>
      <c r="C52">
        <v>27262.5</v>
      </c>
      <c r="D52">
        <v>17891.02</v>
      </c>
      <c r="E52">
        <f t="shared" si="0"/>
        <v>23854.693333333333</v>
      </c>
    </row>
    <row r="53" spans="1:5" x14ac:dyDescent="0.2">
      <c r="A53" t="s">
        <v>173</v>
      </c>
      <c r="B53" t="s">
        <v>52</v>
      </c>
      <c r="C53">
        <v>44564.6</v>
      </c>
      <c r="D53">
        <v>29245.52</v>
      </c>
      <c r="E53">
        <f t="shared" si="0"/>
        <v>38994.026666666665</v>
      </c>
    </row>
    <row r="54" spans="1:5" x14ac:dyDescent="0.2">
      <c r="A54" t="s">
        <v>138</v>
      </c>
      <c r="B54" t="s">
        <v>17</v>
      </c>
      <c r="C54">
        <v>1209.81</v>
      </c>
      <c r="D54">
        <v>793.94</v>
      </c>
      <c r="E54">
        <f t="shared" si="0"/>
        <v>1058.5866666666668</v>
      </c>
    </row>
    <row r="55" spans="1:5" x14ac:dyDescent="0.2">
      <c r="A55" t="s">
        <v>139</v>
      </c>
      <c r="B55" t="s">
        <v>18</v>
      </c>
      <c r="C55">
        <v>2413.34</v>
      </c>
      <c r="D55">
        <v>1583.75</v>
      </c>
      <c r="E55">
        <f t="shared" si="0"/>
        <v>2111.6666666666665</v>
      </c>
    </row>
    <row r="56" spans="1:5" x14ac:dyDescent="0.2">
      <c r="A56" t="s">
        <v>140</v>
      </c>
      <c r="B56" t="s">
        <v>19</v>
      </c>
      <c r="C56">
        <v>4549.6400000000003</v>
      </c>
      <c r="D56">
        <v>2985.7</v>
      </c>
      <c r="E56">
        <f t="shared" si="0"/>
        <v>3980.9333333333329</v>
      </c>
    </row>
    <row r="57" spans="1:5" x14ac:dyDescent="0.2">
      <c r="A57" t="s">
        <v>141</v>
      </c>
      <c r="B57" t="s">
        <v>20</v>
      </c>
      <c r="C57">
        <v>8081.1</v>
      </c>
      <c r="D57">
        <v>5303.22</v>
      </c>
      <c r="E57">
        <f t="shared" si="0"/>
        <v>7070.9600000000009</v>
      </c>
    </row>
    <row r="58" spans="1:5" x14ac:dyDescent="0.2">
      <c r="A58" t="s">
        <v>156</v>
      </c>
      <c r="B58" t="s">
        <v>35</v>
      </c>
      <c r="C58">
        <v>15532.85</v>
      </c>
      <c r="D58">
        <v>10193.43</v>
      </c>
      <c r="E58">
        <f t="shared" si="0"/>
        <v>13591.24</v>
      </c>
    </row>
    <row r="59" spans="1:5" x14ac:dyDescent="0.2">
      <c r="A59" t="s">
        <v>174</v>
      </c>
      <c r="B59" t="s">
        <v>53</v>
      </c>
      <c r="C59">
        <v>26632.92</v>
      </c>
      <c r="D59">
        <v>17477.849999999999</v>
      </c>
      <c r="E59">
        <f t="shared" si="0"/>
        <v>23303.8</v>
      </c>
    </row>
    <row r="60" spans="1:5" x14ac:dyDescent="0.2">
      <c r="A60" t="s">
        <v>175</v>
      </c>
      <c r="B60" t="s">
        <v>54</v>
      </c>
      <c r="C60">
        <v>42005.5</v>
      </c>
      <c r="D60">
        <v>27566.11</v>
      </c>
      <c r="E60">
        <f t="shared" si="0"/>
        <v>36754.813333333332</v>
      </c>
    </row>
    <row r="61" spans="1:5" x14ac:dyDescent="0.2">
      <c r="A61" t="s">
        <v>142</v>
      </c>
      <c r="B61" t="s">
        <v>21</v>
      </c>
      <c r="C61">
        <v>1207.06</v>
      </c>
      <c r="D61">
        <v>792.13</v>
      </c>
      <c r="E61">
        <f t="shared" si="0"/>
        <v>1056.1733333333332</v>
      </c>
    </row>
    <row r="62" spans="1:5" x14ac:dyDescent="0.2">
      <c r="A62" t="s">
        <v>176</v>
      </c>
      <c r="B62" t="s">
        <v>55</v>
      </c>
      <c r="C62">
        <v>2413.12</v>
      </c>
      <c r="D62">
        <v>1583.61</v>
      </c>
      <c r="E62">
        <f t="shared" si="0"/>
        <v>2111.48</v>
      </c>
    </row>
    <row r="63" spans="1:5" x14ac:dyDescent="0.2">
      <c r="A63" t="s">
        <v>143</v>
      </c>
      <c r="B63" t="s">
        <v>22</v>
      </c>
      <c r="C63">
        <v>4464.93</v>
      </c>
      <c r="D63">
        <v>2930.11</v>
      </c>
      <c r="E63">
        <f t="shared" si="0"/>
        <v>3906.8133333333335</v>
      </c>
    </row>
    <row r="64" spans="1:5" x14ac:dyDescent="0.2">
      <c r="A64" t="s">
        <v>144</v>
      </c>
      <c r="B64" t="s">
        <v>23</v>
      </c>
      <c r="C64">
        <v>7878.61</v>
      </c>
      <c r="D64">
        <v>5170.34</v>
      </c>
      <c r="E64">
        <f t="shared" si="0"/>
        <v>6893.7866666666669</v>
      </c>
    </row>
    <row r="65" spans="1:5" x14ac:dyDescent="0.2">
      <c r="A65" t="s">
        <v>157</v>
      </c>
      <c r="B65" t="s">
        <v>36</v>
      </c>
      <c r="C65">
        <v>15506.59</v>
      </c>
      <c r="D65">
        <v>10176.200000000001</v>
      </c>
      <c r="E65">
        <f t="shared" si="0"/>
        <v>13568.266666666668</v>
      </c>
    </row>
    <row r="66" spans="1:5" x14ac:dyDescent="0.2">
      <c r="A66" t="s">
        <v>177</v>
      </c>
      <c r="B66" t="s">
        <v>56</v>
      </c>
      <c r="C66">
        <v>27085</v>
      </c>
      <c r="D66">
        <v>17774.53</v>
      </c>
      <c r="E66">
        <f t="shared" si="0"/>
        <v>23699.373333333333</v>
      </c>
    </row>
    <row r="67" spans="1:5" x14ac:dyDescent="0.2">
      <c r="A67" t="s">
        <v>178</v>
      </c>
      <c r="B67" t="s">
        <v>57</v>
      </c>
      <c r="C67">
        <v>41478.94</v>
      </c>
      <c r="D67">
        <v>27220.55</v>
      </c>
      <c r="E67">
        <f t="shared" si="0"/>
        <v>36294.066666666666</v>
      </c>
    </row>
    <row r="68" spans="1:5" x14ac:dyDescent="0.2">
      <c r="A68" t="s">
        <v>213</v>
      </c>
      <c r="B68" t="s">
        <v>89</v>
      </c>
      <c r="C68">
        <v>1329.65</v>
      </c>
      <c r="D68">
        <v>872.58</v>
      </c>
      <c r="E68">
        <f t="shared" si="0"/>
        <v>1163.44</v>
      </c>
    </row>
    <row r="69" spans="1:5" x14ac:dyDescent="0.2">
      <c r="A69" t="s">
        <v>179</v>
      </c>
      <c r="B69" t="s">
        <v>58</v>
      </c>
      <c r="C69">
        <v>2577.54</v>
      </c>
      <c r="D69">
        <v>1691.51</v>
      </c>
      <c r="E69">
        <f t="shared" si="0"/>
        <v>2255.3466666666664</v>
      </c>
    </row>
    <row r="70" spans="1:5" x14ac:dyDescent="0.2">
      <c r="A70" t="s">
        <v>145</v>
      </c>
      <c r="B70" t="s">
        <v>24</v>
      </c>
      <c r="C70">
        <v>4633.8900000000003</v>
      </c>
      <c r="D70">
        <v>3040.99</v>
      </c>
      <c r="E70">
        <f t="shared" si="0"/>
        <v>4054.6533333333327</v>
      </c>
    </row>
    <row r="71" spans="1:5" x14ac:dyDescent="0.2">
      <c r="A71" t="s">
        <v>146</v>
      </c>
      <c r="B71" t="s">
        <v>25</v>
      </c>
      <c r="C71">
        <v>8223.73</v>
      </c>
      <c r="D71">
        <v>5396.82</v>
      </c>
      <c r="E71">
        <f t="shared" si="0"/>
        <v>7195.76</v>
      </c>
    </row>
    <row r="72" spans="1:5" x14ac:dyDescent="0.2">
      <c r="A72" t="s">
        <v>147</v>
      </c>
      <c r="B72" t="s">
        <v>26</v>
      </c>
      <c r="C72">
        <v>15908.24</v>
      </c>
      <c r="D72">
        <v>10439.780000000001</v>
      </c>
      <c r="E72">
        <f t="shared" si="0"/>
        <v>13919.706666666667</v>
      </c>
    </row>
    <row r="73" spans="1:5" x14ac:dyDescent="0.2">
      <c r="A73" t="s">
        <v>158</v>
      </c>
      <c r="B73" t="s">
        <v>37</v>
      </c>
      <c r="C73">
        <v>27134.69</v>
      </c>
      <c r="D73">
        <v>17807.14</v>
      </c>
      <c r="E73">
        <f t="shared" ref="E73:E128" si="1">D73/75*100</f>
        <v>23742.853333333333</v>
      </c>
    </row>
    <row r="74" spans="1:5" x14ac:dyDescent="0.2">
      <c r="A74" t="s">
        <v>159</v>
      </c>
      <c r="B74" t="s">
        <v>38</v>
      </c>
      <c r="C74">
        <v>37914.480000000003</v>
      </c>
      <c r="D74">
        <v>24881.38</v>
      </c>
      <c r="E74">
        <f t="shared" si="1"/>
        <v>33175.173333333332</v>
      </c>
    </row>
    <row r="75" spans="1:5" x14ac:dyDescent="0.2">
      <c r="A75" t="s">
        <v>180</v>
      </c>
      <c r="B75" t="s">
        <v>59</v>
      </c>
      <c r="C75">
        <v>46927.61</v>
      </c>
      <c r="D75">
        <v>30796.240000000002</v>
      </c>
      <c r="E75">
        <f t="shared" si="1"/>
        <v>41061.653333333335</v>
      </c>
    </row>
    <row r="76" spans="1:5" x14ac:dyDescent="0.2">
      <c r="A76" t="s">
        <v>181</v>
      </c>
      <c r="B76" t="s">
        <v>60</v>
      </c>
      <c r="C76">
        <v>82560.81</v>
      </c>
      <c r="D76">
        <v>54180.53</v>
      </c>
      <c r="E76">
        <f t="shared" si="1"/>
        <v>72240.706666666665</v>
      </c>
    </row>
    <row r="77" spans="1:5" x14ac:dyDescent="0.2">
      <c r="A77" t="s">
        <v>214</v>
      </c>
      <c r="B77" t="s">
        <v>90</v>
      </c>
      <c r="C77">
        <v>1338.56</v>
      </c>
      <c r="D77">
        <v>878.43</v>
      </c>
      <c r="E77">
        <f t="shared" si="1"/>
        <v>1171.2399999999998</v>
      </c>
    </row>
    <row r="78" spans="1:5" x14ac:dyDescent="0.2">
      <c r="A78" t="s">
        <v>215</v>
      </c>
      <c r="B78" t="s">
        <v>91</v>
      </c>
      <c r="C78">
        <v>2632.15</v>
      </c>
      <c r="D78">
        <v>1727.35</v>
      </c>
      <c r="E78">
        <f t="shared" si="1"/>
        <v>2303.1333333333332</v>
      </c>
    </row>
    <row r="79" spans="1:5" x14ac:dyDescent="0.2">
      <c r="A79" t="s">
        <v>216</v>
      </c>
      <c r="B79" t="s">
        <v>92</v>
      </c>
      <c r="C79">
        <v>4810.91</v>
      </c>
      <c r="D79">
        <v>3157.16</v>
      </c>
      <c r="E79">
        <f t="shared" si="1"/>
        <v>4209.5466666666671</v>
      </c>
    </row>
    <row r="80" spans="1:5" x14ac:dyDescent="0.2">
      <c r="A80" t="s">
        <v>217</v>
      </c>
      <c r="B80" t="s">
        <v>93</v>
      </c>
      <c r="C80">
        <v>8239.06</v>
      </c>
      <c r="D80">
        <v>5406.88</v>
      </c>
      <c r="E80">
        <f t="shared" si="1"/>
        <v>7209.1733333333341</v>
      </c>
    </row>
    <row r="81" spans="1:5" x14ac:dyDescent="0.2">
      <c r="A81" t="s">
        <v>218</v>
      </c>
      <c r="B81" t="s">
        <v>94</v>
      </c>
      <c r="C81">
        <v>15988.24</v>
      </c>
      <c r="D81">
        <v>10492.28</v>
      </c>
      <c r="E81">
        <f t="shared" si="1"/>
        <v>13989.706666666669</v>
      </c>
    </row>
    <row r="82" spans="1:5" x14ac:dyDescent="0.2">
      <c r="A82" t="s">
        <v>160</v>
      </c>
      <c r="B82" t="s">
        <v>39</v>
      </c>
      <c r="C82">
        <v>27556.86</v>
      </c>
      <c r="D82">
        <v>18084.189999999999</v>
      </c>
      <c r="E82">
        <f t="shared" si="1"/>
        <v>24112.25333333333</v>
      </c>
    </row>
    <row r="83" spans="1:5" x14ac:dyDescent="0.2">
      <c r="A83" t="s">
        <v>182</v>
      </c>
      <c r="B83" t="s">
        <v>61</v>
      </c>
      <c r="C83">
        <v>39220.980000000003</v>
      </c>
      <c r="D83">
        <v>25738.77</v>
      </c>
      <c r="E83">
        <f t="shared" si="1"/>
        <v>34318.36</v>
      </c>
    </row>
    <row r="84" spans="1:5" x14ac:dyDescent="0.2">
      <c r="A84" t="s">
        <v>183</v>
      </c>
      <c r="B84" t="s">
        <v>62</v>
      </c>
      <c r="C84">
        <v>55446.57</v>
      </c>
      <c r="D84">
        <v>36386.81</v>
      </c>
      <c r="E84">
        <f t="shared" si="1"/>
        <v>48515.746666666659</v>
      </c>
    </row>
    <row r="85" spans="1:5" x14ac:dyDescent="0.2">
      <c r="A85" t="s">
        <v>184</v>
      </c>
      <c r="B85" t="s">
        <v>63</v>
      </c>
      <c r="C85">
        <v>1353.1</v>
      </c>
      <c r="D85">
        <v>887.97</v>
      </c>
      <c r="E85">
        <f t="shared" si="1"/>
        <v>1183.96</v>
      </c>
    </row>
    <row r="86" spans="1:5" x14ac:dyDescent="0.2">
      <c r="A86" t="s">
        <v>219</v>
      </c>
      <c r="B86" t="s">
        <v>95</v>
      </c>
      <c r="C86">
        <v>2677.69</v>
      </c>
      <c r="D86">
        <v>1757.23</v>
      </c>
      <c r="E86">
        <f t="shared" si="1"/>
        <v>2342.9733333333334</v>
      </c>
    </row>
    <row r="87" spans="1:5" x14ac:dyDescent="0.2">
      <c r="A87" t="s">
        <v>185</v>
      </c>
      <c r="B87" t="s">
        <v>64</v>
      </c>
      <c r="C87">
        <v>4820.4399999999996</v>
      </c>
      <c r="D87">
        <v>3163.41</v>
      </c>
      <c r="E87">
        <f t="shared" si="1"/>
        <v>4217.8799999999992</v>
      </c>
    </row>
    <row r="88" spans="1:5" x14ac:dyDescent="0.2">
      <c r="A88" t="s">
        <v>148</v>
      </c>
      <c r="B88" t="s">
        <v>27</v>
      </c>
      <c r="C88">
        <v>8519.91</v>
      </c>
      <c r="D88">
        <v>5591.19</v>
      </c>
      <c r="E88">
        <f t="shared" si="1"/>
        <v>7454.92</v>
      </c>
    </row>
    <row r="89" spans="1:5" x14ac:dyDescent="0.2">
      <c r="A89" t="s">
        <v>161</v>
      </c>
      <c r="B89" t="s">
        <v>40</v>
      </c>
      <c r="C89">
        <v>16152.32</v>
      </c>
      <c r="D89">
        <v>10599.96</v>
      </c>
      <c r="E89">
        <f t="shared" si="1"/>
        <v>14133.279999999999</v>
      </c>
    </row>
    <row r="90" spans="1:5" x14ac:dyDescent="0.2">
      <c r="A90" t="s">
        <v>186</v>
      </c>
      <c r="B90" t="s">
        <v>65</v>
      </c>
      <c r="C90">
        <v>27670.42</v>
      </c>
      <c r="D90">
        <v>18158.71</v>
      </c>
      <c r="E90">
        <f t="shared" si="1"/>
        <v>24211.613333333331</v>
      </c>
    </row>
    <row r="91" spans="1:5" x14ac:dyDescent="0.2">
      <c r="A91" t="s">
        <v>187</v>
      </c>
      <c r="B91" t="s">
        <v>66</v>
      </c>
      <c r="C91">
        <v>43808.89</v>
      </c>
      <c r="D91">
        <v>28749.58</v>
      </c>
      <c r="E91">
        <f t="shared" si="1"/>
        <v>38332.773333333338</v>
      </c>
    </row>
    <row r="92" spans="1:5" x14ac:dyDescent="0.2">
      <c r="A92" t="s">
        <v>220</v>
      </c>
      <c r="B92" t="s">
        <v>96</v>
      </c>
      <c r="C92">
        <v>1308.1600000000001</v>
      </c>
      <c r="D92">
        <v>858.48</v>
      </c>
      <c r="E92">
        <f t="shared" si="1"/>
        <v>1144.6400000000001</v>
      </c>
    </row>
    <row r="93" spans="1:5" x14ac:dyDescent="0.2">
      <c r="A93" t="s">
        <v>221</v>
      </c>
      <c r="B93" t="s">
        <v>97</v>
      </c>
      <c r="C93">
        <v>2603.81</v>
      </c>
      <c r="D93">
        <v>1708.75</v>
      </c>
      <c r="E93">
        <f t="shared" si="1"/>
        <v>2278.3333333333335</v>
      </c>
    </row>
    <row r="94" spans="1:5" x14ac:dyDescent="0.2">
      <c r="A94" t="s">
        <v>222</v>
      </c>
      <c r="B94" t="s">
        <v>98</v>
      </c>
      <c r="C94">
        <v>4772.2299999999996</v>
      </c>
      <c r="D94">
        <v>3131.78</v>
      </c>
      <c r="E94">
        <f t="shared" si="1"/>
        <v>4175.7066666666669</v>
      </c>
    </row>
    <row r="95" spans="1:5" x14ac:dyDescent="0.2">
      <c r="A95" t="s">
        <v>188</v>
      </c>
      <c r="B95" t="s">
        <v>67</v>
      </c>
      <c r="C95">
        <v>8133.47</v>
      </c>
      <c r="D95">
        <v>5337.59</v>
      </c>
      <c r="E95">
        <f t="shared" si="1"/>
        <v>7116.7866666666669</v>
      </c>
    </row>
    <row r="96" spans="1:5" x14ac:dyDescent="0.2">
      <c r="A96" t="s">
        <v>189</v>
      </c>
      <c r="B96" t="s">
        <v>68</v>
      </c>
      <c r="C96">
        <v>15670.8</v>
      </c>
      <c r="D96">
        <v>10283.959999999999</v>
      </c>
      <c r="E96">
        <f t="shared" si="1"/>
        <v>13711.946666666665</v>
      </c>
    </row>
    <row r="97" spans="1:5" x14ac:dyDescent="0.2">
      <c r="A97" t="s">
        <v>162</v>
      </c>
      <c r="B97" t="s">
        <v>41</v>
      </c>
      <c r="C97">
        <v>27072.59</v>
      </c>
      <c r="D97">
        <v>17766.39</v>
      </c>
      <c r="E97">
        <f t="shared" si="1"/>
        <v>23688.52</v>
      </c>
    </row>
    <row r="98" spans="1:5" x14ac:dyDescent="0.2">
      <c r="A98" t="s">
        <v>190</v>
      </c>
      <c r="B98" t="s">
        <v>69</v>
      </c>
      <c r="C98">
        <v>38268.6</v>
      </c>
      <c r="D98">
        <v>25113.77</v>
      </c>
      <c r="E98">
        <f t="shared" si="1"/>
        <v>33485.026666666672</v>
      </c>
    </row>
    <row r="99" spans="1:5" x14ac:dyDescent="0.2">
      <c r="A99" t="s">
        <v>191</v>
      </c>
      <c r="B99" t="s">
        <v>70</v>
      </c>
      <c r="C99">
        <v>51473.35</v>
      </c>
      <c r="D99">
        <v>33779.39</v>
      </c>
      <c r="E99">
        <f t="shared" si="1"/>
        <v>45039.186666666668</v>
      </c>
    </row>
    <row r="100" spans="1:5" x14ac:dyDescent="0.2">
      <c r="A100" t="s">
        <v>223</v>
      </c>
      <c r="B100" t="s">
        <v>99</v>
      </c>
      <c r="C100">
        <v>1253.6199999999999</v>
      </c>
      <c r="D100">
        <v>822.69</v>
      </c>
      <c r="E100">
        <f t="shared" si="1"/>
        <v>1096.92</v>
      </c>
    </row>
    <row r="101" spans="1:5" x14ac:dyDescent="0.2">
      <c r="A101" t="s">
        <v>192</v>
      </c>
      <c r="B101" t="s">
        <v>71</v>
      </c>
      <c r="C101">
        <v>2505.9899999999998</v>
      </c>
      <c r="D101">
        <v>1644.56</v>
      </c>
      <c r="E101">
        <f t="shared" si="1"/>
        <v>2192.7466666666669</v>
      </c>
    </row>
    <row r="102" spans="1:5" x14ac:dyDescent="0.2">
      <c r="A102" t="s">
        <v>149</v>
      </c>
      <c r="B102" t="s">
        <v>28</v>
      </c>
      <c r="C102">
        <v>4737.1899999999996</v>
      </c>
      <c r="D102">
        <v>3108.78</v>
      </c>
      <c r="E102">
        <f t="shared" si="1"/>
        <v>4145.04</v>
      </c>
    </row>
    <row r="103" spans="1:5" x14ac:dyDescent="0.2">
      <c r="A103" t="s">
        <v>150</v>
      </c>
      <c r="B103" t="s">
        <v>29</v>
      </c>
      <c r="C103">
        <v>8165.38</v>
      </c>
      <c r="D103">
        <v>5358.53</v>
      </c>
      <c r="E103">
        <f t="shared" si="1"/>
        <v>7144.706666666666</v>
      </c>
    </row>
    <row r="104" spans="1:5" x14ac:dyDescent="0.2">
      <c r="A104" t="s">
        <v>163</v>
      </c>
      <c r="B104" t="s">
        <v>42</v>
      </c>
      <c r="C104">
        <v>15889.65</v>
      </c>
      <c r="D104">
        <v>10427.58</v>
      </c>
      <c r="E104">
        <f t="shared" si="1"/>
        <v>13903.44</v>
      </c>
    </row>
    <row r="105" spans="1:5" x14ac:dyDescent="0.2">
      <c r="A105" t="s">
        <v>193</v>
      </c>
      <c r="B105" t="s">
        <v>72</v>
      </c>
      <c r="C105">
        <v>27408.23</v>
      </c>
      <c r="D105">
        <v>17986.650000000001</v>
      </c>
      <c r="E105">
        <f t="shared" si="1"/>
        <v>23982.200000000004</v>
      </c>
    </row>
    <row r="106" spans="1:5" x14ac:dyDescent="0.2">
      <c r="A106" t="s">
        <v>194</v>
      </c>
      <c r="B106" t="s">
        <v>73</v>
      </c>
      <c r="C106">
        <v>43372.35</v>
      </c>
      <c r="D106">
        <v>28463.1</v>
      </c>
      <c r="E106">
        <f t="shared" si="1"/>
        <v>37950.799999999996</v>
      </c>
    </row>
    <row r="107" spans="1:5" x14ac:dyDescent="0.2">
      <c r="A107" t="s">
        <v>151</v>
      </c>
      <c r="B107" t="s">
        <v>30</v>
      </c>
      <c r="C107">
        <v>1323.18</v>
      </c>
      <c r="D107">
        <v>868.34</v>
      </c>
      <c r="E107">
        <f t="shared" si="1"/>
        <v>1157.7866666666666</v>
      </c>
    </row>
    <row r="108" spans="1:5" x14ac:dyDescent="0.2">
      <c r="A108" t="s">
        <v>195</v>
      </c>
      <c r="B108" t="s">
        <v>74</v>
      </c>
      <c r="C108">
        <v>2668.04</v>
      </c>
      <c r="D108">
        <v>1750.9</v>
      </c>
      <c r="E108">
        <f t="shared" si="1"/>
        <v>2334.5333333333338</v>
      </c>
    </row>
    <row r="109" spans="1:5" x14ac:dyDescent="0.2">
      <c r="A109" t="s">
        <v>224</v>
      </c>
      <c r="B109" t="s">
        <v>100</v>
      </c>
      <c r="C109">
        <v>4850.17</v>
      </c>
      <c r="D109">
        <v>3182.92</v>
      </c>
      <c r="E109">
        <f t="shared" si="1"/>
        <v>4243.8933333333334</v>
      </c>
    </row>
    <row r="110" spans="1:5" x14ac:dyDescent="0.2">
      <c r="A110" t="s">
        <v>196</v>
      </c>
      <c r="B110" t="s">
        <v>75</v>
      </c>
      <c r="C110">
        <v>8287.2800000000007</v>
      </c>
      <c r="D110">
        <v>5438.53</v>
      </c>
      <c r="E110">
        <f t="shared" si="1"/>
        <v>7251.373333333333</v>
      </c>
    </row>
    <row r="111" spans="1:5" x14ac:dyDescent="0.2">
      <c r="A111" t="s">
        <v>197</v>
      </c>
      <c r="B111" t="s">
        <v>76</v>
      </c>
      <c r="C111">
        <v>16113.88</v>
      </c>
      <c r="D111">
        <v>10574.73</v>
      </c>
      <c r="E111">
        <f t="shared" si="1"/>
        <v>14099.64</v>
      </c>
    </row>
    <row r="112" spans="1:5" x14ac:dyDescent="0.2">
      <c r="A112" t="s">
        <v>164</v>
      </c>
      <c r="B112" t="s">
        <v>43</v>
      </c>
      <c r="C112">
        <v>27343.52</v>
      </c>
      <c r="D112">
        <v>17944.189999999999</v>
      </c>
      <c r="E112">
        <f t="shared" si="1"/>
        <v>23925.586666666666</v>
      </c>
    </row>
    <row r="113" spans="1:5" x14ac:dyDescent="0.2">
      <c r="A113" t="s">
        <v>198</v>
      </c>
      <c r="B113" t="s">
        <v>77</v>
      </c>
      <c r="C113">
        <v>37593.96</v>
      </c>
      <c r="D113">
        <v>24671.040000000001</v>
      </c>
      <c r="E113">
        <f t="shared" si="1"/>
        <v>32894.720000000001</v>
      </c>
    </row>
    <row r="114" spans="1:5" x14ac:dyDescent="0.2">
      <c r="A114" t="s">
        <v>225</v>
      </c>
      <c r="B114" t="s">
        <v>101</v>
      </c>
      <c r="C114">
        <v>50249.05</v>
      </c>
      <c r="D114">
        <v>32975.94</v>
      </c>
      <c r="E114">
        <f t="shared" si="1"/>
        <v>43967.920000000006</v>
      </c>
    </row>
    <row r="115" spans="1:5" x14ac:dyDescent="0.2">
      <c r="A115" t="s">
        <v>226</v>
      </c>
      <c r="B115" t="s">
        <v>102</v>
      </c>
      <c r="C115">
        <v>61165.04</v>
      </c>
      <c r="D115">
        <v>40139.56</v>
      </c>
      <c r="E115">
        <f t="shared" si="1"/>
        <v>53519.41333333333</v>
      </c>
    </row>
    <row r="116" spans="1:5" x14ac:dyDescent="0.2">
      <c r="A116" t="s">
        <v>227</v>
      </c>
      <c r="B116" t="s">
        <v>103</v>
      </c>
      <c r="C116">
        <v>1265.23</v>
      </c>
      <c r="D116">
        <v>830.31</v>
      </c>
      <c r="E116">
        <f t="shared" si="1"/>
        <v>1107.08</v>
      </c>
    </row>
    <row r="117" spans="1:5" x14ac:dyDescent="0.2">
      <c r="A117" t="s">
        <v>228</v>
      </c>
      <c r="B117" t="s">
        <v>104</v>
      </c>
      <c r="C117">
        <v>2529.3000000000002</v>
      </c>
      <c r="D117">
        <v>1659.85</v>
      </c>
      <c r="E117">
        <f t="shared" si="1"/>
        <v>2213.1333333333332</v>
      </c>
    </row>
    <row r="118" spans="1:5" x14ac:dyDescent="0.2">
      <c r="A118" t="s">
        <v>229</v>
      </c>
      <c r="B118" t="s">
        <v>105</v>
      </c>
      <c r="C118">
        <v>4681.99</v>
      </c>
      <c r="D118">
        <v>3072.56</v>
      </c>
      <c r="E118">
        <f t="shared" si="1"/>
        <v>4096.7466666666669</v>
      </c>
    </row>
    <row r="119" spans="1:5" x14ac:dyDescent="0.2">
      <c r="A119" t="s">
        <v>230</v>
      </c>
      <c r="B119" t="s">
        <v>106</v>
      </c>
      <c r="C119">
        <v>7834.68</v>
      </c>
      <c r="D119">
        <v>5141.51</v>
      </c>
      <c r="E119">
        <f t="shared" si="1"/>
        <v>6855.3466666666664</v>
      </c>
    </row>
    <row r="120" spans="1:5" x14ac:dyDescent="0.2">
      <c r="A120" t="s">
        <v>231</v>
      </c>
      <c r="B120" t="s">
        <v>107</v>
      </c>
      <c r="C120">
        <v>15885.8</v>
      </c>
      <c r="D120">
        <v>10425.06</v>
      </c>
      <c r="E120">
        <f t="shared" si="1"/>
        <v>13900.08</v>
      </c>
    </row>
    <row r="121" spans="1:5" x14ac:dyDescent="0.2">
      <c r="A121" t="s">
        <v>232</v>
      </c>
      <c r="B121" t="s">
        <v>108</v>
      </c>
      <c r="C121">
        <v>29223.39</v>
      </c>
      <c r="D121">
        <v>19177.849999999999</v>
      </c>
      <c r="E121">
        <f t="shared" si="1"/>
        <v>25570.466666666664</v>
      </c>
    </row>
    <row r="122" spans="1:5" x14ac:dyDescent="0.2">
      <c r="A122" t="s">
        <v>233</v>
      </c>
      <c r="B122" t="s">
        <v>109</v>
      </c>
      <c r="C122">
        <v>1277.33</v>
      </c>
      <c r="D122">
        <v>838.25</v>
      </c>
      <c r="E122">
        <f t="shared" si="1"/>
        <v>1117.6666666666665</v>
      </c>
    </row>
    <row r="123" spans="1:5" x14ac:dyDescent="0.2">
      <c r="A123" t="s">
        <v>234</v>
      </c>
      <c r="B123" t="s">
        <v>110</v>
      </c>
      <c r="C123">
        <v>2581.2800000000002</v>
      </c>
      <c r="D123">
        <v>1693.97</v>
      </c>
      <c r="E123">
        <f t="shared" si="1"/>
        <v>2258.6266666666666</v>
      </c>
    </row>
    <row r="124" spans="1:5" x14ac:dyDescent="0.2">
      <c r="A124" t="s">
        <v>235</v>
      </c>
      <c r="B124" t="s">
        <v>111</v>
      </c>
      <c r="C124">
        <v>4654.8900000000003</v>
      </c>
      <c r="D124">
        <v>3054.77</v>
      </c>
      <c r="E124">
        <f t="shared" si="1"/>
        <v>4073.0266666666666</v>
      </c>
    </row>
    <row r="125" spans="1:5" x14ac:dyDescent="0.2">
      <c r="A125" t="s">
        <v>236</v>
      </c>
      <c r="B125" t="s">
        <v>112</v>
      </c>
      <c r="C125">
        <v>8255.17</v>
      </c>
      <c r="D125">
        <v>5417.46</v>
      </c>
      <c r="E125">
        <f t="shared" si="1"/>
        <v>7223.28</v>
      </c>
    </row>
    <row r="126" spans="1:5" x14ac:dyDescent="0.2">
      <c r="A126" t="s">
        <v>237</v>
      </c>
      <c r="B126" t="s">
        <v>113</v>
      </c>
      <c r="C126">
        <v>14516.17</v>
      </c>
      <c r="D126">
        <v>9526.24</v>
      </c>
      <c r="E126">
        <f t="shared" si="1"/>
        <v>12701.653333333334</v>
      </c>
    </row>
    <row r="127" spans="1:5" x14ac:dyDescent="0.2">
      <c r="A127" t="s">
        <v>238</v>
      </c>
      <c r="B127" t="s">
        <v>114</v>
      </c>
      <c r="C127">
        <v>27385.57</v>
      </c>
      <c r="D127">
        <v>17971.78</v>
      </c>
      <c r="E127">
        <f t="shared" si="1"/>
        <v>23962.373333333333</v>
      </c>
    </row>
    <row r="128" spans="1:5" x14ac:dyDescent="0.2">
      <c r="A128" t="s">
        <v>239</v>
      </c>
      <c r="B128" t="s">
        <v>115</v>
      </c>
      <c r="C128">
        <v>42211.09</v>
      </c>
      <c r="D128">
        <v>27701.03</v>
      </c>
      <c r="E128">
        <f t="shared" si="1"/>
        <v>36934.706666666665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L22" sqref="L22"/>
    </sheetView>
  </sheetViews>
  <sheetFormatPr baseColWidth="10" defaultColWidth="8.83203125" defaultRowHeight="15" x14ac:dyDescent="0.2"/>
  <cols>
    <col min="1" max="1" width="5.33203125" bestFit="1" customWidth="1"/>
    <col min="2" max="2" width="63.5" bestFit="1" customWidth="1"/>
    <col min="3" max="3" width="24.1640625" bestFit="1" customWidth="1"/>
    <col min="4" max="4" width="19.33203125" bestFit="1" customWidth="1"/>
  </cols>
  <sheetData>
    <row r="1" spans="1:5" x14ac:dyDescent="0.2">
      <c r="C1" t="s">
        <v>643</v>
      </c>
      <c r="D1" t="s">
        <v>644</v>
      </c>
    </row>
    <row r="2" spans="1:5" x14ac:dyDescent="0.2">
      <c r="D2" t="s">
        <v>645</v>
      </c>
    </row>
    <row r="3" spans="1:5" x14ac:dyDescent="0.2">
      <c r="D3" t="s">
        <v>646</v>
      </c>
    </row>
    <row r="4" spans="1:5" x14ac:dyDescent="0.2">
      <c r="D4" t="s">
        <v>647</v>
      </c>
    </row>
    <row r="7" spans="1:5" x14ac:dyDescent="0.2">
      <c r="A7" t="s">
        <v>491</v>
      </c>
      <c r="B7" t="s">
        <v>489</v>
      </c>
      <c r="C7" t="s">
        <v>504</v>
      </c>
      <c r="D7" s="11">
        <v>0.75</v>
      </c>
      <c r="E7" s="11">
        <v>1</v>
      </c>
    </row>
    <row r="8" spans="1:5" x14ac:dyDescent="0.2">
      <c r="A8" t="s">
        <v>121</v>
      </c>
      <c r="B8" t="s">
        <v>0</v>
      </c>
      <c r="C8">
        <v>190.71</v>
      </c>
      <c r="D8">
        <v>134.29</v>
      </c>
      <c r="E8">
        <f>D8/75*100</f>
        <v>179.05333333333334</v>
      </c>
    </row>
    <row r="9" spans="1:5" x14ac:dyDescent="0.2">
      <c r="A9" t="s">
        <v>122</v>
      </c>
      <c r="B9" t="s">
        <v>1</v>
      </c>
      <c r="C9">
        <v>296.3</v>
      </c>
      <c r="D9">
        <v>208.65</v>
      </c>
      <c r="E9">
        <f t="shared" ref="E9:E72" si="0">D9/75*100</f>
        <v>278.2</v>
      </c>
    </row>
    <row r="10" spans="1:5" x14ac:dyDescent="0.2">
      <c r="A10" t="s">
        <v>123</v>
      </c>
      <c r="B10" t="s">
        <v>2</v>
      </c>
      <c r="C10">
        <v>590.79</v>
      </c>
      <c r="D10">
        <v>416.02</v>
      </c>
      <c r="E10">
        <f t="shared" si="0"/>
        <v>554.69333333333338</v>
      </c>
    </row>
    <row r="11" spans="1:5" x14ac:dyDescent="0.2">
      <c r="A11" t="s">
        <v>165</v>
      </c>
      <c r="B11" t="s">
        <v>44</v>
      </c>
      <c r="C11" s="10">
        <v>1119.68</v>
      </c>
      <c r="D11" s="10">
        <v>788.45</v>
      </c>
      <c r="E11">
        <f t="shared" si="0"/>
        <v>1051.2666666666669</v>
      </c>
    </row>
    <row r="12" spans="1:5" x14ac:dyDescent="0.2">
      <c r="A12" t="s">
        <v>516</v>
      </c>
      <c r="B12" t="s">
        <v>117</v>
      </c>
      <c r="C12" s="10">
        <v>1922.97</v>
      </c>
      <c r="D12" s="10">
        <v>1354.11</v>
      </c>
      <c r="E12">
        <f t="shared" si="0"/>
        <v>1805.48</v>
      </c>
    </row>
    <row r="13" spans="1:5" x14ac:dyDescent="0.2">
      <c r="A13" t="s">
        <v>201</v>
      </c>
      <c r="B13" t="s">
        <v>80</v>
      </c>
      <c r="C13">
        <v>135.11000000000001</v>
      </c>
      <c r="D13" s="10">
        <v>95.14</v>
      </c>
      <c r="E13">
        <f t="shared" si="0"/>
        <v>126.85333333333332</v>
      </c>
    </row>
    <row r="14" spans="1:5" x14ac:dyDescent="0.2">
      <c r="A14" t="s">
        <v>202</v>
      </c>
      <c r="B14" t="s">
        <v>492</v>
      </c>
      <c r="C14">
        <v>323.55</v>
      </c>
      <c r="D14" s="10">
        <v>227.84</v>
      </c>
      <c r="E14">
        <f t="shared" si="0"/>
        <v>303.78666666666663</v>
      </c>
    </row>
    <row r="15" spans="1:5" x14ac:dyDescent="0.2">
      <c r="A15" t="s">
        <v>203</v>
      </c>
      <c r="B15" t="s">
        <v>493</v>
      </c>
      <c r="C15">
        <v>622.14</v>
      </c>
      <c r="D15">
        <v>438.1</v>
      </c>
      <c r="E15">
        <f t="shared" si="0"/>
        <v>584.13333333333344</v>
      </c>
    </row>
    <row r="16" spans="1:5" x14ac:dyDescent="0.2">
      <c r="A16" t="s">
        <v>240</v>
      </c>
      <c r="B16" t="s">
        <v>116</v>
      </c>
      <c r="C16" s="10">
        <v>1037.99</v>
      </c>
      <c r="D16" s="10">
        <v>730.93</v>
      </c>
      <c r="E16">
        <f t="shared" si="0"/>
        <v>974.57333333333315</v>
      </c>
    </row>
    <row r="17" spans="1:5" x14ac:dyDescent="0.2">
      <c r="A17" t="s">
        <v>133</v>
      </c>
      <c r="B17" t="s">
        <v>12</v>
      </c>
      <c r="C17" s="10">
        <v>1249.97</v>
      </c>
      <c r="D17" s="10">
        <v>880.2</v>
      </c>
      <c r="E17">
        <f t="shared" si="0"/>
        <v>1173.6000000000001</v>
      </c>
    </row>
    <row r="18" spans="1:5" x14ac:dyDescent="0.2">
      <c r="A18" t="s">
        <v>134</v>
      </c>
      <c r="B18" t="s">
        <v>13</v>
      </c>
      <c r="C18" s="10">
        <v>2566.87</v>
      </c>
      <c r="D18" s="10">
        <v>1807.53</v>
      </c>
      <c r="E18">
        <f t="shared" si="0"/>
        <v>2410.04</v>
      </c>
    </row>
    <row r="19" spans="1:5" x14ac:dyDescent="0.2">
      <c r="A19" t="s">
        <v>135</v>
      </c>
      <c r="B19" t="s">
        <v>14</v>
      </c>
      <c r="C19" s="10">
        <v>4484.42</v>
      </c>
      <c r="D19" s="10">
        <v>3157.82</v>
      </c>
      <c r="E19">
        <f t="shared" si="0"/>
        <v>4210.4266666666672</v>
      </c>
    </row>
    <row r="20" spans="1:5" x14ac:dyDescent="0.2">
      <c r="A20" t="s">
        <v>154</v>
      </c>
      <c r="B20" t="s">
        <v>33</v>
      </c>
      <c r="C20" s="10">
        <v>7255.53</v>
      </c>
      <c r="D20" s="10">
        <v>5109.16</v>
      </c>
      <c r="E20">
        <f t="shared" si="0"/>
        <v>6812.213333333334</v>
      </c>
    </row>
    <row r="21" spans="1:5" x14ac:dyDescent="0.2">
      <c r="A21" t="s">
        <v>171</v>
      </c>
      <c r="B21" t="s">
        <v>50</v>
      </c>
      <c r="C21" s="10">
        <v>16292.73</v>
      </c>
      <c r="D21" s="10">
        <v>11472.93</v>
      </c>
      <c r="E21">
        <f t="shared" si="0"/>
        <v>15297.24</v>
      </c>
    </row>
    <row r="22" spans="1:5" x14ac:dyDescent="0.2">
      <c r="A22" t="s">
        <v>209</v>
      </c>
      <c r="B22" t="s">
        <v>85</v>
      </c>
      <c r="C22" s="10">
        <v>27926.83</v>
      </c>
      <c r="D22" s="10">
        <v>19665.38</v>
      </c>
      <c r="E22">
        <f t="shared" si="0"/>
        <v>26220.506666666664</v>
      </c>
    </row>
    <row r="23" spans="1:5" x14ac:dyDescent="0.2">
      <c r="A23" t="s">
        <v>210</v>
      </c>
      <c r="B23" t="s">
        <v>86</v>
      </c>
      <c r="C23" s="10">
        <v>41128.47</v>
      </c>
      <c r="D23" s="10">
        <v>28961.64</v>
      </c>
      <c r="E23">
        <f t="shared" si="0"/>
        <v>38615.519999999997</v>
      </c>
    </row>
    <row r="24" spans="1:5" x14ac:dyDescent="0.2">
      <c r="A24" t="s">
        <v>131</v>
      </c>
      <c r="B24" t="s">
        <v>10</v>
      </c>
      <c r="C24" s="10">
        <v>1148.56</v>
      </c>
      <c r="D24" s="10">
        <v>808.79</v>
      </c>
      <c r="E24">
        <f t="shared" si="0"/>
        <v>1078.3866666666665</v>
      </c>
    </row>
    <row r="25" spans="1:5" x14ac:dyDescent="0.2">
      <c r="A25" t="s">
        <v>169</v>
      </c>
      <c r="B25" t="s">
        <v>48</v>
      </c>
      <c r="C25" s="10">
        <v>2284.15</v>
      </c>
      <c r="D25" s="10">
        <v>1608.44</v>
      </c>
      <c r="E25">
        <f t="shared" si="0"/>
        <v>2144.5866666666666</v>
      </c>
    </row>
    <row r="26" spans="1:5" x14ac:dyDescent="0.2">
      <c r="A26" t="s">
        <v>206</v>
      </c>
      <c r="B26" t="s">
        <v>82</v>
      </c>
      <c r="C26" s="10">
        <v>4191.0600000000004</v>
      </c>
      <c r="D26" s="10">
        <v>2951.24</v>
      </c>
      <c r="E26">
        <f t="shared" si="0"/>
        <v>3934.9866666666662</v>
      </c>
    </row>
    <row r="27" spans="1:5" x14ac:dyDescent="0.2">
      <c r="A27" t="s">
        <v>132</v>
      </c>
      <c r="B27" t="s">
        <v>11</v>
      </c>
      <c r="C27" s="10">
        <v>7274.33</v>
      </c>
      <c r="D27" s="10">
        <v>5122.3999999999996</v>
      </c>
      <c r="E27">
        <f t="shared" si="0"/>
        <v>6829.8666666666659</v>
      </c>
    </row>
    <row r="28" spans="1:5" x14ac:dyDescent="0.2">
      <c r="A28" t="s">
        <v>153</v>
      </c>
      <c r="B28" t="s">
        <v>32</v>
      </c>
      <c r="C28" s="10">
        <v>13961.29</v>
      </c>
      <c r="D28" s="10">
        <v>9831.19</v>
      </c>
      <c r="E28">
        <f t="shared" si="0"/>
        <v>13108.253333333334</v>
      </c>
    </row>
    <row r="29" spans="1:5" x14ac:dyDescent="0.2">
      <c r="A29" t="s">
        <v>170</v>
      </c>
      <c r="B29" t="s">
        <v>49</v>
      </c>
      <c r="C29" s="10">
        <v>26693</v>
      </c>
      <c r="D29" s="10">
        <v>18796.54</v>
      </c>
      <c r="E29">
        <f t="shared" si="0"/>
        <v>25062.053333333337</v>
      </c>
    </row>
    <row r="30" spans="1:5" x14ac:dyDescent="0.2">
      <c r="A30" t="s">
        <v>207</v>
      </c>
      <c r="B30" t="s">
        <v>83</v>
      </c>
      <c r="C30" s="10">
        <v>35730.11</v>
      </c>
      <c r="D30" s="10">
        <v>25160.25</v>
      </c>
      <c r="E30">
        <f t="shared" si="0"/>
        <v>33547</v>
      </c>
    </row>
    <row r="31" spans="1:5" x14ac:dyDescent="0.2">
      <c r="A31" t="s">
        <v>208</v>
      </c>
      <c r="B31" t="s">
        <v>84</v>
      </c>
      <c r="C31" s="10">
        <v>49419.79</v>
      </c>
      <c r="D31" s="10">
        <v>34800.18</v>
      </c>
      <c r="E31">
        <f t="shared" si="0"/>
        <v>46400.240000000005</v>
      </c>
    </row>
    <row r="32" spans="1:5" x14ac:dyDescent="0.2">
      <c r="A32" t="s">
        <v>128</v>
      </c>
      <c r="B32" t="s">
        <v>7</v>
      </c>
      <c r="C32" s="10">
        <v>1200.6199999999999</v>
      </c>
      <c r="D32" s="10">
        <v>845.45</v>
      </c>
      <c r="E32">
        <f t="shared" si="0"/>
        <v>1127.2666666666669</v>
      </c>
    </row>
    <row r="33" spans="1:5" x14ac:dyDescent="0.2">
      <c r="A33" t="s">
        <v>167</v>
      </c>
      <c r="B33" t="s">
        <v>46</v>
      </c>
      <c r="C33" s="10">
        <v>2572.33</v>
      </c>
      <c r="D33" s="10">
        <v>1811.37</v>
      </c>
      <c r="E33">
        <f t="shared" si="0"/>
        <v>2415.16</v>
      </c>
    </row>
    <row r="34" spans="1:5" x14ac:dyDescent="0.2">
      <c r="A34" t="s">
        <v>129</v>
      </c>
      <c r="B34" t="s">
        <v>8</v>
      </c>
      <c r="C34" s="10">
        <v>4588.18</v>
      </c>
      <c r="D34" s="10">
        <v>3230.88</v>
      </c>
      <c r="E34">
        <f t="shared" si="0"/>
        <v>4307.84</v>
      </c>
    </row>
    <row r="35" spans="1:5" x14ac:dyDescent="0.2">
      <c r="A35" t="s">
        <v>130</v>
      </c>
      <c r="B35" t="s">
        <v>9</v>
      </c>
      <c r="C35" s="10">
        <v>7509.99</v>
      </c>
      <c r="D35" s="10">
        <v>5288.35</v>
      </c>
      <c r="E35">
        <f t="shared" si="0"/>
        <v>7051.1333333333341</v>
      </c>
    </row>
    <row r="36" spans="1:5" x14ac:dyDescent="0.2">
      <c r="A36" t="s">
        <v>152</v>
      </c>
      <c r="B36" t="s">
        <v>31</v>
      </c>
      <c r="C36" s="10">
        <v>15387.71</v>
      </c>
      <c r="D36" s="10">
        <v>10835.64</v>
      </c>
      <c r="E36">
        <f t="shared" si="0"/>
        <v>14447.52</v>
      </c>
    </row>
    <row r="37" spans="1:5" x14ac:dyDescent="0.2">
      <c r="A37" t="s">
        <v>168</v>
      </c>
      <c r="B37" t="s">
        <v>47</v>
      </c>
      <c r="C37" s="10">
        <v>23296.69</v>
      </c>
      <c r="D37" s="10">
        <v>16404.95</v>
      </c>
      <c r="E37">
        <f t="shared" si="0"/>
        <v>21873.26666666667</v>
      </c>
    </row>
    <row r="38" spans="1:5" x14ac:dyDescent="0.2">
      <c r="A38" t="s">
        <v>204</v>
      </c>
      <c r="B38" t="s">
        <v>494</v>
      </c>
      <c r="C38" s="10">
        <v>35960.239999999998</v>
      </c>
      <c r="D38" s="10">
        <v>25322.3</v>
      </c>
      <c r="E38">
        <f t="shared" si="0"/>
        <v>33763.066666666666</v>
      </c>
    </row>
    <row r="39" spans="1:5" x14ac:dyDescent="0.2">
      <c r="A39" t="s">
        <v>205</v>
      </c>
      <c r="B39" t="s">
        <v>81</v>
      </c>
      <c r="C39" s="10">
        <v>43321.43</v>
      </c>
      <c r="D39" s="10">
        <v>30505.87</v>
      </c>
      <c r="E39">
        <f t="shared" si="0"/>
        <v>40674.493333333332</v>
      </c>
    </row>
    <row r="40" spans="1:5" x14ac:dyDescent="0.2">
      <c r="A40" t="s">
        <v>223</v>
      </c>
      <c r="B40" t="s">
        <v>99</v>
      </c>
      <c r="C40" s="10">
        <v>1296.07</v>
      </c>
      <c r="D40" s="10">
        <v>912.66</v>
      </c>
      <c r="E40">
        <f t="shared" si="0"/>
        <v>1216.8799999999999</v>
      </c>
    </row>
    <row r="41" spans="1:5" x14ac:dyDescent="0.2">
      <c r="A41" t="s">
        <v>192</v>
      </c>
      <c r="B41" t="s">
        <v>71</v>
      </c>
      <c r="C41" s="10">
        <v>2625.67</v>
      </c>
      <c r="D41" s="10">
        <v>1848.93</v>
      </c>
      <c r="E41">
        <f t="shared" si="0"/>
        <v>2465.2399999999998</v>
      </c>
    </row>
    <row r="42" spans="1:5" x14ac:dyDescent="0.2">
      <c r="A42" t="s">
        <v>149</v>
      </c>
      <c r="B42" t="s">
        <v>28</v>
      </c>
      <c r="C42" s="10">
        <v>4689.8</v>
      </c>
      <c r="D42" s="10">
        <v>3302.44</v>
      </c>
      <c r="E42">
        <f t="shared" si="0"/>
        <v>4403.2533333333331</v>
      </c>
    </row>
    <row r="43" spans="1:5" x14ac:dyDescent="0.2">
      <c r="A43" t="s">
        <v>150</v>
      </c>
      <c r="B43" t="s">
        <v>29</v>
      </c>
      <c r="C43" s="10">
        <v>7816.66</v>
      </c>
      <c r="D43" s="10">
        <v>5504.3</v>
      </c>
      <c r="E43">
        <f t="shared" si="0"/>
        <v>7339.0666666666675</v>
      </c>
    </row>
    <row r="44" spans="1:5" x14ac:dyDescent="0.2">
      <c r="A44" t="s">
        <v>163</v>
      </c>
      <c r="B44" t="s">
        <v>42</v>
      </c>
      <c r="C44" s="10">
        <v>15790.74</v>
      </c>
      <c r="D44" s="10">
        <v>11119.44</v>
      </c>
      <c r="E44">
        <f t="shared" si="0"/>
        <v>14825.92</v>
      </c>
    </row>
    <row r="45" spans="1:5" x14ac:dyDescent="0.2">
      <c r="A45" t="s">
        <v>193</v>
      </c>
      <c r="B45" t="s">
        <v>72</v>
      </c>
      <c r="C45" s="10">
        <v>26191.43</v>
      </c>
      <c r="D45" s="10">
        <v>18443.349999999999</v>
      </c>
      <c r="E45">
        <f t="shared" si="0"/>
        <v>24591.133333333331</v>
      </c>
    </row>
    <row r="46" spans="1:5" x14ac:dyDescent="0.2">
      <c r="A46" t="s">
        <v>194</v>
      </c>
      <c r="B46" t="s">
        <v>73</v>
      </c>
      <c r="C46" s="10">
        <v>42435.22</v>
      </c>
      <c r="D46" s="10">
        <v>29881.82</v>
      </c>
      <c r="E46">
        <f t="shared" si="0"/>
        <v>39842.426666666666</v>
      </c>
    </row>
    <row r="47" spans="1:5" x14ac:dyDescent="0.2">
      <c r="A47" t="s">
        <v>211</v>
      </c>
      <c r="B47" t="s">
        <v>87</v>
      </c>
      <c r="C47" s="10">
        <v>1207.21</v>
      </c>
      <c r="D47" s="10">
        <v>850.09</v>
      </c>
      <c r="E47">
        <f t="shared" si="0"/>
        <v>1133.4533333333334</v>
      </c>
    </row>
    <row r="48" spans="1:5" x14ac:dyDescent="0.2">
      <c r="A48" t="s">
        <v>212</v>
      </c>
      <c r="B48" t="s">
        <v>88</v>
      </c>
      <c r="C48" s="10">
        <v>2285.8200000000002</v>
      </c>
      <c r="D48" s="10">
        <v>1609.62</v>
      </c>
      <c r="E48">
        <f t="shared" si="0"/>
        <v>2146.16</v>
      </c>
    </row>
    <row r="49" spans="1:5" x14ac:dyDescent="0.2">
      <c r="A49" t="s">
        <v>136</v>
      </c>
      <c r="B49" t="s">
        <v>15</v>
      </c>
      <c r="C49" s="10">
        <v>4121.84</v>
      </c>
      <c r="D49" s="10">
        <v>2902.5</v>
      </c>
      <c r="E49">
        <f t="shared" si="0"/>
        <v>3870.0000000000005</v>
      </c>
    </row>
    <row r="50" spans="1:5" x14ac:dyDescent="0.2">
      <c r="A50" t="s">
        <v>137</v>
      </c>
      <c r="B50" t="s">
        <v>16</v>
      </c>
      <c r="C50" s="10">
        <v>7097.56</v>
      </c>
      <c r="D50" s="10">
        <v>4997.92</v>
      </c>
      <c r="E50">
        <f t="shared" si="0"/>
        <v>6663.8933333333343</v>
      </c>
    </row>
    <row r="51" spans="1:5" x14ac:dyDescent="0.2">
      <c r="A51" t="s">
        <v>155</v>
      </c>
      <c r="B51" t="s">
        <v>34</v>
      </c>
      <c r="C51" s="10">
        <v>13861.19</v>
      </c>
      <c r="D51" s="10">
        <v>9760.7000000000007</v>
      </c>
      <c r="E51">
        <f t="shared" si="0"/>
        <v>13014.266666666668</v>
      </c>
    </row>
    <row r="52" spans="1:5" x14ac:dyDescent="0.2">
      <c r="A52" t="s">
        <v>172</v>
      </c>
      <c r="B52" t="s">
        <v>51</v>
      </c>
      <c r="C52" s="10">
        <v>25811.98</v>
      </c>
      <c r="D52" s="10">
        <v>18176.150000000001</v>
      </c>
      <c r="E52">
        <f t="shared" si="0"/>
        <v>24234.866666666669</v>
      </c>
    </row>
    <row r="53" spans="1:5" x14ac:dyDescent="0.2">
      <c r="A53" t="s">
        <v>173</v>
      </c>
      <c r="B53" t="s">
        <v>52</v>
      </c>
      <c r="C53" s="10">
        <v>36592.74</v>
      </c>
      <c r="D53" s="10">
        <v>25767.69</v>
      </c>
      <c r="E53">
        <f t="shared" si="0"/>
        <v>34356.92</v>
      </c>
    </row>
    <row r="54" spans="1:5" x14ac:dyDescent="0.2">
      <c r="A54" t="s">
        <v>138</v>
      </c>
      <c r="B54" t="s">
        <v>17</v>
      </c>
      <c r="C54" s="10">
        <v>1105.8800000000001</v>
      </c>
      <c r="D54" s="10">
        <v>778.73</v>
      </c>
      <c r="E54">
        <f t="shared" si="0"/>
        <v>1038.3066666666666</v>
      </c>
    </row>
    <row r="55" spans="1:5" x14ac:dyDescent="0.2">
      <c r="A55" t="s">
        <v>139</v>
      </c>
      <c r="B55" t="s">
        <v>18</v>
      </c>
      <c r="C55" s="10">
        <v>2219.6799999999998</v>
      </c>
      <c r="D55" s="10">
        <v>1563.04</v>
      </c>
      <c r="E55">
        <f t="shared" si="0"/>
        <v>2084.0533333333333</v>
      </c>
    </row>
    <row r="56" spans="1:5" x14ac:dyDescent="0.2">
      <c r="A56" t="s">
        <v>140</v>
      </c>
      <c r="B56" t="s">
        <v>19</v>
      </c>
      <c r="C56" s="10">
        <v>4137.0600000000004</v>
      </c>
      <c r="D56" s="10">
        <v>2913.21</v>
      </c>
      <c r="E56">
        <f t="shared" si="0"/>
        <v>3884.28</v>
      </c>
    </row>
    <row r="57" spans="1:5" x14ac:dyDescent="0.2">
      <c r="A57" t="s">
        <v>141</v>
      </c>
      <c r="B57" t="s">
        <v>20</v>
      </c>
      <c r="C57" s="10">
        <v>7212.94</v>
      </c>
      <c r="D57" s="10">
        <v>5079.17</v>
      </c>
      <c r="E57">
        <f t="shared" si="0"/>
        <v>6772.2266666666674</v>
      </c>
    </row>
    <row r="58" spans="1:5" x14ac:dyDescent="0.2">
      <c r="A58" t="s">
        <v>156</v>
      </c>
      <c r="B58" t="s">
        <v>35</v>
      </c>
      <c r="C58" s="10">
        <v>14145.51</v>
      </c>
      <c r="D58" s="10">
        <v>9960.91</v>
      </c>
      <c r="E58">
        <f t="shared" si="0"/>
        <v>13281.213333333331</v>
      </c>
    </row>
    <row r="59" spans="1:5" x14ac:dyDescent="0.2">
      <c r="A59" t="s">
        <v>174</v>
      </c>
      <c r="B59" t="s">
        <v>53</v>
      </c>
      <c r="C59" s="10">
        <v>24370.28</v>
      </c>
      <c r="D59" s="10">
        <v>17160.939999999999</v>
      </c>
      <c r="E59">
        <f t="shared" si="0"/>
        <v>22881.25333333333</v>
      </c>
    </row>
    <row r="60" spans="1:5" x14ac:dyDescent="0.2">
      <c r="A60" t="s">
        <v>175</v>
      </c>
      <c r="B60" t="s">
        <v>54</v>
      </c>
      <c r="C60" s="10">
        <v>45845.16</v>
      </c>
      <c r="D60" s="10">
        <v>32283.02</v>
      </c>
      <c r="E60">
        <f t="shared" si="0"/>
        <v>43044.026666666665</v>
      </c>
    </row>
    <row r="61" spans="1:5" x14ac:dyDescent="0.2">
      <c r="A61" t="s">
        <v>142</v>
      </c>
      <c r="B61" t="s">
        <v>21</v>
      </c>
      <c r="C61" s="10">
        <v>1122.46</v>
      </c>
      <c r="D61" s="10">
        <v>790.41</v>
      </c>
      <c r="E61">
        <f t="shared" si="0"/>
        <v>1053.8800000000001</v>
      </c>
    </row>
    <row r="62" spans="1:5" x14ac:dyDescent="0.2">
      <c r="A62" t="s">
        <v>176</v>
      </c>
      <c r="B62" t="s">
        <v>55</v>
      </c>
      <c r="C62" s="10">
        <v>2199.62</v>
      </c>
      <c r="D62" s="10">
        <v>1548.92</v>
      </c>
      <c r="E62">
        <f t="shared" si="0"/>
        <v>2065.2266666666665</v>
      </c>
    </row>
    <row r="63" spans="1:5" x14ac:dyDescent="0.2">
      <c r="A63" t="s">
        <v>143</v>
      </c>
      <c r="B63" t="s">
        <v>22</v>
      </c>
      <c r="C63" s="10">
        <v>4064.84</v>
      </c>
      <c r="D63" s="10">
        <v>2862.36</v>
      </c>
      <c r="E63">
        <f t="shared" si="0"/>
        <v>3816.48</v>
      </c>
    </row>
    <row r="64" spans="1:5" x14ac:dyDescent="0.2">
      <c r="A64" t="s">
        <v>144</v>
      </c>
      <c r="B64" t="s">
        <v>23</v>
      </c>
      <c r="C64" s="10">
        <v>7445.35</v>
      </c>
      <c r="D64" s="10">
        <v>5242.83</v>
      </c>
      <c r="E64">
        <f t="shared" si="0"/>
        <v>6990.44</v>
      </c>
    </row>
    <row r="65" spans="1:5" x14ac:dyDescent="0.2">
      <c r="A65" t="s">
        <v>157</v>
      </c>
      <c r="B65" t="s">
        <v>36</v>
      </c>
      <c r="C65" s="10">
        <v>13951.94</v>
      </c>
      <c r="D65" s="10">
        <v>9824.61</v>
      </c>
      <c r="E65">
        <f t="shared" si="0"/>
        <v>13099.48</v>
      </c>
    </row>
    <row r="66" spans="1:5" x14ac:dyDescent="0.2">
      <c r="A66" t="s">
        <v>177</v>
      </c>
      <c r="B66" t="s">
        <v>56</v>
      </c>
      <c r="C66" s="10">
        <v>23873.54</v>
      </c>
      <c r="D66" s="10">
        <v>16811.150000000001</v>
      </c>
      <c r="E66">
        <f t="shared" si="0"/>
        <v>22414.866666666669</v>
      </c>
    </row>
    <row r="67" spans="1:5" x14ac:dyDescent="0.2">
      <c r="A67" t="s">
        <v>178</v>
      </c>
      <c r="B67" t="s">
        <v>57</v>
      </c>
      <c r="C67" s="10">
        <v>48084.33</v>
      </c>
      <c r="D67" s="10">
        <v>33859.78</v>
      </c>
      <c r="E67">
        <f t="shared" si="0"/>
        <v>45146.373333333329</v>
      </c>
    </row>
    <row r="68" spans="1:5" x14ac:dyDescent="0.2">
      <c r="A68" t="s">
        <v>213</v>
      </c>
      <c r="B68" t="s">
        <v>89</v>
      </c>
      <c r="C68" s="10">
        <v>1232.3800000000001</v>
      </c>
      <c r="D68" s="10">
        <v>867.81</v>
      </c>
      <c r="E68">
        <f t="shared" si="0"/>
        <v>1157.08</v>
      </c>
    </row>
    <row r="69" spans="1:5" x14ac:dyDescent="0.2">
      <c r="A69" t="s">
        <v>179</v>
      </c>
      <c r="B69" t="s">
        <v>58</v>
      </c>
      <c r="C69" s="10">
        <v>2370.33</v>
      </c>
      <c r="D69" s="10">
        <v>1669.13</v>
      </c>
      <c r="E69">
        <f t="shared" si="0"/>
        <v>2225.5066666666667</v>
      </c>
    </row>
    <row r="70" spans="1:5" x14ac:dyDescent="0.2">
      <c r="A70" t="s">
        <v>145</v>
      </c>
      <c r="B70" t="s">
        <v>24</v>
      </c>
      <c r="C70" s="10">
        <v>4422.96</v>
      </c>
      <c r="D70" s="10">
        <v>3114.54</v>
      </c>
      <c r="E70">
        <f t="shared" si="0"/>
        <v>4152.72</v>
      </c>
    </row>
    <row r="71" spans="1:5" x14ac:dyDescent="0.2">
      <c r="A71" t="s">
        <v>146</v>
      </c>
      <c r="B71" t="s">
        <v>25</v>
      </c>
      <c r="C71" s="10">
        <v>7656.82</v>
      </c>
      <c r="D71" s="10">
        <v>5391.74</v>
      </c>
      <c r="E71">
        <f t="shared" si="0"/>
        <v>7188.9866666666667</v>
      </c>
    </row>
    <row r="72" spans="1:5" x14ac:dyDescent="0.2">
      <c r="A72" t="s">
        <v>147</v>
      </c>
      <c r="B72" t="s">
        <v>26</v>
      </c>
      <c r="C72" s="10">
        <v>14200.24</v>
      </c>
      <c r="D72" s="10">
        <v>9999.4500000000007</v>
      </c>
      <c r="E72">
        <f t="shared" si="0"/>
        <v>13332.600000000002</v>
      </c>
    </row>
    <row r="73" spans="1:5" x14ac:dyDescent="0.2">
      <c r="A73" t="s">
        <v>158</v>
      </c>
      <c r="B73" t="s">
        <v>37</v>
      </c>
      <c r="C73" s="10">
        <v>24171.91</v>
      </c>
      <c r="D73" s="10">
        <v>17021.25</v>
      </c>
      <c r="E73">
        <f t="shared" ref="E73:E128" si="1">D73/75*100</f>
        <v>22695</v>
      </c>
    </row>
    <row r="74" spans="1:5" x14ac:dyDescent="0.2">
      <c r="A74" t="s">
        <v>159</v>
      </c>
      <c r="B74" t="s">
        <v>38</v>
      </c>
      <c r="C74" s="10">
        <v>34256.879999999997</v>
      </c>
      <c r="D74" s="10">
        <v>24122.84</v>
      </c>
      <c r="E74">
        <f t="shared" si="1"/>
        <v>32163.78666666667</v>
      </c>
    </row>
    <row r="75" spans="1:5" x14ac:dyDescent="0.2">
      <c r="A75" t="s">
        <v>180</v>
      </c>
      <c r="B75" t="s">
        <v>59</v>
      </c>
      <c r="C75" s="10">
        <v>41468.239999999998</v>
      </c>
      <c r="D75" s="10">
        <v>29200.9</v>
      </c>
      <c r="E75">
        <f t="shared" si="1"/>
        <v>38934.53333333334</v>
      </c>
    </row>
    <row r="76" spans="1:5" x14ac:dyDescent="0.2">
      <c r="A76" t="s">
        <v>181</v>
      </c>
      <c r="B76" t="s">
        <v>60</v>
      </c>
      <c r="C76" s="10">
        <v>67716.509999999995</v>
      </c>
      <c r="D76" s="10">
        <v>47684.27</v>
      </c>
      <c r="E76">
        <f t="shared" si="1"/>
        <v>63579.026666666665</v>
      </c>
    </row>
    <row r="77" spans="1:5" x14ac:dyDescent="0.2">
      <c r="A77" t="s">
        <v>214</v>
      </c>
      <c r="B77" t="s">
        <v>90</v>
      </c>
      <c r="C77" s="10">
        <v>1295.79</v>
      </c>
      <c r="D77" s="10">
        <v>912.46</v>
      </c>
      <c r="E77">
        <f t="shared" si="1"/>
        <v>1216.6133333333335</v>
      </c>
    </row>
    <row r="78" spans="1:5" x14ac:dyDescent="0.2">
      <c r="A78" t="s">
        <v>215</v>
      </c>
      <c r="B78" t="s">
        <v>91</v>
      </c>
      <c r="C78" s="10">
        <v>2524.2600000000002</v>
      </c>
      <c r="D78" s="10">
        <v>1777.52</v>
      </c>
      <c r="E78">
        <f t="shared" si="1"/>
        <v>2370.0266666666666</v>
      </c>
    </row>
    <row r="79" spans="1:5" x14ac:dyDescent="0.2">
      <c r="A79" t="s">
        <v>216</v>
      </c>
      <c r="B79" t="s">
        <v>92</v>
      </c>
      <c r="C79" s="10">
        <v>4574.8</v>
      </c>
      <c r="D79" s="10">
        <v>3221.46</v>
      </c>
      <c r="E79">
        <f t="shared" si="1"/>
        <v>4295.2800000000007</v>
      </c>
    </row>
    <row r="80" spans="1:5" x14ac:dyDescent="0.2">
      <c r="A80" t="s">
        <v>217</v>
      </c>
      <c r="B80" t="s">
        <v>93</v>
      </c>
      <c r="C80" s="10">
        <v>7850.67</v>
      </c>
      <c r="D80" s="10">
        <v>5528.25</v>
      </c>
      <c r="E80">
        <f t="shared" si="1"/>
        <v>7370.9999999999991</v>
      </c>
    </row>
    <row r="81" spans="1:5" x14ac:dyDescent="0.2">
      <c r="A81" t="s">
        <v>218</v>
      </c>
      <c r="B81" t="s">
        <v>94</v>
      </c>
      <c r="C81" s="10">
        <v>15337.49</v>
      </c>
      <c r="D81" s="10">
        <v>10800.28</v>
      </c>
      <c r="E81">
        <f t="shared" si="1"/>
        <v>14400.373333333335</v>
      </c>
    </row>
    <row r="82" spans="1:5" x14ac:dyDescent="0.2">
      <c r="A82" t="s">
        <v>160</v>
      </c>
      <c r="B82" t="s">
        <v>39</v>
      </c>
      <c r="C82" s="10">
        <v>25096.55</v>
      </c>
      <c r="D82" s="10">
        <v>17672.36</v>
      </c>
      <c r="E82">
        <f t="shared" si="1"/>
        <v>23563.146666666667</v>
      </c>
    </row>
    <row r="83" spans="1:5" x14ac:dyDescent="0.2">
      <c r="A83" t="s">
        <v>182</v>
      </c>
      <c r="B83" t="s">
        <v>61</v>
      </c>
      <c r="C83" s="10">
        <v>37524.019999999997</v>
      </c>
      <c r="D83" s="10">
        <v>26423.48</v>
      </c>
      <c r="E83">
        <f t="shared" si="1"/>
        <v>35231.306666666664</v>
      </c>
    </row>
    <row r="84" spans="1:5" x14ac:dyDescent="0.2">
      <c r="A84" t="s">
        <v>183</v>
      </c>
      <c r="B84" t="s">
        <v>62</v>
      </c>
      <c r="C84" s="10">
        <v>48746.16</v>
      </c>
      <c r="D84" s="10">
        <v>34325.83</v>
      </c>
      <c r="E84">
        <f t="shared" si="1"/>
        <v>45767.773333333338</v>
      </c>
    </row>
    <row r="85" spans="1:5" x14ac:dyDescent="0.2">
      <c r="A85" t="s">
        <v>184</v>
      </c>
      <c r="B85" t="s">
        <v>63</v>
      </c>
      <c r="C85" s="10">
        <v>1301.2</v>
      </c>
      <c r="D85" s="10">
        <v>916.27</v>
      </c>
      <c r="E85">
        <f t="shared" si="1"/>
        <v>1221.6933333333334</v>
      </c>
    </row>
    <row r="86" spans="1:5" x14ac:dyDescent="0.2">
      <c r="A86" t="s">
        <v>219</v>
      </c>
      <c r="B86" t="s">
        <v>95</v>
      </c>
      <c r="C86" s="10">
        <v>2457.62</v>
      </c>
      <c r="D86" s="10">
        <v>1730.59</v>
      </c>
      <c r="E86">
        <f t="shared" si="1"/>
        <v>2307.4533333333329</v>
      </c>
    </row>
    <row r="87" spans="1:5" x14ac:dyDescent="0.2">
      <c r="A87" t="s">
        <v>185</v>
      </c>
      <c r="B87" t="s">
        <v>64</v>
      </c>
      <c r="C87" s="10">
        <v>4386.4799999999996</v>
      </c>
      <c r="D87" s="10">
        <v>3088.85</v>
      </c>
      <c r="E87">
        <f t="shared" si="1"/>
        <v>4118.4666666666662</v>
      </c>
    </row>
    <row r="88" spans="1:5" x14ac:dyDescent="0.2">
      <c r="A88" t="s">
        <v>148</v>
      </c>
      <c r="B88" t="s">
        <v>27</v>
      </c>
      <c r="C88" s="10">
        <v>7742.96</v>
      </c>
      <c r="D88" s="10">
        <v>5452.4</v>
      </c>
      <c r="E88">
        <f t="shared" si="1"/>
        <v>7269.8666666666668</v>
      </c>
    </row>
    <row r="89" spans="1:5" x14ac:dyDescent="0.2">
      <c r="A89" t="s">
        <v>161</v>
      </c>
      <c r="B89" t="s">
        <v>40</v>
      </c>
      <c r="C89" s="10">
        <v>14167.68</v>
      </c>
      <c r="D89" s="10">
        <v>9976.5300000000007</v>
      </c>
      <c r="E89">
        <f t="shared" si="1"/>
        <v>13302.039999999999</v>
      </c>
    </row>
    <row r="90" spans="1:5" x14ac:dyDescent="0.2">
      <c r="A90" t="s">
        <v>186</v>
      </c>
      <c r="B90" t="s">
        <v>65</v>
      </c>
      <c r="C90" s="10">
        <v>24838.7</v>
      </c>
      <c r="D90" s="10">
        <v>17490.79</v>
      </c>
      <c r="E90">
        <f t="shared" si="1"/>
        <v>23321.053333333337</v>
      </c>
    </row>
    <row r="91" spans="1:5" x14ac:dyDescent="0.2">
      <c r="A91" t="s">
        <v>187</v>
      </c>
      <c r="B91" t="s">
        <v>66</v>
      </c>
      <c r="C91" s="10">
        <v>40349.72</v>
      </c>
      <c r="D91" s="10">
        <v>28413.26</v>
      </c>
      <c r="E91">
        <f t="shared" si="1"/>
        <v>37884.346666666665</v>
      </c>
    </row>
    <row r="92" spans="1:5" x14ac:dyDescent="0.2">
      <c r="A92" t="s">
        <v>220</v>
      </c>
      <c r="B92" t="s">
        <v>96</v>
      </c>
      <c r="C92" s="10">
        <v>1268.0899999999999</v>
      </c>
      <c r="D92" s="10">
        <v>892.96</v>
      </c>
      <c r="E92">
        <f t="shared" si="1"/>
        <v>1190.6133333333332</v>
      </c>
    </row>
    <row r="93" spans="1:5" x14ac:dyDescent="0.2">
      <c r="A93" t="s">
        <v>221</v>
      </c>
      <c r="B93" t="s">
        <v>97</v>
      </c>
      <c r="C93" s="10">
        <v>2596.87</v>
      </c>
      <c r="D93" s="10">
        <v>1828.65</v>
      </c>
      <c r="E93">
        <f t="shared" si="1"/>
        <v>2438.2000000000003</v>
      </c>
    </row>
    <row r="94" spans="1:5" x14ac:dyDescent="0.2">
      <c r="A94" t="s">
        <v>222</v>
      </c>
      <c r="B94" t="s">
        <v>98</v>
      </c>
      <c r="C94" s="10">
        <v>4651.88</v>
      </c>
      <c r="D94" s="10">
        <v>3275.74</v>
      </c>
      <c r="E94">
        <f t="shared" si="1"/>
        <v>4367.6533333333327</v>
      </c>
    </row>
    <row r="95" spans="1:5" x14ac:dyDescent="0.2">
      <c r="A95" t="s">
        <v>188</v>
      </c>
      <c r="B95" t="s">
        <v>67</v>
      </c>
      <c r="C95" s="10">
        <v>7566.48</v>
      </c>
      <c r="D95" s="10">
        <v>5328.13</v>
      </c>
      <c r="E95">
        <f t="shared" si="1"/>
        <v>7104.1733333333341</v>
      </c>
    </row>
    <row r="96" spans="1:5" x14ac:dyDescent="0.2">
      <c r="A96" t="s">
        <v>189</v>
      </c>
      <c r="B96" t="s">
        <v>68</v>
      </c>
      <c r="C96" s="10">
        <v>15932.97</v>
      </c>
      <c r="D96" s="10">
        <v>11219.6</v>
      </c>
      <c r="E96">
        <f t="shared" si="1"/>
        <v>14959.466666666669</v>
      </c>
    </row>
    <row r="97" spans="1:5" x14ac:dyDescent="0.2">
      <c r="A97" t="s">
        <v>162</v>
      </c>
      <c r="B97" t="s">
        <v>41</v>
      </c>
      <c r="C97" s="10">
        <v>27401.86</v>
      </c>
      <c r="D97" s="10">
        <v>19295.7</v>
      </c>
      <c r="E97">
        <f t="shared" si="1"/>
        <v>25727.600000000002</v>
      </c>
    </row>
    <row r="98" spans="1:5" x14ac:dyDescent="0.2">
      <c r="A98" t="s">
        <v>190</v>
      </c>
      <c r="B98" t="s">
        <v>69</v>
      </c>
      <c r="C98" s="10">
        <v>37795.919999999998</v>
      </c>
      <c r="D98" s="10">
        <v>26614.94</v>
      </c>
      <c r="E98">
        <f t="shared" si="1"/>
        <v>35486.586666666662</v>
      </c>
    </row>
    <row r="99" spans="1:5" x14ac:dyDescent="0.2">
      <c r="A99" t="s">
        <v>191</v>
      </c>
      <c r="B99" t="s">
        <v>70</v>
      </c>
      <c r="C99" s="10">
        <v>45674.21</v>
      </c>
      <c r="D99" s="10">
        <v>32162.639999999999</v>
      </c>
      <c r="E99">
        <f t="shared" si="1"/>
        <v>42883.519999999997</v>
      </c>
    </row>
    <row r="100" spans="1:5" x14ac:dyDescent="0.2">
      <c r="A100" t="s">
        <v>151</v>
      </c>
      <c r="B100" t="s">
        <v>30</v>
      </c>
      <c r="C100" s="10">
        <v>1214.32</v>
      </c>
      <c r="D100" s="10">
        <v>855.09</v>
      </c>
      <c r="E100">
        <f t="shared" si="1"/>
        <v>1140.1200000000001</v>
      </c>
    </row>
    <row r="101" spans="1:5" x14ac:dyDescent="0.2">
      <c r="A101" t="s">
        <v>195</v>
      </c>
      <c r="B101" t="s">
        <v>74</v>
      </c>
      <c r="C101" s="10">
        <v>2546.65</v>
      </c>
      <c r="D101" s="10">
        <v>1793.29</v>
      </c>
      <c r="E101">
        <f t="shared" si="1"/>
        <v>2391.0533333333333</v>
      </c>
    </row>
    <row r="102" spans="1:5" x14ac:dyDescent="0.2">
      <c r="A102" t="s">
        <v>224</v>
      </c>
      <c r="B102" t="s">
        <v>100</v>
      </c>
      <c r="C102" s="10">
        <v>4543.63</v>
      </c>
      <c r="D102" s="10">
        <v>3199.51</v>
      </c>
      <c r="E102">
        <f t="shared" si="1"/>
        <v>4266.0133333333333</v>
      </c>
    </row>
    <row r="103" spans="1:5" x14ac:dyDescent="0.2">
      <c r="A103" t="s">
        <v>196</v>
      </c>
      <c r="B103" t="s">
        <v>75</v>
      </c>
      <c r="C103" s="10">
        <v>7960.54</v>
      </c>
      <c r="D103" s="10">
        <v>5605.61</v>
      </c>
      <c r="E103">
        <f t="shared" si="1"/>
        <v>7474.1466666666665</v>
      </c>
    </row>
    <row r="104" spans="1:5" x14ac:dyDescent="0.2">
      <c r="A104" t="s">
        <v>197</v>
      </c>
      <c r="B104" t="s">
        <v>76</v>
      </c>
      <c r="C104" s="10">
        <v>14414.08</v>
      </c>
      <c r="D104" s="10">
        <v>10150.030000000001</v>
      </c>
      <c r="E104">
        <f t="shared" si="1"/>
        <v>13533.373333333335</v>
      </c>
    </row>
    <row r="105" spans="1:5" x14ac:dyDescent="0.2">
      <c r="A105" t="s">
        <v>164</v>
      </c>
      <c r="B105" t="s">
        <v>43</v>
      </c>
      <c r="C105" s="10">
        <v>23847.3</v>
      </c>
      <c r="D105" s="10">
        <v>16792.669999999998</v>
      </c>
      <c r="E105">
        <f t="shared" si="1"/>
        <v>22390.226666666662</v>
      </c>
    </row>
    <row r="106" spans="1:5" x14ac:dyDescent="0.2">
      <c r="A106" t="s">
        <v>198</v>
      </c>
      <c r="B106" t="s">
        <v>77</v>
      </c>
      <c r="C106" s="10">
        <v>34691.79</v>
      </c>
      <c r="D106" s="10">
        <v>24429.09</v>
      </c>
      <c r="E106">
        <f t="shared" si="1"/>
        <v>32572.120000000003</v>
      </c>
    </row>
    <row r="107" spans="1:5" x14ac:dyDescent="0.2">
      <c r="A107" t="s">
        <v>225</v>
      </c>
      <c r="B107" t="s">
        <v>101</v>
      </c>
      <c r="C107" s="10">
        <v>48630.45</v>
      </c>
      <c r="D107" s="10">
        <v>34244.35</v>
      </c>
      <c r="E107">
        <f t="shared" si="1"/>
        <v>45659.133333333331</v>
      </c>
    </row>
    <row r="108" spans="1:5" x14ac:dyDescent="0.2">
      <c r="A108" t="s">
        <v>226</v>
      </c>
      <c r="B108" t="s">
        <v>102</v>
      </c>
      <c r="C108" s="10">
        <v>65914.06</v>
      </c>
      <c r="D108" s="10">
        <v>46415.03</v>
      </c>
      <c r="E108">
        <f t="shared" si="1"/>
        <v>61886.706666666665</v>
      </c>
    </row>
    <row r="109" spans="1:5" x14ac:dyDescent="0.2">
      <c r="A109" t="s">
        <v>227</v>
      </c>
      <c r="B109" t="s">
        <v>103</v>
      </c>
      <c r="C109" s="10">
        <v>1307.3800000000001</v>
      </c>
      <c r="D109" s="10">
        <v>920.62</v>
      </c>
      <c r="E109">
        <f t="shared" si="1"/>
        <v>1227.4933333333333</v>
      </c>
    </row>
    <row r="110" spans="1:5" x14ac:dyDescent="0.2">
      <c r="A110" t="s">
        <v>228</v>
      </c>
      <c r="B110" t="s">
        <v>104</v>
      </c>
      <c r="C110" s="10">
        <v>2599.1799999999998</v>
      </c>
      <c r="D110" s="10">
        <v>1830.28</v>
      </c>
      <c r="E110">
        <f t="shared" si="1"/>
        <v>2440.373333333333</v>
      </c>
    </row>
    <row r="111" spans="1:5" x14ac:dyDescent="0.2">
      <c r="A111" t="s">
        <v>229</v>
      </c>
      <c r="B111" t="s">
        <v>105</v>
      </c>
      <c r="C111" s="10">
        <v>4587.6400000000003</v>
      </c>
      <c r="D111" s="10">
        <v>3230.5</v>
      </c>
      <c r="E111">
        <f t="shared" si="1"/>
        <v>4307.333333333333</v>
      </c>
    </row>
    <row r="112" spans="1:5" x14ac:dyDescent="0.2">
      <c r="A112" t="s">
        <v>230</v>
      </c>
      <c r="B112" t="s">
        <v>106</v>
      </c>
      <c r="C112" s="10">
        <v>7280.34</v>
      </c>
      <c r="D112" s="10">
        <v>5126.63</v>
      </c>
      <c r="E112">
        <f t="shared" si="1"/>
        <v>6835.5066666666671</v>
      </c>
    </row>
    <row r="113" spans="1:5" x14ac:dyDescent="0.2">
      <c r="A113" t="s">
        <v>231</v>
      </c>
      <c r="B113" t="s">
        <v>107</v>
      </c>
      <c r="C113" s="10">
        <v>14445.37</v>
      </c>
      <c r="D113" s="10">
        <v>10172.07</v>
      </c>
      <c r="E113">
        <f t="shared" si="1"/>
        <v>13562.76</v>
      </c>
    </row>
    <row r="114" spans="1:5" x14ac:dyDescent="0.2">
      <c r="A114" t="s">
        <v>232</v>
      </c>
      <c r="B114" t="s">
        <v>108</v>
      </c>
      <c r="C114" s="10">
        <v>25027.89</v>
      </c>
      <c r="D114" s="10">
        <v>17624.009999999998</v>
      </c>
      <c r="E114">
        <f t="shared" si="1"/>
        <v>23498.68</v>
      </c>
    </row>
    <row r="115" spans="1:5" x14ac:dyDescent="0.2">
      <c r="A115" t="s">
        <v>233</v>
      </c>
      <c r="B115" t="s">
        <v>109</v>
      </c>
      <c r="C115" s="10">
        <v>1216.44</v>
      </c>
      <c r="D115" s="10">
        <v>856.59</v>
      </c>
      <c r="E115">
        <f t="shared" si="1"/>
        <v>1142.1200000000001</v>
      </c>
    </row>
    <row r="116" spans="1:5" x14ac:dyDescent="0.2">
      <c r="A116" t="s">
        <v>234</v>
      </c>
      <c r="B116" t="s">
        <v>110</v>
      </c>
      <c r="C116" s="10">
        <v>2491.62</v>
      </c>
      <c r="D116" s="10">
        <v>1754.54</v>
      </c>
      <c r="E116">
        <f t="shared" si="1"/>
        <v>2339.3866666666668</v>
      </c>
    </row>
    <row r="117" spans="1:5" x14ac:dyDescent="0.2">
      <c r="A117" t="s">
        <v>235</v>
      </c>
      <c r="B117" t="s">
        <v>111</v>
      </c>
      <c r="C117" s="10">
        <v>4465.92</v>
      </c>
      <c r="D117" s="10">
        <v>3144.79</v>
      </c>
      <c r="E117">
        <f t="shared" si="1"/>
        <v>4193.0533333333333</v>
      </c>
    </row>
    <row r="118" spans="1:5" x14ac:dyDescent="0.2">
      <c r="A118" t="s">
        <v>236</v>
      </c>
      <c r="B118" t="s">
        <v>112</v>
      </c>
      <c r="C118" s="10">
        <v>7412.13</v>
      </c>
      <c r="D118" s="10">
        <v>5219.4399999999996</v>
      </c>
      <c r="E118">
        <f t="shared" si="1"/>
        <v>6959.2533333333322</v>
      </c>
    </row>
    <row r="119" spans="1:5" x14ac:dyDescent="0.2">
      <c r="A119" t="s">
        <v>237</v>
      </c>
      <c r="B119" t="s">
        <v>113</v>
      </c>
      <c r="C119" s="10">
        <v>14874.79</v>
      </c>
      <c r="D119" s="10">
        <v>10474.459999999999</v>
      </c>
      <c r="E119">
        <f t="shared" si="1"/>
        <v>13965.946666666665</v>
      </c>
    </row>
    <row r="120" spans="1:5" x14ac:dyDescent="0.2">
      <c r="A120" t="s">
        <v>238</v>
      </c>
      <c r="B120" t="s">
        <v>114</v>
      </c>
      <c r="C120" s="10">
        <v>22447.68</v>
      </c>
      <c r="D120" s="10">
        <v>15807.1</v>
      </c>
      <c r="E120">
        <f t="shared" si="1"/>
        <v>21076.133333333335</v>
      </c>
    </row>
    <row r="121" spans="1:5" x14ac:dyDescent="0.2">
      <c r="A121" t="s">
        <v>239</v>
      </c>
      <c r="B121" t="s">
        <v>115</v>
      </c>
      <c r="C121" s="10">
        <v>33107.56</v>
      </c>
      <c r="D121" s="10">
        <v>23313.52</v>
      </c>
      <c r="E121">
        <f t="shared" si="1"/>
        <v>31084.693333333333</v>
      </c>
    </row>
    <row r="122" spans="1:5" x14ac:dyDescent="0.2">
      <c r="A122" t="s">
        <v>124</v>
      </c>
      <c r="B122" t="s">
        <v>3</v>
      </c>
      <c r="C122">
        <v>141.81</v>
      </c>
      <c r="D122" s="10">
        <v>99.86</v>
      </c>
      <c r="E122">
        <f t="shared" si="1"/>
        <v>133.14666666666665</v>
      </c>
    </row>
    <row r="123" spans="1:5" x14ac:dyDescent="0.2">
      <c r="A123" t="s">
        <v>125</v>
      </c>
      <c r="B123" t="s">
        <v>4</v>
      </c>
      <c r="C123">
        <v>312.35000000000002</v>
      </c>
      <c r="D123" s="10">
        <v>219.95</v>
      </c>
      <c r="E123">
        <f t="shared" si="1"/>
        <v>293.26666666666665</v>
      </c>
    </row>
    <row r="124" spans="1:5" x14ac:dyDescent="0.2">
      <c r="A124" t="s">
        <v>126</v>
      </c>
      <c r="B124" t="s">
        <v>5</v>
      </c>
      <c r="C124">
        <v>583.32000000000005</v>
      </c>
      <c r="D124" s="10">
        <v>410.76</v>
      </c>
      <c r="E124">
        <f t="shared" si="1"/>
        <v>547.67999999999995</v>
      </c>
    </row>
    <row r="125" spans="1:5" x14ac:dyDescent="0.2">
      <c r="A125" t="s">
        <v>127</v>
      </c>
      <c r="B125" t="s">
        <v>6</v>
      </c>
      <c r="C125" s="10">
        <v>1089.6400000000001</v>
      </c>
      <c r="D125" s="10">
        <v>767.3</v>
      </c>
      <c r="E125">
        <f t="shared" si="1"/>
        <v>1023.0666666666666</v>
      </c>
    </row>
    <row r="126" spans="1:5" x14ac:dyDescent="0.2">
      <c r="A126" t="s">
        <v>166</v>
      </c>
      <c r="B126" t="s">
        <v>45</v>
      </c>
      <c r="C126" s="10">
        <v>1842.7</v>
      </c>
      <c r="D126" s="10">
        <v>1297.58</v>
      </c>
      <c r="E126">
        <f t="shared" si="1"/>
        <v>1730.1066666666668</v>
      </c>
    </row>
    <row r="127" spans="1:5" x14ac:dyDescent="0.2">
      <c r="A127" t="s">
        <v>199</v>
      </c>
      <c r="B127" t="s">
        <v>78</v>
      </c>
      <c r="C127" s="10">
        <v>2751.85</v>
      </c>
      <c r="D127" s="10">
        <v>1937.78</v>
      </c>
      <c r="E127">
        <f t="shared" si="1"/>
        <v>2583.7066666666665</v>
      </c>
    </row>
    <row r="128" spans="1:5" x14ac:dyDescent="0.2">
      <c r="A128" t="s">
        <v>200</v>
      </c>
      <c r="B128" t="s">
        <v>79</v>
      </c>
      <c r="C128" s="10">
        <v>4328.18</v>
      </c>
      <c r="D128" s="10">
        <v>3047.8</v>
      </c>
      <c r="E128">
        <f t="shared" si="1"/>
        <v>4063.7333333333336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G6" sqref="G6"/>
    </sheetView>
  </sheetViews>
  <sheetFormatPr baseColWidth="10" defaultColWidth="8.83203125" defaultRowHeight="15" x14ac:dyDescent="0.2"/>
  <cols>
    <col min="2" max="2" width="63.83203125" bestFit="1" customWidth="1"/>
  </cols>
  <sheetData>
    <row r="1" spans="1:6" x14ac:dyDescent="0.2">
      <c r="A1" t="s">
        <v>491</v>
      </c>
      <c r="B1" t="s">
        <v>489</v>
      </c>
      <c r="C1" s="11">
        <v>0.75</v>
      </c>
      <c r="D1" s="11">
        <v>1</v>
      </c>
    </row>
    <row r="2" spans="1:6" x14ac:dyDescent="0.2">
      <c r="A2" t="s">
        <v>121</v>
      </c>
      <c r="B2" t="s">
        <v>652</v>
      </c>
      <c r="C2">
        <v>99.08</v>
      </c>
      <c r="D2">
        <v>132.10666666666665</v>
      </c>
      <c r="E2">
        <f>ROUND(D2*0.75,2)</f>
        <v>99.08</v>
      </c>
      <c r="F2" t="b">
        <f>E2=C2</f>
        <v>1</v>
      </c>
    </row>
    <row r="3" spans="1:6" x14ac:dyDescent="0.2">
      <c r="A3" t="s">
        <v>122</v>
      </c>
      <c r="B3" t="s">
        <v>528</v>
      </c>
      <c r="C3">
        <v>207.18</v>
      </c>
      <c r="D3">
        <v>276.24</v>
      </c>
      <c r="E3">
        <f t="shared" ref="E3:E66" si="0">ROUND(D3*0.75,2)</f>
        <v>207.18</v>
      </c>
      <c r="F3" t="b">
        <f t="shared" ref="F3:F66" si="1">E3=C3</f>
        <v>1</v>
      </c>
    </row>
    <row r="4" spans="1:6" x14ac:dyDescent="0.2">
      <c r="A4" t="s">
        <v>123</v>
      </c>
      <c r="B4" t="s">
        <v>529</v>
      </c>
      <c r="C4">
        <v>397.25</v>
      </c>
      <c r="D4">
        <v>529.66666666666674</v>
      </c>
      <c r="E4">
        <f t="shared" si="0"/>
        <v>397.25</v>
      </c>
      <c r="F4" t="b">
        <f t="shared" si="1"/>
        <v>1</v>
      </c>
    </row>
    <row r="5" spans="1:6" x14ac:dyDescent="0.2">
      <c r="A5" t="s">
        <v>165</v>
      </c>
      <c r="B5" t="s">
        <v>530</v>
      </c>
      <c r="C5">
        <v>754.81</v>
      </c>
      <c r="D5">
        <v>1006.4133333333333</v>
      </c>
      <c r="E5">
        <f t="shared" si="0"/>
        <v>754.81</v>
      </c>
      <c r="F5" t="b">
        <f t="shared" si="1"/>
        <v>1</v>
      </c>
    </row>
    <row r="6" spans="1:6" x14ac:dyDescent="0.2">
      <c r="A6" t="s">
        <v>241</v>
      </c>
      <c r="B6" t="s">
        <v>653</v>
      </c>
      <c r="C6" s="15">
        <v>1325.24</v>
      </c>
      <c r="D6">
        <v>1766.9866666666667</v>
      </c>
      <c r="E6">
        <f t="shared" si="0"/>
        <v>1325.24</v>
      </c>
      <c r="F6" t="b">
        <f t="shared" si="1"/>
        <v>1</v>
      </c>
    </row>
    <row r="7" spans="1:6" x14ac:dyDescent="0.2">
      <c r="A7" t="s">
        <v>124</v>
      </c>
      <c r="B7" t="s">
        <v>654</v>
      </c>
      <c r="C7">
        <v>91.61</v>
      </c>
      <c r="D7">
        <v>122.14666666666668</v>
      </c>
      <c r="E7">
        <f t="shared" si="0"/>
        <v>91.61</v>
      </c>
      <c r="F7" t="b">
        <f t="shared" si="1"/>
        <v>1</v>
      </c>
    </row>
    <row r="8" spans="1:6" x14ac:dyDescent="0.2">
      <c r="A8" t="s">
        <v>125</v>
      </c>
      <c r="B8" t="s">
        <v>531</v>
      </c>
      <c r="C8">
        <v>203.62</v>
      </c>
      <c r="D8">
        <v>271.49333333333334</v>
      </c>
      <c r="E8">
        <f t="shared" si="0"/>
        <v>203.62</v>
      </c>
      <c r="F8" t="b">
        <f t="shared" si="1"/>
        <v>1</v>
      </c>
    </row>
    <row r="9" spans="1:6" x14ac:dyDescent="0.2">
      <c r="A9" t="s">
        <v>126</v>
      </c>
      <c r="B9" t="s">
        <v>532</v>
      </c>
      <c r="C9">
        <v>398.24</v>
      </c>
      <c r="D9">
        <v>530.98666666666668</v>
      </c>
      <c r="E9">
        <f t="shared" si="0"/>
        <v>398.24</v>
      </c>
      <c r="F9" t="b">
        <f t="shared" si="1"/>
        <v>1</v>
      </c>
    </row>
    <row r="10" spans="1:6" x14ac:dyDescent="0.2">
      <c r="A10" t="s">
        <v>127</v>
      </c>
      <c r="B10" t="s">
        <v>533</v>
      </c>
      <c r="C10">
        <v>752.42</v>
      </c>
      <c r="D10">
        <v>1003.2266666666667</v>
      </c>
      <c r="E10">
        <f t="shared" si="0"/>
        <v>752.42</v>
      </c>
      <c r="F10" t="b">
        <f t="shared" si="1"/>
        <v>1</v>
      </c>
    </row>
    <row r="11" spans="1:6" x14ac:dyDescent="0.2">
      <c r="A11" t="s">
        <v>166</v>
      </c>
      <c r="B11" t="s">
        <v>534</v>
      </c>
      <c r="C11">
        <v>1307.3399999999999</v>
      </c>
      <c r="D11">
        <v>1743.1200000000001</v>
      </c>
      <c r="E11">
        <f t="shared" si="0"/>
        <v>1307.3399999999999</v>
      </c>
      <c r="F11" t="b">
        <f t="shared" si="1"/>
        <v>1</v>
      </c>
    </row>
    <row r="12" spans="1:6" x14ac:dyDescent="0.2">
      <c r="A12" t="s">
        <v>199</v>
      </c>
      <c r="B12" t="s">
        <v>535</v>
      </c>
      <c r="C12">
        <v>1925.58</v>
      </c>
      <c r="D12">
        <v>2567.44</v>
      </c>
      <c r="E12">
        <f t="shared" si="0"/>
        <v>1925.58</v>
      </c>
      <c r="F12" t="b">
        <f t="shared" si="1"/>
        <v>1</v>
      </c>
    </row>
    <row r="13" spans="1:6" x14ac:dyDescent="0.2">
      <c r="A13" t="s">
        <v>200</v>
      </c>
      <c r="B13" t="s">
        <v>536</v>
      </c>
      <c r="C13">
        <v>3152.88</v>
      </c>
      <c r="D13">
        <v>4203.84</v>
      </c>
      <c r="E13">
        <f t="shared" si="0"/>
        <v>3152.88</v>
      </c>
      <c r="F13" t="b">
        <f t="shared" si="1"/>
        <v>1</v>
      </c>
    </row>
    <row r="14" spans="1:6" x14ac:dyDescent="0.2">
      <c r="A14" t="s">
        <v>201</v>
      </c>
      <c r="B14" t="s">
        <v>655</v>
      </c>
      <c r="C14">
        <v>97.11</v>
      </c>
      <c r="D14">
        <v>129.47999999999999</v>
      </c>
      <c r="E14">
        <f t="shared" si="0"/>
        <v>97.11</v>
      </c>
      <c r="F14" t="b">
        <f t="shared" si="1"/>
        <v>1</v>
      </c>
    </row>
    <row r="15" spans="1:6" x14ac:dyDescent="0.2">
      <c r="A15" t="s">
        <v>202</v>
      </c>
      <c r="B15" t="s">
        <v>537</v>
      </c>
      <c r="C15">
        <v>227.44</v>
      </c>
      <c r="D15">
        <v>303.25333333333333</v>
      </c>
      <c r="E15">
        <f t="shared" si="0"/>
        <v>227.44</v>
      </c>
      <c r="F15" t="b">
        <f t="shared" si="1"/>
        <v>1</v>
      </c>
    </row>
    <row r="16" spans="1:6" x14ac:dyDescent="0.2">
      <c r="A16" t="s">
        <v>203</v>
      </c>
      <c r="B16" t="s">
        <v>538</v>
      </c>
      <c r="C16">
        <v>417.13</v>
      </c>
      <c r="D16">
        <v>556.1733333333334</v>
      </c>
      <c r="E16">
        <f t="shared" si="0"/>
        <v>417.13</v>
      </c>
      <c r="F16" t="b">
        <f t="shared" si="1"/>
        <v>1</v>
      </c>
    </row>
    <row r="17" spans="1:6" x14ac:dyDescent="0.2">
      <c r="A17" t="s">
        <v>240</v>
      </c>
      <c r="B17" t="s">
        <v>539</v>
      </c>
      <c r="C17">
        <v>700.74</v>
      </c>
      <c r="D17">
        <v>934.31999999999994</v>
      </c>
      <c r="E17">
        <f t="shared" si="0"/>
        <v>700.74</v>
      </c>
      <c r="F17" t="b">
        <f t="shared" si="1"/>
        <v>1</v>
      </c>
    </row>
    <row r="18" spans="1:6" x14ac:dyDescent="0.2">
      <c r="A18" t="s">
        <v>128</v>
      </c>
      <c r="B18" t="s">
        <v>540</v>
      </c>
      <c r="C18">
        <v>859.05</v>
      </c>
      <c r="D18">
        <v>1145.3999999999999</v>
      </c>
      <c r="E18">
        <f t="shared" si="0"/>
        <v>859.05</v>
      </c>
      <c r="F18" t="b">
        <f t="shared" si="1"/>
        <v>1</v>
      </c>
    </row>
    <row r="19" spans="1:6" x14ac:dyDescent="0.2">
      <c r="A19" t="s">
        <v>167</v>
      </c>
      <c r="B19" t="s">
        <v>541</v>
      </c>
      <c r="C19">
        <v>1699.14</v>
      </c>
      <c r="D19">
        <v>2265.52</v>
      </c>
      <c r="E19">
        <f t="shared" si="0"/>
        <v>1699.14</v>
      </c>
      <c r="F19" t="b">
        <f t="shared" si="1"/>
        <v>1</v>
      </c>
    </row>
    <row r="20" spans="1:6" x14ac:dyDescent="0.2">
      <c r="A20" t="s">
        <v>129</v>
      </c>
      <c r="B20" t="s">
        <v>542</v>
      </c>
      <c r="C20">
        <v>3046.57</v>
      </c>
      <c r="D20">
        <v>4062.0933333333332</v>
      </c>
      <c r="E20">
        <f t="shared" si="0"/>
        <v>3046.57</v>
      </c>
      <c r="F20" t="b">
        <f t="shared" si="1"/>
        <v>1</v>
      </c>
    </row>
    <row r="21" spans="1:6" x14ac:dyDescent="0.2">
      <c r="A21" t="s">
        <v>130</v>
      </c>
      <c r="B21" t="s">
        <v>543</v>
      </c>
      <c r="C21">
        <v>5227.68</v>
      </c>
      <c r="D21">
        <v>6970.24</v>
      </c>
      <c r="E21">
        <f t="shared" si="0"/>
        <v>5227.68</v>
      </c>
      <c r="F21" t="b">
        <f t="shared" si="1"/>
        <v>1</v>
      </c>
    </row>
    <row r="22" spans="1:6" x14ac:dyDescent="0.2">
      <c r="A22" t="s">
        <v>152</v>
      </c>
      <c r="B22" t="s">
        <v>544</v>
      </c>
      <c r="C22">
        <v>10820.34</v>
      </c>
      <c r="D22">
        <v>14427.119999999999</v>
      </c>
      <c r="E22">
        <f t="shared" si="0"/>
        <v>10820.34</v>
      </c>
      <c r="F22" t="b">
        <f t="shared" si="1"/>
        <v>1</v>
      </c>
    </row>
    <row r="23" spans="1:6" x14ac:dyDescent="0.2">
      <c r="A23" t="s">
        <v>168</v>
      </c>
      <c r="B23" t="s">
        <v>545</v>
      </c>
      <c r="C23">
        <v>19189.43</v>
      </c>
      <c r="D23">
        <v>25585.906666666669</v>
      </c>
      <c r="E23">
        <f t="shared" si="0"/>
        <v>19189.43</v>
      </c>
      <c r="F23" t="b">
        <f t="shared" si="1"/>
        <v>1</v>
      </c>
    </row>
    <row r="24" spans="1:6" x14ac:dyDescent="0.2">
      <c r="A24" t="s">
        <v>204</v>
      </c>
      <c r="B24" t="s">
        <v>546</v>
      </c>
      <c r="C24">
        <v>27313.62</v>
      </c>
      <c r="D24">
        <v>36418.160000000003</v>
      </c>
      <c r="E24">
        <f t="shared" si="0"/>
        <v>27313.62</v>
      </c>
      <c r="F24" t="b">
        <f t="shared" si="1"/>
        <v>1</v>
      </c>
    </row>
    <row r="25" spans="1:6" x14ac:dyDescent="0.2">
      <c r="A25" t="s">
        <v>205</v>
      </c>
      <c r="B25" t="s">
        <v>547</v>
      </c>
      <c r="C25">
        <v>35998.879999999997</v>
      </c>
      <c r="D25">
        <v>47998.506666666661</v>
      </c>
      <c r="E25">
        <f t="shared" si="0"/>
        <v>35998.879999999997</v>
      </c>
      <c r="F25" t="b">
        <f t="shared" si="1"/>
        <v>1</v>
      </c>
    </row>
    <row r="26" spans="1:6" x14ac:dyDescent="0.2">
      <c r="A26" t="s">
        <v>131</v>
      </c>
      <c r="B26" t="s">
        <v>548</v>
      </c>
      <c r="C26">
        <v>818.54</v>
      </c>
      <c r="D26">
        <v>1091.3866666666665</v>
      </c>
      <c r="E26">
        <f t="shared" si="0"/>
        <v>818.54</v>
      </c>
      <c r="F26" t="b">
        <f t="shared" si="1"/>
        <v>1</v>
      </c>
    </row>
    <row r="27" spans="1:6" x14ac:dyDescent="0.2">
      <c r="A27" t="s">
        <v>169</v>
      </c>
      <c r="B27" t="s">
        <v>549</v>
      </c>
      <c r="C27">
        <v>1669.01</v>
      </c>
      <c r="D27">
        <v>2225.3466666666668</v>
      </c>
      <c r="E27">
        <f t="shared" si="0"/>
        <v>1669.01</v>
      </c>
      <c r="F27" t="b">
        <f t="shared" si="1"/>
        <v>1</v>
      </c>
    </row>
    <row r="28" spans="1:6" x14ac:dyDescent="0.2">
      <c r="A28" t="s">
        <v>206</v>
      </c>
      <c r="B28" t="s">
        <v>550</v>
      </c>
      <c r="C28">
        <v>3000.63</v>
      </c>
      <c r="D28">
        <v>4000.84</v>
      </c>
      <c r="E28">
        <f t="shared" si="0"/>
        <v>3000.63</v>
      </c>
      <c r="F28" t="b">
        <f t="shared" si="1"/>
        <v>1</v>
      </c>
    </row>
    <row r="29" spans="1:6" x14ac:dyDescent="0.2">
      <c r="A29" t="s">
        <v>132</v>
      </c>
      <c r="B29" t="s">
        <v>551</v>
      </c>
      <c r="C29">
        <v>5123.6899999999996</v>
      </c>
      <c r="D29">
        <v>6831.5866666666661</v>
      </c>
      <c r="E29">
        <f t="shared" si="0"/>
        <v>5123.6899999999996</v>
      </c>
      <c r="F29" t="b">
        <f t="shared" si="1"/>
        <v>1</v>
      </c>
    </row>
    <row r="30" spans="1:6" x14ac:dyDescent="0.2">
      <c r="A30" t="s">
        <v>153</v>
      </c>
      <c r="B30" t="s">
        <v>552</v>
      </c>
      <c r="C30">
        <v>10266.219999999999</v>
      </c>
      <c r="D30">
        <v>13688.293333333331</v>
      </c>
      <c r="E30">
        <f t="shared" si="0"/>
        <v>10266.219999999999</v>
      </c>
      <c r="F30" t="b">
        <f t="shared" si="1"/>
        <v>1</v>
      </c>
    </row>
    <row r="31" spans="1:6" x14ac:dyDescent="0.2">
      <c r="A31" t="s">
        <v>170</v>
      </c>
      <c r="B31" t="s">
        <v>553</v>
      </c>
      <c r="C31">
        <v>18548.8</v>
      </c>
      <c r="D31">
        <v>24731.733333333334</v>
      </c>
      <c r="E31">
        <f t="shared" si="0"/>
        <v>18548.8</v>
      </c>
      <c r="F31" t="b">
        <f t="shared" si="1"/>
        <v>1</v>
      </c>
    </row>
    <row r="32" spans="1:6" x14ac:dyDescent="0.2">
      <c r="A32" t="s">
        <v>207</v>
      </c>
      <c r="B32" t="s">
        <v>554</v>
      </c>
      <c r="C32">
        <v>26483.599999999999</v>
      </c>
      <c r="D32">
        <v>35311.466666666667</v>
      </c>
      <c r="E32">
        <f t="shared" si="0"/>
        <v>26483.599999999999</v>
      </c>
      <c r="F32" t="b">
        <f t="shared" si="1"/>
        <v>1</v>
      </c>
    </row>
    <row r="33" spans="1:6" x14ac:dyDescent="0.2">
      <c r="A33" t="s">
        <v>208</v>
      </c>
      <c r="B33" t="s">
        <v>555</v>
      </c>
      <c r="C33">
        <v>41066.449999999997</v>
      </c>
      <c r="D33">
        <v>54755.266666666663</v>
      </c>
      <c r="E33">
        <f t="shared" si="0"/>
        <v>41066.449999999997</v>
      </c>
      <c r="F33" t="b">
        <f t="shared" si="1"/>
        <v>1</v>
      </c>
    </row>
    <row r="34" spans="1:6" x14ac:dyDescent="0.2">
      <c r="A34" t="s">
        <v>133</v>
      </c>
      <c r="B34" t="s">
        <v>556</v>
      </c>
      <c r="C34">
        <v>812.51</v>
      </c>
      <c r="D34">
        <v>1083.3466666666666</v>
      </c>
      <c r="E34">
        <f t="shared" si="0"/>
        <v>812.51</v>
      </c>
      <c r="F34" t="b">
        <f t="shared" si="1"/>
        <v>1</v>
      </c>
    </row>
    <row r="35" spans="1:6" x14ac:dyDescent="0.2">
      <c r="A35" t="s">
        <v>134</v>
      </c>
      <c r="B35" t="s">
        <v>557</v>
      </c>
      <c r="C35">
        <v>1664.27</v>
      </c>
      <c r="D35">
        <v>2219.0266666666666</v>
      </c>
      <c r="E35">
        <f t="shared" si="0"/>
        <v>1664.27</v>
      </c>
      <c r="F35" t="b">
        <f t="shared" si="1"/>
        <v>1</v>
      </c>
    </row>
    <row r="36" spans="1:6" x14ac:dyDescent="0.2">
      <c r="A36" t="s">
        <v>135</v>
      </c>
      <c r="B36" t="s">
        <v>558</v>
      </c>
      <c r="C36">
        <v>3017.22</v>
      </c>
      <c r="D36">
        <v>4022.9599999999996</v>
      </c>
      <c r="E36">
        <f t="shared" si="0"/>
        <v>3017.22</v>
      </c>
      <c r="F36" t="b">
        <f t="shared" si="1"/>
        <v>1</v>
      </c>
    </row>
    <row r="37" spans="1:6" x14ac:dyDescent="0.2">
      <c r="A37" t="s">
        <v>154</v>
      </c>
      <c r="B37" t="s">
        <v>559</v>
      </c>
      <c r="C37">
        <v>5096.3500000000004</v>
      </c>
      <c r="D37">
        <v>6795.1333333333341</v>
      </c>
      <c r="E37">
        <f t="shared" si="0"/>
        <v>5096.3500000000004</v>
      </c>
      <c r="F37" t="b">
        <f t="shared" si="1"/>
        <v>1</v>
      </c>
    </row>
    <row r="38" spans="1:6" x14ac:dyDescent="0.2">
      <c r="A38" t="s">
        <v>171</v>
      </c>
      <c r="B38" t="s">
        <v>560</v>
      </c>
      <c r="C38">
        <v>10273.99</v>
      </c>
      <c r="D38">
        <v>13698.653333333334</v>
      </c>
      <c r="E38">
        <f t="shared" si="0"/>
        <v>10273.99</v>
      </c>
      <c r="F38" t="b">
        <f t="shared" si="1"/>
        <v>1</v>
      </c>
    </row>
    <row r="39" spans="1:6" x14ac:dyDescent="0.2">
      <c r="A39" t="s">
        <v>209</v>
      </c>
      <c r="B39" t="s">
        <v>561</v>
      </c>
      <c r="C39">
        <v>18977.93</v>
      </c>
      <c r="D39">
        <v>25303.906666666669</v>
      </c>
      <c r="E39">
        <f t="shared" si="0"/>
        <v>18977.93</v>
      </c>
      <c r="F39" t="b">
        <f t="shared" si="1"/>
        <v>1</v>
      </c>
    </row>
    <row r="40" spans="1:6" x14ac:dyDescent="0.2">
      <c r="A40" t="s">
        <v>210</v>
      </c>
      <c r="B40" t="s">
        <v>562</v>
      </c>
      <c r="C40">
        <v>34176.6</v>
      </c>
      <c r="D40">
        <v>45568.799999999996</v>
      </c>
      <c r="E40">
        <f t="shared" si="0"/>
        <v>34176.6</v>
      </c>
      <c r="F40" t="b">
        <f t="shared" si="1"/>
        <v>1</v>
      </c>
    </row>
    <row r="41" spans="1:6" x14ac:dyDescent="0.2">
      <c r="A41" t="s">
        <v>211</v>
      </c>
      <c r="B41" t="s">
        <v>563</v>
      </c>
      <c r="C41">
        <v>846.39</v>
      </c>
      <c r="D41">
        <v>1128.52</v>
      </c>
      <c r="E41">
        <f t="shared" si="0"/>
        <v>846.39</v>
      </c>
      <c r="F41" t="b">
        <f t="shared" si="1"/>
        <v>1</v>
      </c>
    </row>
    <row r="42" spans="1:6" x14ac:dyDescent="0.2">
      <c r="A42" t="s">
        <v>212</v>
      </c>
      <c r="B42" t="s">
        <v>564</v>
      </c>
      <c r="C42">
        <v>1591.51</v>
      </c>
      <c r="D42">
        <v>2122.0133333333333</v>
      </c>
      <c r="E42">
        <f t="shared" si="0"/>
        <v>1591.51</v>
      </c>
      <c r="F42" t="b">
        <f t="shared" si="1"/>
        <v>1</v>
      </c>
    </row>
    <row r="43" spans="1:6" x14ac:dyDescent="0.2">
      <c r="A43" t="s">
        <v>136</v>
      </c>
      <c r="B43" t="s">
        <v>565</v>
      </c>
      <c r="C43">
        <v>2971.59</v>
      </c>
      <c r="D43">
        <v>3962.1200000000003</v>
      </c>
      <c r="E43">
        <f t="shared" si="0"/>
        <v>2971.59</v>
      </c>
      <c r="F43" t="b">
        <f t="shared" si="1"/>
        <v>1</v>
      </c>
    </row>
    <row r="44" spans="1:6" x14ac:dyDescent="0.2">
      <c r="A44" t="s">
        <v>137</v>
      </c>
      <c r="B44" t="s">
        <v>566</v>
      </c>
      <c r="C44">
        <v>5273.66</v>
      </c>
      <c r="D44">
        <v>7031.5466666666662</v>
      </c>
      <c r="E44">
        <f t="shared" si="0"/>
        <v>5273.66</v>
      </c>
      <c r="F44" t="b">
        <f t="shared" si="1"/>
        <v>1</v>
      </c>
    </row>
    <row r="45" spans="1:6" x14ac:dyDescent="0.2">
      <c r="A45" t="s">
        <v>155</v>
      </c>
      <c r="B45" t="s">
        <v>567</v>
      </c>
      <c r="C45">
        <v>10191.61</v>
      </c>
      <c r="D45">
        <v>13588.813333333334</v>
      </c>
      <c r="E45">
        <f t="shared" si="0"/>
        <v>10191.61</v>
      </c>
      <c r="F45" t="b">
        <f t="shared" si="1"/>
        <v>1</v>
      </c>
    </row>
    <row r="46" spans="1:6" x14ac:dyDescent="0.2">
      <c r="A46" t="s">
        <v>172</v>
      </c>
      <c r="B46" t="s">
        <v>568</v>
      </c>
      <c r="C46">
        <v>17659.169999999998</v>
      </c>
      <c r="D46">
        <v>23545.559999999998</v>
      </c>
      <c r="E46">
        <f t="shared" si="0"/>
        <v>17659.169999999998</v>
      </c>
      <c r="F46" t="b">
        <f t="shared" si="1"/>
        <v>1</v>
      </c>
    </row>
    <row r="47" spans="1:6" x14ac:dyDescent="0.2">
      <c r="A47" t="s">
        <v>173</v>
      </c>
      <c r="B47" t="s">
        <v>569</v>
      </c>
      <c r="C47">
        <v>29786.18</v>
      </c>
      <c r="D47">
        <v>39714.906666666669</v>
      </c>
      <c r="E47">
        <f t="shared" si="0"/>
        <v>29786.18</v>
      </c>
      <c r="F47" t="b">
        <f t="shared" si="1"/>
        <v>1</v>
      </c>
    </row>
    <row r="48" spans="1:6" x14ac:dyDescent="0.2">
      <c r="A48" t="s">
        <v>138</v>
      </c>
      <c r="B48" t="s">
        <v>570</v>
      </c>
      <c r="C48">
        <v>755.07</v>
      </c>
      <c r="D48">
        <v>1006.7600000000001</v>
      </c>
      <c r="E48">
        <f t="shared" si="0"/>
        <v>755.07</v>
      </c>
      <c r="F48" t="b">
        <f t="shared" si="1"/>
        <v>1</v>
      </c>
    </row>
    <row r="49" spans="1:6" x14ac:dyDescent="0.2">
      <c r="A49" t="s">
        <v>139</v>
      </c>
      <c r="B49" t="s">
        <v>571</v>
      </c>
      <c r="C49">
        <v>1524.57</v>
      </c>
      <c r="D49">
        <v>2032.76</v>
      </c>
      <c r="E49">
        <f t="shared" si="0"/>
        <v>1524.57</v>
      </c>
      <c r="F49" t="b">
        <f t="shared" si="1"/>
        <v>1</v>
      </c>
    </row>
    <row r="50" spans="1:6" x14ac:dyDescent="0.2">
      <c r="A50" t="s">
        <v>140</v>
      </c>
      <c r="B50" t="s">
        <v>572</v>
      </c>
      <c r="C50">
        <v>2917.57</v>
      </c>
      <c r="D50">
        <v>3890.0933333333332</v>
      </c>
      <c r="E50">
        <f t="shared" si="0"/>
        <v>2917.57</v>
      </c>
      <c r="F50" t="b">
        <f t="shared" si="1"/>
        <v>1</v>
      </c>
    </row>
    <row r="51" spans="1:6" x14ac:dyDescent="0.2">
      <c r="A51" t="s">
        <v>141</v>
      </c>
      <c r="B51" t="s">
        <v>573</v>
      </c>
      <c r="C51">
        <v>5167.7700000000004</v>
      </c>
      <c r="D51">
        <v>6890.3600000000015</v>
      </c>
      <c r="E51">
        <f t="shared" si="0"/>
        <v>5167.7700000000004</v>
      </c>
      <c r="F51" t="b">
        <f t="shared" si="1"/>
        <v>1</v>
      </c>
    </row>
    <row r="52" spans="1:6" x14ac:dyDescent="0.2">
      <c r="A52" t="s">
        <v>156</v>
      </c>
      <c r="B52" t="s">
        <v>574</v>
      </c>
      <c r="C52">
        <v>10054.469999999999</v>
      </c>
      <c r="D52">
        <v>13405.96</v>
      </c>
      <c r="E52">
        <f t="shared" si="0"/>
        <v>10054.469999999999</v>
      </c>
      <c r="F52" t="b">
        <f t="shared" si="1"/>
        <v>1</v>
      </c>
    </row>
    <row r="53" spans="1:6" x14ac:dyDescent="0.2">
      <c r="A53" t="s">
        <v>174</v>
      </c>
      <c r="B53" t="s">
        <v>575</v>
      </c>
      <c r="C53">
        <v>17432.02</v>
      </c>
      <c r="D53">
        <v>23242.693333333336</v>
      </c>
      <c r="E53">
        <f t="shared" si="0"/>
        <v>17432.02</v>
      </c>
      <c r="F53" t="b">
        <f t="shared" si="1"/>
        <v>1</v>
      </c>
    </row>
    <row r="54" spans="1:6" x14ac:dyDescent="0.2">
      <c r="A54" t="s">
        <v>175</v>
      </c>
      <c r="B54" t="s">
        <v>576</v>
      </c>
      <c r="C54">
        <v>26914.02</v>
      </c>
      <c r="D54">
        <v>35885.360000000001</v>
      </c>
      <c r="E54">
        <f t="shared" si="0"/>
        <v>26914.02</v>
      </c>
      <c r="F54" t="b">
        <f t="shared" si="1"/>
        <v>1</v>
      </c>
    </row>
    <row r="55" spans="1:6" x14ac:dyDescent="0.2">
      <c r="A55" t="s">
        <v>142</v>
      </c>
      <c r="B55" t="s">
        <v>577</v>
      </c>
      <c r="C55">
        <v>736.94</v>
      </c>
      <c r="D55">
        <v>982.58666666666682</v>
      </c>
      <c r="E55">
        <f t="shared" si="0"/>
        <v>736.94</v>
      </c>
      <c r="F55" t="b">
        <f t="shared" si="1"/>
        <v>1</v>
      </c>
    </row>
    <row r="56" spans="1:6" x14ac:dyDescent="0.2">
      <c r="A56" t="s">
        <v>176</v>
      </c>
      <c r="B56" t="s">
        <v>578</v>
      </c>
      <c r="C56">
        <v>1509.86</v>
      </c>
      <c r="D56">
        <v>2013.1466666666665</v>
      </c>
      <c r="E56">
        <f t="shared" si="0"/>
        <v>1509.86</v>
      </c>
      <c r="F56" t="b">
        <f t="shared" si="1"/>
        <v>1</v>
      </c>
    </row>
    <row r="57" spans="1:6" x14ac:dyDescent="0.2">
      <c r="A57" t="s">
        <v>143</v>
      </c>
      <c r="B57" t="s">
        <v>579</v>
      </c>
      <c r="C57">
        <v>2864.76</v>
      </c>
      <c r="D57">
        <v>3819.6800000000003</v>
      </c>
      <c r="E57">
        <f t="shared" si="0"/>
        <v>2864.76</v>
      </c>
      <c r="F57" t="b">
        <f t="shared" si="1"/>
        <v>1</v>
      </c>
    </row>
    <row r="58" spans="1:6" x14ac:dyDescent="0.2">
      <c r="A58" t="s">
        <v>144</v>
      </c>
      <c r="B58" t="s">
        <v>580</v>
      </c>
      <c r="C58">
        <v>5088.0200000000004</v>
      </c>
      <c r="D58">
        <v>6784.0266666666676</v>
      </c>
      <c r="E58">
        <f t="shared" si="0"/>
        <v>5088.0200000000004</v>
      </c>
      <c r="F58" t="b">
        <f t="shared" si="1"/>
        <v>1</v>
      </c>
    </row>
    <row r="59" spans="1:6" x14ac:dyDescent="0.2">
      <c r="A59" t="s">
        <v>157</v>
      </c>
      <c r="B59" t="s">
        <v>581</v>
      </c>
      <c r="C59">
        <v>9978.66</v>
      </c>
      <c r="D59">
        <v>13304.88</v>
      </c>
      <c r="E59">
        <f t="shared" si="0"/>
        <v>9978.66</v>
      </c>
      <c r="F59" t="b">
        <f t="shared" si="1"/>
        <v>1</v>
      </c>
    </row>
    <row r="60" spans="1:6" x14ac:dyDescent="0.2">
      <c r="A60" t="s">
        <v>177</v>
      </c>
      <c r="B60" t="s">
        <v>582</v>
      </c>
      <c r="C60">
        <v>17383.740000000002</v>
      </c>
      <c r="D60">
        <v>23178.320000000003</v>
      </c>
      <c r="E60">
        <f t="shared" si="0"/>
        <v>17383.740000000002</v>
      </c>
      <c r="F60" t="b">
        <f t="shared" si="1"/>
        <v>1</v>
      </c>
    </row>
    <row r="61" spans="1:6" x14ac:dyDescent="0.2">
      <c r="A61" t="s">
        <v>178</v>
      </c>
      <c r="B61" t="s">
        <v>583</v>
      </c>
      <c r="C61">
        <v>26510.75</v>
      </c>
      <c r="D61">
        <v>35347.666666666672</v>
      </c>
      <c r="E61">
        <f t="shared" si="0"/>
        <v>26510.75</v>
      </c>
      <c r="F61" t="b">
        <f t="shared" si="1"/>
        <v>1</v>
      </c>
    </row>
    <row r="62" spans="1:6" x14ac:dyDescent="0.2">
      <c r="A62" t="s">
        <v>213</v>
      </c>
      <c r="B62" t="s">
        <v>584</v>
      </c>
      <c r="C62">
        <v>837.07</v>
      </c>
      <c r="D62">
        <v>1116.0933333333335</v>
      </c>
      <c r="E62">
        <f t="shared" si="0"/>
        <v>837.07</v>
      </c>
      <c r="F62" t="b">
        <f t="shared" si="1"/>
        <v>1</v>
      </c>
    </row>
    <row r="63" spans="1:6" x14ac:dyDescent="0.2">
      <c r="A63" t="s">
        <v>179</v>
      </c>
      <c r="B63" t="s">
        <v>585</v>
      </c>
      <c r="C63">
        <v>1674.68</v>
      </c>
      <c r="D63">
        <v>2232.9066666666668</v>
      </c>
      <c r="E63">
        <f t="shared" si="0"/>
        <v>1674.68</v>
      </c>
      <c r="F63" t="b">
        <f t="shared" si="1"/>
        <v>1</v>
      </c>
    </row>
    <row r="64" spans="1:6" x14ac:dyDescent="0.2">
      <c r="A64" t="s">
        <v>145</v>
      </c>
      <c r="B64" t="s">
        <v>586</v>
      </c>
      <c r="C64">
        <v>3047.52</v>
      </c>
      <c r="D64">
        <v>4063.36</v>
      </c>
      <c r="E64">
        <f t="shared" si="0"/>
        <v>3047.52</v>
      </c>
      <c r="F64" t="b">
        <f t="shared" si="1"/>
        <v>1</v>
      </c>
    </row>
    <row r="65" spans="1:6" x14ac:dyDescent="0.2">
      <c r="A65" t="s">
        <v>146</v>
      </c>
      <c r="B65" t="s">
        <v>656</v>
      </c>
      <c r="C65">
        <v>5406.98</v>
      </c>
      <c r="D65">
        <v>7209.3066666666655</v>
      </c>
      <c r="E65">
        <f t="shared" si="0"/>
        <v>5406.98</v>
      </c>
      <c r="F65" t="b">
        <f t="shared" si="1"/>
        <v>1</v>
      </c>
    </row>
    <row r="66" spans="1:6" x14ac:dyDescent="0.2">
      <c r="A66" t="s">
        <v>147</v>
      </c>
      <c r="B66" t="s">
        <v>587</v>
      </c>
      <c r="C66">
        <v>10405.19</v>
      </c>
      <c r="D66">
        <v>13873.586666666668</v>
      </c>
      <c r="E66">
        <f t="shared" si="0"/>
        <v>10405.19</v>
      </c>
      <c r="F66" t="b">
        <f t="shared" si="1"/>
        <v>1</v>
      </c>
    </row>
    <row r="67" spans="1:6" x14ac:dyDescent="0.2">
      <c r="A67" t="s">
        <v>158</v>
      </c>
      <c r="B67" t="s">
        <v>588</v>
      </c>
      <c r="C67">
        <v>17987.25</v>
      </c>
      <c r="D67">
        <v>23983</v>
      </c>
      <c r="E67">
        <f t="shared" ref="E67:E122" si="2">ROUND(D67*0.75,2)</f>
        <v>17987.25</v>
      </c>
      <c r="F67" t="b">
        <f t="shared" ref="F67:F122" si="3">E67=C67</f>
        <v>1</v>
      </c>
    </row>
    <row r="68" spans="1:6" x14ac:dyDescent="0.2">
      <c r="A68" t="s">
        <v>159</v>
      </c>
      <c r="B68" t="s">
        <v>589</v>
      </c>
      <c r="C68">
        <v>25586.16</v>
      </c>
      <c r="D68">
        <v>34114.879999999997</v>
      </c>
      <c r="E68">
        <f t="shared" si="2"/>
        <v>25586.16</v>
      </c>
      <c r="F68" t="b">
        <f t="shared" si="3"/>
        <v>1</v>
      </c>
    </row>
    <row r="69" spans="1:6" x14ac:dyDescent="0.2">
      <c r="A69" t="s">
        <v>180</v>
      </c>
      <c r="B69" t="s">
        <v>590</v>
      </c>
      <c r="C69">
        <v>32661.39</v>
      </c>
      <c r="D69">
        <v>43548.520000000004</v>
      </c>
      <c r="E69">
        <f t="shared" si="2"/>
        <v>32661.39</v>
      </c>
      <c r="F69" t="b">
        <f t="shared" si="3"/>
        <v>1</v>
      </c>
    </row>
    <row r="70" spans="1:6" x14ac:dyDescent="0.2">
      <c r="A70" t="s">
        <v>181</v>
      </c>
      <c r="B70" t="s">
        <v>591</v>
      </c>
      <c r="C70">
        <v>48478.05</v>
      </c>
      <c r="D70">
        <v>64637.4</v>
      </c>
      <c r="E70">
        <f t="shared" si="2"/>
        <v>48478.05</v>
      </c>
      <c r="F70" t="b">
        <f t="shared" si="3"/>
        <v>1</v>
      </c>
    </row>
    <row r="71" spans="1:6" x14ac:dyDescent="0.2">
      <c r="A71" t="s">
        <v>214</v>
      </c>
      <c r="B71" t="s">
        <v>592</v>
      </c>
      <c r="C71">
        <v>841.84</v>
      </c>
      <c r="D71">
        <v>1122.4533333333334</v>
      </c>
      <c r="E71">
        <f t="shared" si="2"/>
        <v>841.84</v>
      </c>
      <c r="F71" t="b">
        <f t="shared" si="3"/>
        <v>1</v>
      </c>
    </row>
    <row r="72" spans="1:6" x14ac:dyDescent="0.2">
      <c r="A72" t="s">
        <v>215</v>
      </c>
      <c r="B72" t="s">
        <v>593</v>
      </c>
      <c r="C72">
        <v>1689.64</v>
      </c>
      <c r="D72">
        <v>2252.8533333333335</v>
      </c>
      <c r="E72">
        <f t="shared" si="2"/>
        <v>1689.64</v>
      </c>
      <c r="F72" t="b">
        <f t="shared" si="3"/>
        <v>1</v>
      </c>
    </row>
    <row r="73" spans="1:6" x14ac:dyDescent="0.2">
      <c r="A73" t="s">
        <v>216</v>
      </c>
      <c r="B73" t="s">
        <v>657</v>
      </c>
      <c r="C73">
        <v>3105.29</v>
      </c>
      <c r="D73">
        <v>4140.3866666666663</v>
      </c>
      <c r="E73">
        <f t="shared" si="2"/>
        <v>3105.29</v>
      </c>
      <c r="F73" t="b">
        <f t="shared" si="3"/>
        <v>1</v>
      </c>
    </row>
    <row r="74" spans="1:6" x14ac:dyDescent="0.2">
      <c r="A74" t="s">
        <v>217</v>
      </c>
      <c r="B74" t="s">
        <v>594</v>
      </c>
      <c r="C74">
        <v>5386.88</v>
      </c>
      <c r="D74">
        <v>7182.5066666666671</v>
      </c>
      <c r="E74">
        <f t="shared" si="2"/>
        <v>5386.88</v>
      </c>
      <c r="F74" t="b">
        <f t="shared" si="3"/>
        <v>1</v>
      </c>
    </row>
    <row r="75" spans="1:6" x14ac:dyDescent="0.2">
      <c r="A75" t="s">
        <v>218</v>
      </c>
      <c r="B75" t="s">
        <v>595</v>
      </c>
      <c r="C75">
        <v>10425.17</v>
      </c>
      <c r="D75">
        <v>13900.226666666666</v>
      </c>
      <c r="E75">
        <f t="shared" si="2"/>
        <v>10425.17</v>
      </c>
      <c r="F75" t="b">
        <f t="shared" si="3"/>
        <v>1</v>
      </c>
    </row>
    <row r="76" spans="1:6" x14ac:dyDescent="0.2">
      <c r="A76" t="s">
        <v>160</v>
      </c>
      <c r="B76" t="s">
        <v>596</v>
      </c>
      <c r="C76">
        <v>18297.48</v>
      </c>
      <c r="D76">
        <v>24396.639999999999</v>
      </c>
      <c r="E76">
        <f t="shared" si="2"/>
        <v>18297.48</v>
      </c>
      <c r="F76" t="b">
        <f t="shared" si="3"/>
        <v>1</v>
      </c>
    </row>
    <row r="77" spans="1:6" x14ac:dyDescent="0.2">
      <c r="A77" t="s">
        <v>182</v>
      </c>
      <c r="B77" t="s">
        <v>597</v>
      </c>
      <c r="C77">
        <v>26193.66</v>
      </c>
      <c r="D77">
        <v>34924.880000000005</v>
      </c>
      <c r="E77">
        <f t="shared" si="2"/>
        <v>26193.66</v>
      </c>
      <c r="F77" t="b">
        <f t="shared" si="3"/>
        <v>1</v>
      </c>
    </row>
    <row r="78" spans="1:6" x14ac:dyDescent="0.2">
      <c r="A78" t="s">
        <v>183</v>
      </c>
      <c r="B78" t="s">
        <v>598</v>
      </c>
      <c r="C78">
        <v>36998.04</v>
      </c>
      <c r="D78">
        <v>49330.720000000001</v>
      </c>
      <c r="E78">
        <f t="shared" si="2"/>
        <v>36998.04</v>
      </c>
      <c r="F78" t="b">
        <f t="shared" si="3"/>
        <v>1</v>
      </c>
    </row>
    <row r="79" spans="1:6" x14ac:dyDescent="0.2">
      <c r="A79" t="s">
        <v>184</v>
      </c>
      <c r="B79" t="s">
        <v>599</v>
      </c>
      <c r="C79">
        <v>861.13</v>
      </c>
      <c r="D79">
        <v>1148.1733333333332</v>
      </c>
      <c r="E79">
        <f t="shared" si="2"/>
        <v>861.13</v>
      </c>
      <c r="F79" t="b">
        <f t="shared" si="3"/>
        <v>1</v>
      </c>
    </row>
    <row r="80" spans="1:6" x14ac:dyDescent="0.2">
      <c r="A80" t="s">
        <v>219</v>
      </c>
      <c r="B80" t="s">
        <v>600</v>
      </c>
      <c r="C80">
        <v>1720.3</v>
      </c>
      <c r="D80">
        <v>2293.7333333333331</v>
      </c>
      <c r="E80">
        <f t="shared" si="2"/>
        <v>1720.3</v>
      </c>
      <c r="F80" t="b">
        <f t="shared" si="3"/>
        <v>1</v>
      </c>
    </row>
    <row r="81" spans="1:6" x14ac:dyDescent="0.2">
      <c r="A81" t="s">
        <v>185</v>
      </c>
      <c r="B81" t="s">
        <v>601</v>
      </c>
      <c r="C81">
        <v>3155.63</v>
      </c>
      <c r="D81">
        <v>4207.5066666666662</v>
      </c>
      <c r="E81">
        <f t="shared" si="2"/>
        <v>3155.63</v>
      </c>
      <c r="F81" t="b">
        <f t="shared" si="3"/>
        <v>1</v>
      </c>
    </row>
    <row r="82" spans="1:6" x14ac:dyDescent="0.2">
      <c r="A82" t="s">
        <v>148</v>
      </c>
      <c r="B82" t="s">
        <v>602</v>
      </c>
      <c r="C82">
        <v>5558.64</v>
      </c>
      <c r="D82">
        <v>7411.52</v>
      </c>
      <c r="E82">
        <f t="shared" si="2"/>
        <v>5558.64</v>
      </c>
      <c r="F82" t="b">
        <f t="shared" si="3"/>
        <v>1</v>
      </c>
    </row>
    <row r="83" spans="1:6" x14ac:dyDescent="0.2">
      <c r="A83" t="s">
        <v>161</v>
      </c>
      <c r="B83" t="s">
        <v>603</v>
      </c>
      <c r="C83">
        <v>10669.59</v>
      </c>
      <c r="D83">
        <v>14226.12</v>
      </c>
      <c r="E83">
        <f t="shared" si="2"/>
        <v>10669.59</v>
      </c>
      <c r="F83" t="b">
        <f t="shared" si="3"/>
        <v>1</v>
      </c>
    </row>
    <row r="84" spans="1:6" x14ac:dyDescent="0.2">
      <c r="A84" t="s">
        <v>186</v>
      </c>
      <c r="B84" t="s">
        <v>604</v>
      </c>
      <c r="C84">
        <v>18217.37</v>
      </c>
      <c r="D84">
        <v>24289.826666666664</v>
      </c>
      <c r="E84">
        <f t="shared" si="2"/>
        <v>18217.37</v>
      </c>
      <c r="F84" t="b">
        <f t="shared" si="3"/>
        <v>1</v>
      </c>
    </row>
    <row r="85" spans="1:6" x14ac:dyDescent="0.2">
      <c r="A85" t="s">
        <v>187</v>
      </c>
      <c r="B85" t="s">
        <v>605</v>
      </c>
      <c r="C85">
        <v>29208.97</v>
      </c>
      <c r="D85">
        <v>38945.293333333335</v>
      </c>
      <c r="E85">
        <f t="shared" si="2"/>
        <v>29208.97</v>
      </c>
      <c r="F85" t="b">
        <f t="shared" si="3"/>
        <v>1</v>
      </c>
    </row>
    <row r="86" spans="1:6" x14ac:dyDescent="0.2">
      <c r="A86" t="s">
        <v>220</v>
      </c>
      <c r="B86" t="s">
        <v>606</v>
      </c>
      <c r="C86">
        <v>832.34</v>
      </c>
      <c r="D86">
        <v>1109.7866666666666</v>
      </c>
      <c r="E86">
        <f t="shared" si="2"/>
        <v>832.34</v>
      </c>
      <c r="F86" t="b">
        <f t="shared" si="3"/>
        <v>1</v>
      </c>
    </row>
    <row r="87" spans="1:6" x14ac:dyDescent="0.2">
      <c r="A87" t="s">
        <v>221</v>
      </c>
      <c r="B87" t="s">
        <v>607</v>
      </c>
      <c r="C87">
        <v>1676.67</v>
      </c>
      <c r="D87">
        <v>2235.5600000000004</v>
      </c>
      <c r="E87">
        <f t="shared" si="2"/>
        <v>1676.67</v>
      </c>
      <c r="F87" t="b">
        <f t="shared" si="3"/>
        <v>1</v>
      </c>
    </row>
    <row r="88" spans="1:6" x14ac:dyDescent="0.2">
      <c r="A88" t="s">
        <v>222</v>
      </c>
      <c r="B88" t="s">
        <v>608</v>
      </c>
      <c r="C88">
        <v>3091.97</v>
      </c>
      <c r="D88">
        <v>4122.626666666667</v>
      </c>
      <c r="E88">
        <f t="shared" si="2"/>
        <v>3091.97</v>
      </c>
      <c r="F88" t="b">
        <f t="shared" si="3"/>
        <v>1</v>
      </c>
    </row>
    <row r="89" spans="1:6" x14ac:dyDescent="0.2">
      <c r="A89" t="s">
        <v>188</v>
      </c>
      <c r="B89" t="s">
        <v>609</v>
      </c>
      <c r="C89">
        <v>5258.1</v>
      </c>
      <c r="D89">
        <v>7010.8</v>
      </c>
      <c r="E89">
        <f t="shared" si="2"/>
        <v>5258.1</v>
      </c>
      <c r="F89" t="b">
        <f t="shared" si="3"/>
        <v>1</v>
      </c>
    </row>
    <row r="90" spans="1:6" x14ac:dyDescent="0.2">
      <c r="A90" t="s">
        <v>189</v>
      </c>
      <c r="B90" t="s">
        <v>610</v>
      </c>
      <c r="C90">
        <v>10345.43</v>
      </c>
      <c r="D90">
        <v>13793.906666666666</v>
      </c>
      <c r="E90">
        <f t="shared" si="2"/>
        <v>10345.43</v>
      </c>
      <c r="F90" t="b">
        <f t="shared" si="3"/>
        <v>1</v>
      </c>
    </row>
    <row r="91" spans="1:6" x14ac:dyDescent="0.2">
      <c r="A91" t="s">
        <v>162</v>
      </c>
      <c r="B91" t="s">
        <v>611</v>
      </c>
      <c r="C91">
        <v>18012.599999999999</v>
      </c>
      <c r="D91">
        <v>24016.799999999999</v>
      </c>
      <c r="E91">
        <f t="shared" si="2"/>
        <v>18012.599999999999</v>
      </c>
      <c r="F91" t="b">
        <f t="shared" si="3"/>
        <v>1</v>
      </c>
    </row>
    <row r="92" spans="1:6" x14ac:dyDescent="0.2">
      <c r="A92" t="s">
        <v>190</v>
      </c>
      <c r="B92" t="s">
        <v>612</v>
      </c>
      <c r="C92">
        <v>25491.47</v>
      </c>
      <c r="D92">
        <v>33988.626666666671</v>
      </c>
      <c r="E92">
        <f t="shared" si="2"/>
        <v>25491.47</v>
      </c>
      <c r="F92" t="b">
        <f t="shared" si="3"/>
        <v>1</v>
      </c>
    </row>
    <row r="93" spans="1:6" x14ac:dyDescent="0.2">
      <c r="A93" t="s">
        <v>191</v>
      </c>
      <c r="B93" t="s">
        <v>613</v>
      </c>
      <c r="C93">
        <v>37399.480000000003</v>
      </c>
      <c r="D93">
        <v>49865.973333333335</v>
      </c>
      <c r="E93">
        <f t="shared" si="2"/>
        <v>37399.480000000003</v>
      </c>
      <c r="F93" t="b">
        <f t="shared" si="3"/>
        <v>1</v>
      </c>
    </row>
    <row r="94" spans="1:6" x14ac:dyDescent="0.2">
      <c r="A94" t="s">
        <v>223</v>
      </c>
      <c r="B94" t="s">
        <v>614</v>
      </c>
      <c r="C94">
        <v>802.25</v>
      </c>
      <c r="D94">
        <v>1069.6666666666667</v>
      </c>
      <c r="E94">
        <f t="shared" si="2"/>
        <v>802.25</v>
      </c>
      <c r="F94" t="b">
        <f t="shared" si="3"/>
        <v>1</v>
      </c>
    </row>
    <row r="95" spans="1:6" x14ac:dyDescent="0.2">
      <c r="A95" t="s">
        <v>192</v>
      </c>
      <c r="B95" t="s">
        <v>615</v>
      </c>
      <c r="C95">
        <v>1637.26</v>
      </c>
      <c r="D95">
        <v>2183.0133333333333</v>
      </c>
      <c r="E95">
        <f t="shared" si="2"/>
        <v>1637.26</v>
      </c>
      <c r="F95" t="b">
        <f t="shared" si="3"/>
        <v>1</v>
      </c>
    </row>
    <row r="96" spans="1:6" x14ac:dyDescent="0.2">
      <c r="A96" t="s">
        <v>149</v>
      </c>
      <c r="B96" t="s">
        <v>616</v>
      </c>
      <c r="C96">
        <v>3084.26</v>
      </c>
      <c r="D96">
        <v>4112.3466666666673</v>
      </c>
      <c r="E96">
        <f t="shared" si="2"/>
        <v>3084.26</v>
      </c>
      <c r="F96" t="b">
        <f t="shared" si="3"/>
        <v>1</v>
      </c>
    </row>
    <row r="97" spans="1:6" x14ac:dyDescent="0.2">
      <c r="A97" t="s">
        <v>150</v>
      </c>
      <c r="B97" t="s">
        <v>617</v>
      </c>
      <c r="C97">
        <v>5351.94</v>
      </c>
      <c r="D97">
        <v>7135.92</v>
      </c>
      <c r="E97">
        <f t="shared" si="2"/>
        <v>5351.94</v>
      </c>
      <c r="F97" t="b">
        <f t="shared" si="3"/>
        <v>1</v>
      </c>
    </row>
    <row r="98" spans="1:6" x14ac:dyDescent="0.2">
      <c r="A98" t="s">
        <v>163</v>
      </c>
      <c r="B98" t="s">
        <v>618</v>
      </c>
      <c r="C98">
        <v>10564.88</v>
      </c>
      <c r="D98">
        <v>14086.506666666664</v>
      </c>
      <c r="E98">
        <f t="shared" si="2"/>
        <v>10564.88</v>
      </c>
      <c r="F98" t="b">
        <f t="shared" si="3"/>
        <v>1</v>
      </c>
    </row>
    <row r="99" spans="1:6" x14ac:dyDescent="0.2">
      <c r="A99" t="s">
        <v>193</v>
      </c>
      <c r="B99" t="s">
        <v>619</v>
      </c>
      <c r="C99">
        <v>18222.04</v>
      </c>
      <c r="D99">
        <v>24296.053333333337</v>
      </c>
      <c r="E99">
        <f t="shared" si="2"/>
        <v>18222.04</v>
      </c>
      <c r="F99" t="b">
        <f t="shared" si="3"/>
        <v>1</v>
      </c>
    </row>
    <row r="100" spans="1:6" x14ac:dyDescent="0.2">
      <c r="A100" t="s">
        <v>194</v>
      </c>
      <c r="B100" t="s">
        <v>620</v>
      </c>
      <c r="C100">
        <v>30324.33</v>
      </c>
      <c r="D100">
        <v>40432.44</v>
      </c>
      <c r="E100">
        <f t="shared" si="2"/>
        <v>30324.33</v>
      </c>
      <c r="F100" t="b">
        <f t="shared" si="3"/>
        <v>1</v>
      </c>
    </row>
    <row r="101" spans="1:6" x14ac:dyDescent="0.2">
      <c r="A101" t="s">
        <v>151</v>
      </c>
      <c r="B101" t="s">
        <v>621</v>
      </c>
      <c r="C101">
        <v>827.27</v>
      </c>
      <c r="D101">
        <v>1103.0266666666666</v>
      </c>
      <c r="E101">
        <f t="shared" si="2"/>
        <v>827.27</v>
      </c>
      <c r="F101" t="b">
        <f t="shared" si="3"/>
        <v>1</v>
      </c>
    </row>
    <row r="102" spans="1:6" x14ac:dyDescent="0.2">
      <c r="A102" t="s">
        <v>195</v>
      </c>
      <c r="B102" t="s">
        <v>622</v>
      </c>
      <c r="C102">
        <v>1708.6</v>
      </c>
      <c r="D102">
        <v>2278.1333333333332</v>
      </c>
      <c r="E102">
        <f t="shared" si="2"/>
        <v>1708.6</v>
      </c>
      <c r="F102" t="b">
        <f t="shared" si="3"/>
        <v>1</v>
      </c>
    </row>
    <row r="103" spans="1:6" x14ac:dyDescent="0.2">
      <c r="A103" t="s">
        <v>224</v>
      </c>
      <c r="B103" t="s">
        <v>623</v>
      </c>
      <c r="C103">
        <v>3137.56</v>
      </c>
      <c r="D103">
        <v>4183.413333333333</v>
      </c>
      <c r="E103">
        <f t="shared" si="2"/>
        <v>3137.56</v>
      </c>
      <c r="F103" t="b">
        <f t="shared" si="3"/>
        <v>1</v>
      </c>
    </row>
    <row r="104" spans="1:6" x14ac:dyDescent="0.2">
      <c r="A104" t="s">
        <v>196</v>
      </c>
      <c r="B104" t="s">
        <v>624</v>
      </c>
      <c r="C104">
        <v>5434.75</v>
      </c>
      <c r="D104">
        <v>7246.3333333333339</v>
      </c>
      <c r="E104">
        <f t="shared" si="2"/>
        <v>5434.75</v>
      </c>
      <c r="F104" t="b">
        <f t="shared" si="3"/>
        <v>1</v>
      </c>
    </row>
    <row r="105" spans="1:6" x14ac:dyDescent="0.2">
      <c r="A105" t="s">
        <v>197</v>
      </c>
      <c r="B105" t="s">
        <v>625</v>
      </c>
      <c r="C105">
        <v>10437.280000000001</v>
      </c>
      <c r="D105">
        <v>13916.373333333335</v>
      </c>
      <c r="E105">
        <f t="shared" si="2"/>
        <v>10437.280000000001</v>
      </c>
      <c r="F105" t="b">
        <f t="shared" si="3"/>
        <v>1</v>
      </c>
    </row>
    <row r="106" spans="1:6" x14ac:dyDescent="0.2">
      <c r="A106" t="s">
        <v>164</v>
      </c>
      <c r="B106" t="s">
        <v>626</v>
      </c>
      <c r="C106">
        <v>18168.259999999998</v>
      </c>
      <c r="D106">
        <v>24224.346666666665</v>
      </c>
      <c r="E106">
        <f t="shared" si="2"/>
        <v>18168.259999999998</v>
      </c>
      <c r="F106" t="b">
        <f t="shared" si="3"/>
        <v>1</v>
      </c>
    </row>
    <row r="107" spans="1:6" x14ac:dyDescent="0.2">
      <c r="A107" t="s">
        <v>198</v>
      </c>
      <c r="B107" t="s">
        <v>627</v>
      </c>
      <c r="C107">
        <v>25542.99</v>
      </c>
      <c r="D107">
        <v>34057.320000000007</v>
      </c>
      <c r="E107">
        <f t="shared" si="2"/>
        <v>25542.99</v>
      </c>
      <c r="F107" t="b">
        <f t="shared" si="3"/>
        <v>1</v>
      </c>
    </row>
    <row r="108" spans="1:6" x14ac:dyDescent="0.2">
      <c r="A108" t="s">
        <v>225</v>
      </c>
      <c r="B108" t="s">
        <v>628</v>
      </c>
      <c r="C108">
        <v>33199.24</v>
      </c>
      <c r="D108">
        <v>44265.653333333328</v>
      </c>
      <c r="E108">
        <f t="shared" si="2"/>
        <v>33199.24</v>
      </c>
      <c r="F108" t="b">
        <f t="shared" si="3"/>
        <v>1</v>
      </c>
    </row>
    <row r="109" spans="1:6" x14ac:dyDescent="0.2">
      <c r="A109" t="s">
        <v>226</v>
      </c>
      <c r="B109" t="s">
        <v>629</v>
      </c>
      <c r="C109">
        <v>46314.06</v>
      </c>
      <c r="D109">
        <v>61752.08</v>
      </c>
      <c r="E109">
        <f t="shared" si="2"/>
        <v>46314.06</v>
      </c>
      <c r="F109" t="b">
        <f t="shared" si="3"/>
        <v>1</v>
      </c>
    </row>
    <row r="110" spans="1:6" x14ac:dyDescent="0.2">
      <c r="A110" t="s">
        <v>227</v>
      </c>
      <c r="B110" t="s">
        <v>630</v>
      </c>
      <c r="C110">
        <v>821.74</v>
      </c>
      <c r="D110">
        <v>1095.6533333333332</v>
      </c>
      <c r="E110">
        <f t="shared" si="2"/>
        <v>821.74</v>
      </c>
      <c r="F110" t="b">
        <f t="shared" si="3"/>
        <v>1</v>
      </c>
    </row>
    <row r="111" spans="1:6" x14ac:dyDescent="0.2">
      <c r="A111" t="s">
        <v>228</v>
      </c>
      <c r="B111" t="s">
        <v>631</v>
      </c>
      <c r="C111">
        <v>1642.63</v>
      </c>
      <c r="D111">
        <v>2190.1733333333336</v>
      </c>
      <c r="E111">
        <f t="shared" si="2"/>
        <v>1642.63</v>
      </c>
      <c r="F111" t="b">
        <f t="shared" si="3"/>
        <v>1</v>
      </c>
    </row>
    <row r="112" spans="1:6" x14ac:dyDescent="0.2">
      <c r="A112" t="s">
        <v>229</v>
      </c>
      <c r="B112" t="s">
        <v>632</v>
      </c>
      <c r="C112">
        <v>3061.64</v>
      </c>
      <c r="D112">
        <v>4082.1866666666665</v>
      </c>
      <c r="E112">
        <f t="shared" si="2"/>
        <v>3061.64</v>
      </c>
      <c r="F112" t="b">
        <f t="shared" si="3"/>
        <v>1</v>
      </c>
    </row>
    <row r="113" spans="1:6" x14ac:dyDescent="0.2">
      <c r="A113" t="s">
        <v>230</v>
      </c>
      <c r="B113" t="s">
        <v>633</v>
      </c>
      <c r="C113">
        <v>5311.98</v>
      </c>
      <c r="D113">
        <v>7082.6399999999994</v>
      </c>
      <c r="E113">
        <f t="shared" si="2"/>
        <v>5311.98</v>
      </c>
      <c r="F113" t="b">
        <f t="shared" si="3"/>
        <v>1</v>
      </c>
    </row>
    <row r="114" spans="1:6" x14ac:dyDescent="0.2">
      <c r="A114" t="s">
        <v>231</v>
      </c>
      <c r="B114" t="s">
        <v>634</v>
      </c>
      <c r="C114">
        <v>10541.39</v>
      </c>
      <c r="D114">
        <v>14055.186666666665</v>
      </c>
      <c r="E114">
        <f t="shared" si="2"/>
        <v>10541.39</v>
      </c>
      <c r="F114" t="b">
        <f t="shared" si="3"/>
        <v>1</v>
      </c>
    </row>
    <row r="115" spans="1:6" x14ac:dyDescent="0.2">
      <c r="A115" t="s">
        <v>232</v>
      </c>
      <c r="B115" t="s">
        <v>635</v>
      </c>
      <c r="C115">
        <v>19982.099999999999</v>
      </c>
      <c r="D115">
        <v>26642.799999999999</v>
      </c>
      <c r="E115">
        <f t="shared" si="2"/>
        <v>19982.099999999999</v>
      </c>
      <c r="F115" t="b">
        <f t="shared" si="3"/>
        <v>1</v>
      </c>
    </row>
    <row r="116" spans="1:6" x14ac:dyDescent="0.2">
      <c r="A116" t="s">
        <v>233</v>
      </c>
      <c r="B116" t="s">
        <v>636</v>
      </c>
      <c r="C116">
        <v>811.67</v>
      </c>
      <c r="D116">
        <v>1082.2266666666667</v>
      </c>
      <c r="E116">
        <f t="shared" si="2"/>
        <v>811.67</v>
      </c>
      <c r="F116" t="b">
        <f t="shared" si="3"/>
        <v>1</v>
      </c>
    </row>
    <row r="117" spans="1:6" x14ac:dyDescent="0.2">
      <c r="A117" t="s">
        <v>234</v>
      </c>
      <c r="B117" t="s">
        <v>637</v>
      </c>
      <c r="C117">
        <v>1682.41</v>
      </c>
      <c r="D117">
        <v>2243.2133333333331</v>
      </c>
      <c r="E117">
        <f t="shared" si="2"/>
        <v>1682.41</v>
      </c>
      <c r="F117" t="b">
        <f t="shared" si="3"/>
        <v>1</v>
      </c>
    </row>
    <row r="118" spans="1:6" x14ac:dyDescent="0.2">
      <c r="A118" t="s">
        <v>235</v>
      </c>
      <c r="B118" t="s">
        <v>638</v>
      </c>
      <c r="C118">
        <v>3080.29</v>
      </c>
      <c r="D118">
        <v>4107.0533333333333</v>
      </c>
      <c r="E118">
        <f t="shared" si="2"/>
        <v>3080.29</v>
      </c>
      <c r="F118" t="b">
        <f t="shared" si="3"/>
        <v>1</v>
      </c>
    </row>
    <row r="119" spans="1:6" x14ac:dyDescent="0.2">
      <c r="A119" t="s">
        <v>236</v>
      </c>
      <c r="B119" t="s">
        <v>639</v>
      </c>
      <c r="C119">
        <v>5495.04</v>
      </c>
      <c r="D119">
        <v>7326.72</v>
      </c>
      <c r="E119">
        <f t="shared" si="2"/>
        <v>5495.04</v>
      </c>
      <c r="F119" t="b">
        <f t="shared" si="3"/>
        <v>1</v>
      </c>
    </row>
    <row r="120" spans="1:6" x14ac:dyDescent="0.2">
      <c r="A120" t="s">
        <v>237</v>
      </c>
      <c r="B120" t="s">
        <v>640</v>
      </c>
      <c r="C120">
        <v>10595.12</v>
      </c>
      <c r="D120">
        <v>14126.826666666668</v>
      </c>
      <c r="E120">
        <f t="shared" si="2"/>
        <v>10595.12</v>
      </c>
      <c r="F120" t="b">
        <f t="shared" si="3"/>
        <v>1</v>
      </c>
    </row>
    <row r="121" spans="1:6" x14ac:dyDescent="0.2">
      <c r="A121" t="s">
        <v>238</v>
      </c>
      <c r="B121" t="s">
        <v>641</v>
      </c>
      <c r="C121">
        <v>18653.39</v>
      </c>
      <c r="D121">
        <v>24871.186666666665</v>
      </c>
      <c r="E121">
        <f t="shared" si="2"/>
        <v>18653.39</v>
      </c>
      <c r="F121" t="b">
        <f t="shared" si="3"/>
        <v>1</v>
      </c>
    </row>
    <row r="122" spans="1:6" x14ac:dyDescent="0.2">
      <c r="A122" t="s">
        <v>239</v>
      </c>
      <c r="B122" t="s">
        <v>642</v>
      </c>
      <c r="C122">
        <v>27511.45</v>
      </c>
      <c r="D122">
        <v>36681.933333333334</v>
      </c>
      <c r="E122">
        <f t="shared" si="2"/>
        <v>27511.45</v>
      </c>
      <c r="F122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M4" sqref="M4"/>
    </sheetView>
  </sheetViews>
  <sheetFormatPr baseColWidth="10" defaultColWidth="8.83203125" defaultRowHeight="15" x14ac:dyDescent="0.2"/>
  <cols>
    <col min="2" max="2" width="4" bestFit="1" customWidth="1"/>
    <col min="3" max="3" width="63.5" bestFit="1" customWidth="1"/>
    <col min="4" max="4" width="17.33203125" style="28" bestFit="1" customWidth="1"/>
    <col min="5" max="6" width="12.83203125" style="28" bestFit="1" customWidth="1"/>
    <col min="7" max="7" width="13.33203125" bestFit="1" customWidth="1"/>
    <col min="8" max="8" width="12.5" bestFit="1" customWidth="1"/>
  </cols>
  <sheetData>
    <row r="1" spans="1:8" x14ac:dyDescent="0.2">
      <c r="G1" s="17"/>
      <c r="H1" s="17"/>
    </row>
    <row r="2" spans="1:8" x14ac:dyDescent="0.2">
      <c r="A2" t="s">
        <v>1027</v>
      </c>
      <c r="B2" t="s">
        <v>491</v>
      </c>
      <c r="C2" t="s">
        <v>489</v>
      </c>
      <c r="D2" s="28" t="s">
        <v>660</v>
      </c>
      <c r="E2" s="28" t="s">
        <v>1024</v>
      </c>
      <c r="F2" s="28" t="s">
        <v>661</v>
      </c>
      <c r="G2" t="s">
        <v>1025</v>
      </c>
      <c r="H2" t="s">
        <v>1026</v>
      </c>
    </row>
    <row r="3" spans="1:8" x14ac:dyDescent="0.2">
      <c r="A3">
        <v>1</v>
      </c>
      <c r="B3" t="s">
        <v>121</v>
      </c>
      <c r="C3" t="s">
        <v>648</v>
      </c>
      <c r="D3" s="28">
        <v>140.87</v>
      </c>
      <c r="E3" s="28">
        <v>187.83</v>
      </c>
      <c r="F3" s="28">
        <v>187.83</v>
      </c>
      <c r="G3" s="21">
        <f t="shared" ref="G3:G34" si="0">D3/E3</f>
        <v>0.7499866900921045</v>
      </c>
      <c r="H3" s="27">
        <f t="shared" ref="H3:H34" si="1">D3/F3</f>
        <v>0.7499866900921045</v>
      </c>
    </row>
    <row r="4" spans="1:8" x14ac:dyDescent="0.2">
      <c r="A4">
        <v>2</v>
      </c>
      <c r="B4" t="s">
        <v>122</v>
      </c>
      <c r="C4" t="s">
        <v>1</v>
      </c>
      <c r="D4" s="28">
        <v>269.63</v>
      </c>
      <c r="E4" s="28">
        <v>291.82</v>
      </c>
      <c r="F4" s="28">
        <v>291.82</v>
      </c>
      <c r="G4" s="21">
        <f t="shared" si="0"/>
        <v>0.92395997532725649</v>
      </c>
      <c r="H4" s="27">
        <f t="shared" si="1"/>
        <v>0.92395997532725649</v>
      </c>
    </row>
    <row r="5" spans="1:8" x14ac:dyDescent="0.2">
      <c r="A5">
        <v>3</v>
      </c>
      <c r="B5" t="s">
        <v>123</v>
      </c>
      <c r="C5" t="s">
        <v>2</v>
      </c>
      <c r="D5" s="28">
        <v>516.99</v>
      </c>
      <c r="E5" s="28">
        <v>581.87</v>
      </c>
      <c r="F5" s="28">
        <v>581.87</v>
      </c>
      <c r="G5" s="21">
        <f t="shared" si="0"/>
        <v>0.88849743069757847</v>
      </c>
      <c r="H5" s="27">
        <f t="shared" si="1"/>
        <v>0.88849743069757847</v>
      </c>
    </row>
    <row r="6" spans="1:8" x14ac:dyDescent="0.2">
      <c r="A6">
        <v>4</v>
      </c>
      <c r="B6" t="s">
        <v>165</v>
      </c>
      <c r="C6" t="s">
        <v>44</v>
      </c>
      <c r="D6" s="28">
        <v>982.32</v>
      </c>
      <c r="E6" s="28">
        <v>1102.77</v>
      </c>
      <c r="F6" s="28">
        <v>1102.77</v>
      </c>
      <c r="G6" s="21">
        <f t="shared" si="0"/>
        <v>0.89077504828749432</v>
      </c>
      <c r="H6" s="27">
        <f t="shared" si="1"/>
        <v>0.89077504828749432</v>
      </c>
    </row>
    <row r="7" spans="1:8" x14ac:dyDescent="0.2">
      <c r="A7">
        <v>5</v>
      </c>
      <c r="B7" t="s">
        <v>516</v>
      </c>
      <c r="C7" t="s">
        <v>497</v>
      </c>
      <c r="D7" s="28">
        <v>1724.67</v>
      </c>
      <c r="E7" s="28">
        <v>1893.93</v>
      </c>
      <c r="F7" s="28">
        <v>1893.93</v>
      </c>
      <c r="G7" s="21">
        <f t="shared" si="0"/>
        <v>0.91063027672617258</v>
      </c>
      <c r="H7" s="27">
        <f t="shared" si="1"/>
        <v>0.91063027672617258</v>
      </c>
    </row>
    <row r="8" spans="1:8" x14ac:dyDescent="0.2">
      <c r="A8">
        <v>6</v>
      </c>
      <c r="B8" t="s">
        <v>525</v>
      </c>
      <c r="C8" t="s">
        <v>658</v>
      </c>
      <c r="D8" s="28">
        <v>2522.87</v>
      </c>
      <c r="E8" s="28">
        <v>2871.75</v>
      </c>
      <c r="F8" s="28">
        <v>2871.75</v>
      </c>
      <c r="G8" s="21">
        <f t="shared" si="0"/>
        <v>0.87851310176721509</v>
      </c>
      <c r="H8" s="27">
        <f t="shared" si="1"/>
        <v>0.87851310176721509</v>
      </c>
    </row>
    <row r="9" spans="1:8" x14ac:dyDescent="0.2">
      <c r="A9">
        <v>7</v>
      </c>
      <c r="B9" t="s">
        <v>526</v>
      </c>
      <c r="C9" t="s">
        <v>659</v>
      </c>
      <c r="D9" s="28">
        <v>4163.2</v>
      </c>
      <c r="E9" s="28">
        <v>4343.59</v>
      </c>
      <c r="F9" s="28">
        <v>4343.59</v>
      </c>
      <c r="G9" s="21">
        <f t="shared" si="0"/>
        <v>0.95846983716234724</v>
      </c>
      <c r="H9" s="27">
        <f t="shared" si="1"/>
        <v>0.95846983716234724</v>
      </c>
    </row>
    <row r="10" spans="1:8" x14ac:dyDescent="0.2">
      <c r="A10">
        <v>8</v>
      </c>
      <c r="B10" t="s">
        <v>124</v>
      </c>
      <c r="C10" t="s">
        <v>649</v>
      </c>
      <c r="D10" s="28">
        <v>119.23</v>
      </c>
      <c r="E10" s="28">
        <v>139.66999999999999</v>
      </c>
      <c r="F10" s="28">
        <v>139.66999999999999</v>
      </c>
      <c r="G10" s="21">
        <f t="shared" si="0"/>
        <v>0.85365504403236214</v>
      </c>
      <c r="H10" s="27">
        <f t="shared" si="1"/>
        <v>0.85365504403236214</v>
      </c>
    </row>
    <row r="11" spans="1:8" x14ac:dyDescent="0.2">
      <c r="A11">
        <v>9</v>
      </c>
      <c r="B11" t="s">
        <v>125</v>
      </c>
      <c r="C11" t="s">
        <v>4</v>
      </c>
      <c r="D11" s="28">
        <v>265</v>
      </c>
      <c r="E11" s="28">
        <v>307.63</v>
      </c>
      <c r="F11" s="28">
        <v>307.63</v>
      </c>
      <c r="G11" s="21">
        <f t="shared" si="0"/>
        <v>0.86142443844878591</v>
      </c>
      <c r="H11" s="27">
        <f t="shared" si="1"/>
        <v>0.86142443844878591</v>
      </c>
    </row>
    <row r="12" spans="1:8" x14ac:dyDescent="0.2">
      <c r="A12">
        <v>10</v>
      </c>
      <c r="B12" t="s">
        <v>126</v>
      </c>
      <c r="C12" t="s">
        <v>5</v>
      </c>
      <c r="D12" s="28">
        <v>518.27</v>
      </c>
      <c r="E12" s="28">
        <v>574.51</v>
      </c>
      <c r="F12" s="28">
        <v>574.51</v>
      </c>
      <c r="G12" s="21">
        <f t="shared" si="0"/>
        <v>0.90210788323963031</v>
      </c>
      <c r="H12" s="27">
        <f t="shared" si="1"/>
        <v>0.90210788323963031</v>
      </c>
    </row>
    <row r="13" spans="1:8" x14ac:dyDescent="0.2">
      <c r="A13">
        <v>11</v>
      </c>
      <c r="B13" t="s">
        <v>127</v>
      </c>
      <c r="C13" t="s">
        <v>6</v>
      </c>
      <c r="D13" s="28">
        <v>979.2</v>
      </c>
      <c r="E13" s="28">
        <v>1073.18</v>
      </c>
      <c r="F13" s="28">
        <v>1073.18</v>
      </c>
      <c r="G13" s="21">
        <f t="shared" si="0"/>
        <v>0.91242848357218731</v>
      </c>
      <c r="H13" s="27">
        <f t="shared" si="1"/>
        <v>0.91242848357218731</v>
      </c>
    </row>
    <row r="14" spans="1:8" x14ac:dyDescent="0.2">
      <c r="A14">
        <v>12</v>
      </c>
      <c r="B14" t="s">
        <v>166</v>
      </c>
      <c r="C14" t="s">
        <v>45</v>
      </c>
      <c r="D14" s="28">
        <v>1701.38</v>
      </c>
      <c r="E14" s="28">
        <v>1814.87</v>
      </c>
      <c r="F14" s="28">
        <v>1814.87</v>
      </c>
      <c r="G14" s="21">
        <f t="shared" si="0"/>
        <v>0.93746659540352761</v>
      </c>
      <c r="H14" s="27">
        <f t="shared" si="1"/>
        <v>0.93746659540352761</v>
      </c>
    </row>
    <row r="15" spans="1:8" x14ac:dyDescent="0.2">
      <c r="A15">
        <v>13</v>
      </c>
      <c r="B15" t="s">
        <v>199</v>
      </c>
      <c r="C15" t="s">
        <v>78</v>
      </c>
      <c r="D15" s="28">
        <v>2505.9499999999998</v>
      </c>
      <c r="E15" s="28">
        <v>2710.29</v>
      </c>
      <c r="F15" s="28">
        <v>2710.29</v>
      </c>
      <c r="G15" s="21">
        <f t="shared" si="0"/>
        <v>0.92460585398610473</v>
      </c>
      <c r="H15" s="27">
        <f t="shared" si="1"/>
        <v>0.92460585398610473</v>
      </c>
    </row>
    <row r="16" spans="1:8" x14ac:dyDescent="0.2">
      <c r="A16">
        <v>14</v>
      </c>
      <c r="B16" t="s">
        <v>200</v>
      </c>
      <c r="C16" t="s">
        <v>79</v>
      </c>
      <c r="D16" s="28">
        <v>4103.1499999999996</v>
      </c>
      <c r="E16" s="28">
        <v>4262.8100000000004</v>
      </c>
      <c r="F16" s="28">
        <v>4262.8100000000004</v>
      </c>
      <c r="G16" s="21">
        <f t="shared" si="0"/>
        <v>0.96254583244385727</v>
      </c>
      <c r="H16" s="27">
        <f t="shared" si="1"/>
        <v>0.96254583244385727</v>
      </c>
    </row>
    <row r="17" spans="1:8" x14ac:dyDescent="0.2">
      <c r="A17">
        <v>15</v>
      </c>
      <c r="B17" t="s">
        <v>201</v>
      </c>
      <c r="C17" t="s">
        <v>650</v>
      </c>
      <c r="D17" s="28">
        <v>126.39</v>
      </c>
      <c r="E17" s="28">
        <v>133.07</v>
      </c>
      <c r="F17" s="28">
        <v>133.07</v>
      </c>
      <c r="G17" s="21">
        <f t="shared" si="0"/>
        <v>0.94980085669196668</v>
      </c>
      <c r="H17" s="27">
        <f t="shared" si="1"/>
        <v>0.94980085669196668</v>
      </c>
    </row>
    <row r="18" spans="1:8" x14ac:dyDescent="0.2">
      <c r="A18">
        <v>16</v>
      </c>
      <c r="B18" t="s">
        <v>202</v>
      </c>
      <c r="C18" t="s">
        <v>492</v>
      </c>
      <c r="D18" s="28">
        <v>296</v>
      </c>
      <c r="E18" s="28">
        <v>318.67</v>
      </c>
      <c r="F18" s="28">
        <v>318.67</v>
      </c>
      <c r="G18" s="21">
        <f t="shared" si="0"/>
        <v>0.92886057677220946</v>
      </c>
      <c r="H18" s="27">
        <f t="shared" si="1"/>
        <v>0.92886057677220946</v>
      </c>
    </row>
    <row r="19" spans="1:8" x14ac:dyDescent="0.2">
      <c r="A19">
        <v>17</v>
      </c>
      <c r="B19" t="s">
        <v>203</v>
      </c>
      <c r="C19" t="s">
        <v>493</v>
      </c>
      <c r="D19" s="28">
        <v>542.86</v>
      </c>
      <c r="E19" s="28">
        <v>612.74</v>
      </c>
      <c r="F19" s="28">
        <v>612.74</v>
      </c>
      <c r="G19" s="21">
        <f t="shared" si="0"/>
        <v>0.88595489114469428</v>
      </c>
      <c r="H19" s="27">
        <f t="shared" si="1"/>
        <v>0.88595489114469428</v>
      </c>
    </row>
    <row r="20" spans="1:8" x14ac:dyDescent="0.2">
      <c r="A20">
        <v>18</v>
      </c>
      <c r="B20" t="s">
        <v>240</v>
      </c>
      <c r="C20" t="s">
        <v>116</v>
      </c>
      <c r="D20" s="28">
        <v>911.95</v>
      </c>
      <c r="E20" s="28">
        <v>1022.32</v>
      </c>
      <c r="F20" s="28">
        <v>1022.32</v>
      </c>
      <c r="G20" s="21">
        <f t="shared" si="0"/>
        <v>0.8920396744659207</v>
      </c>
      <c r="H20" s="27">
        <f t="shared" si="1"/>
        <v>0.8920396744659207</v>
      </c>
    </row>
    <row r="21" spans="1:8" x14ac:dyDescent="0.2">
      <c r="A21">
        <v>19</v>
      </c>
      <c r="B21" t="s">
        <v>128</v>
      </c>
      <c r="C21" t="s">
        <v>7</v>
      </c>
      <c r="D21" s="28">
        <v>1117.97</v>
      </c>
      <c r="E21" s="28">
        <v>1182.49</v>
      </c>
      <c r="F21" s="28">
        <v>1182.49</v>
      </c>
      <c r="G21" s="21">
        <f t="shared" si="0"/>
        <v>0.94543717071603139</v>
      </c>
      <c r="H21" s="27">
        <f t="shared" si="1"/>
        <v>0.94543717071603139</v>
      </c>
    </row>
    <row r="22" spans="1:8" x14ac:dyDescent="0.2">
      <c r="A22">
        <v>20</v>
      </c>
      <c r="B22" t="s">
        <v>167</v>
      </c>
      <c r="C22" t="s">
        <v>46</v>
      </c>
      <c r="D22" s="28">
        <v>2211.2600000000002</v>
      </c>
      <c r="E22" s="28">
        <v>2533.4899999999998</v>
      </c>
      <c r="F22" s="28">
        <v>2533.4899999999998</v>
      </c>
      <c r="G22" s="21">
        <f t="shared" si="0"/>
        <v>0.87281181295367272</v>
      </c>
      <c r="H22" s="27">
        <f t="shared" si="1"/>
        <v>0.87281181295367272</v>
      </c>
    </row>
    <row r="23" spans="1:8" x14ac:dyDescent="0.2">
      <c r="A23">
        <v>21</v>
      </c>
      <c r="B23" t="s">
        <v>129</v>
      </c>
      <c r="C23" t="s">
        <v>8</v>
      </c>
      <c r="D23" s="28">
        <v>3964.79</v>
      </c>
      <c r="E23" s="28">
        <v>4518.8900000000003</v>
      </c>
      <c r="F23" s="28">
        <v>4518.8900000000003</v>
      </c>
      <c r="G23" s="21">
        <f t="shared" si="0"/>
        <v>0.87738139233307288</v>
      </c>
      <c r="H23" s="27">
        <f t="shared" si="1"/>
        <v>0.87738139233307288</v>
      </c>
    </row>
    <row r="24" spans="1:8" x14ac:dyDescent="0.2">
      <c r="A24">
        <v>22</v>
      </c>
      <c r="B24" t="s">
        <v>130</v>
      </c>
      <c r="C24" t="s">
        <v>9</v>
      </c>
      <c r="D24" s="28">
        <v>6803.28</v>
      </c>
      <c r="E24" s="28">
        <v>7396.58</v>
      </c>
      <c r="F24" s="28">
        <v>7396.58</v>
      </c>
      <c r="G24" s="21">
        <f t="shared" si="0"/>
        <v>0.91978725302775066</v>
      </c>
      <c r="H24" s="27">
        <f t="shared" si="1"/>
        <v>0.91978725302775066</v>
      </c>
    </row>
    <row r="25" spans="1:8" x14ac:dyDescent="0.2">
      <c r="A25">
        <v>23</v>
      </c>
      <c r="B25" t="s">
        <v>152</v>
      </c>
      <c r="C25" t="s">
        <v>31</v>
      </c>
      <c r="D25" s="28">
        <v>14081.51</v>
      </c>
      <c r="E25" s="28">
        <v>15155.32</v>
      </c>
      <c r="F25" s="28">
        <v>15155.32</v>
      </c>
      <c r="G25" s="21">
        <f t="shared" si="0"/>
        <v>0.92914633277291414</v>
      </c>
      <c r="H25" s="27">
        <f t="shared" si="1"/>
        <v>0.92914633277291414</v>
      </c>
    </row>
    <row r="26" spans="1:8" x14ac:dyDescent="0.2">
      <c r="A26">
        <v>24</v>
      </c>
      <c r="B26" t="s">
        <v>168</v>
      </c>
      <c r="C26" t="s">
        <v>47</v>
      </c>
      <c r="D26" s="28">
        <v>22944.86</v>
      </c>
      <c r="E26" s="28">
        <v>22944.86</v>
      </c>
      <c r="F26" s="28">
        <v>22944.86</v>
      </c>
      <c r="G26" s="21">
        <f t="shared" si="0"/>
        <v>1</v>
      </c>
      <c r="H26" s="27">
        <f t="shared" si="1"/>
        <v>1</v>
      </c>
    </row>
    <row r="27" spans="1:8" x14ac:dyDescent="0.2">
      <c r="A27">
        <v>25</v>
      </c>
      <c r="B27" t="s">
        <v>204</v>
      </c>
      <c r="C27" t="s">
        <v>494</v>
      </c>
      <c r="D27" s="28">
        <v>35417.160000000003</v>
      </c>
      <c r="E27" s="28">
        <v>35417.160000000003</v>
      </c>
      <c r="F27" s="28">
        <v>35417.160000000003</v>
      </c>
      <c r="G27" s="21">
        <f t="shared" si="0"/>
        <v>1</v>
      </c>
      <c r="H27" s="27">
        <f t="shared" si="1"/>
        <v>1</v>
      </c>
    </row>
    <row r="28" spans="1:8" x14ac:dyDescent="0.2">
      <c r="A28">
        <v>26</v>
      </c>
      <c r="B28" t="s">
        <v>205</v>
      </c>
      <c r="C28" t="s">
        <v>81</v>
      </c>
      <c r="D28" s="28">
        <v>42667.19</v>
      </c>
      <c r="E28" s="28">
        <v>42667.19</v>
      </c>
      <c r="F28" s="28">
        <v>42667.19</v>
      </c>
      <c r="G28" s="21">
        <f t="shared" si="0"/>
        <v>1</v>
      </c>
      <c r="H28" s="27">
        <f t="shared" si="1"/>
        <v>1</v>
      </c>
    </row>
    <row r="29" spans="1:8" x14ac:dyDescent="0.2">
      <c r="A29">
        <v>27</v>
      </c>
      <c r="B29" t="s">
        <v>131</v>
      </c>
      <c r="C29" t="s">
        <v>10</v>
      </c>
      <c r="D29" s="28">
        <v>1065.26</v>
      </c>
      <c r="E29" s="28">
        <v>1131.22</v>
      </c>
      <c r="F29" s="28">
        <v>1131.22</v>
      </c>
      <c r="G29" s="21">
        <f t="shared" si="0"/>
        <v>0.9416912713707325</v>
      </c>
      <c r="H29" s="27">
        <f t="shared" si="1"/>
        <v>0.9416912713707325</v>
      </c>
    </row>
    <row r="30" spans="1:8" x14ac:dyDescent="0.2">
      <c r="A30">
        <v>28</v>
      </c>
      <c r="B30" t="s">
        <v>169</v>
      </c>
      <c r="C30" t="s">
        <v>48</v>
      </c>
      <c r="D30" s="28">
        <v>2172.0500000000002</v>
      </c>
      <c r="E30" s="28">
        <v>2249.65</v>
      </c>
      <c r="F30" s="28">
        <v>2249.65</v>
      </c>
      <c r="G30" s="21">
        <f t="shared" si="0"/>
        <v>0.9655057453381638</v>
      </c>
      <c r="H30" s="27">
        <f t="shared" si="1"/>
        <v>0.9655057453381638</v>
      </c>
    </row>
    <row r="31" spans="1:8" x14ac:dyDescent="0.2">
      <c r="A31">
        <v>29</v>
      </c>
      <c r="B31" t="s">
        <v>206</v>
      </c>
      <c r="C31" t="s">
        <v>82</v>
      </c>
      <c r="D31" s="28">
        <v>3905.01</v>
      </c>
      <c r="E31" s="28">
        <v>4127.7700000000004</v>
      </c>
      <c r="F31" s="28">
        <v>4127.7700000000004</v>
      </c>
      <c r="G31" s="21">
        <f t="shared" si="0"/>
        <v>0.94603381486856097</v>
      </c>
      <c r="H31" s="27">
        <f t="shared" si="1"/>
        <v>0.94603381486856097</v>
      </c>
    </row>
    <row r="32" spans="1:8" x14ac:dyDescent="0.2">
      <c r="A32">
        <v>30</v>
      </c>
      <c r="B32" t="s">
        <v>132</v>
      </c>
      <c r="C32" t="s">
        <v>11</v>
      </c>
      <c r="D32" s="28">
        <v>6667.95</v>
      </c>
      <c r="E32" s="28">
        <v>7164.47</v>
      </c>
      <c r="F32" s="28">
        <v>7164.47</v>
      </c>
      <c r="G32" s="21">
        <f t="shared" si="0"/>
        <v>0.93069689732806471</v>
      </c>
      <c r="H32" s="27">
        <f t="shared" si="1"/>
        <v>0.93069689732806471</v>
      </c>
    </row>
    <row r="33" spans="1:8" x14ac:dyDescent="0.2">
      <c r="A33">
        <v>31</v>
      </c>
      <c r="B33" t="s">
        <v>153</v>
      </c>
      <c r="C33" t="s">
        <v>32</v>
      </c>
      <c r="D33" s="28">
        <v>13360.39</v>
      </c>
      <c r="E33" s="28">
        <v>13750.45</v>
      </c>
      <c r="F33" s="28">
        <v>13750.45</v>
      </c>
      <c r="G33" s="21">
        <f t="shared" si="0"/>
        <v>0.97163292837688942</v>
      </c>
      <c r="H33" s="27">
        <f t="shared" si="1"/>
        <v>0.97163292837688942</v>
      </c>
    </row>
    <row r="34" spans="1:8" x14ac:dyDescent="0.2">
      <c r="A34">
        <v>32</v>
      </c>
      <c r="B34" t="s">
        <v>170</v>
      </c>
      <c r="C34" t="s">
        <v>49</v>
      </c>
      <c r="D34" s="28">
        <v>24139.27</v>
      </c>
      <c r="E34" s="28">
        <v>26289.89</v>
      </c>
      <c r="F34" s="28">
        <v>26289.89</v>
      </c>
      <c r="G34" s="21">
        <f t="shared" si="0"/>
        <v>0.91819593007045675</v>
      </c>
      <c r="H34" s="27">
        <f t="shared" si="1"/>
        <v>0.91819593007045675</v>
      </c>
    </row>
    <row r="35" spans="1:8" x14ac:dyDescent="0.2">
      <c r="A35">
        <v>33</v>
      </c>
      <c r="B35" t="s">
        <v>207</v>
      </c>
      <c r="C35" t="s">
        <v>83</v>
      </c>
      <c r="D35" s="28">
        <v>34465.550000000003</v>
      </c>
      <c r="E35" s="28">
        <v>35190.51</v>
      </c>
      <c r="F35" s="28">
        <v>35190.51</v>
      </c>
      <c r="G35" s="21">
        <f t="shared" ref="G35:G66" si="2">D35/E35</f>
        <v>0.97939899137579989</v>
      </c>
      <c r="H35" s="27">
        <f t="shared" ref="H35:H66" si="3">D35/F35</f>
        <v>0.97939899137579989</v>
      </c>
    </row>
    <row r="36" spans="1:8" x14ac:dyDescent="0.2">
      <c r="A36">
        <v>34</v>
      </c>
      <c r="B36" t="s">
        <v>208</v>
      </c>
      <c r="C36" t="s">
        <v>84</v>
      </c>
      <c r="D36" s="28">
        <v>48673.45</v>
      </c>
      <c r="E36" s="28">
        <v>48673.45</v>
      </c>
      <c r="F36" s="28">
        <v>48673.45</v>
      </c>
      <c r="G36" s="21">
        <f t="shared" si="2"/>
        <v>1</v>
      </c>
      <c r="H36" s="27">
        <f t="shared" si="3"/>
        <v>1</v>
      </c>
    </row>
    <row r="37" spans="1:8" x14ac:dyDescent="0.2">
      <c r="A37">
        <v>35</v>
      </c>
      <c r="B37" t="s">
        <v>133</v>
      </c>
      <c r="C37" t="s">
        <v>12</v>
      </c>
      <c r="D37" s="28">
        <v>1057.4100000000001</v>
      </c>
      <c r="E37" s="28">
        <v>1231.0899999999999</v>
      </c>
      <c r="F37" s="28">
        <v>1231.0899999999999</v>
      </c>
      <c r="G37" s="21">
        <f t="shared" si="2"/>
        <v>0.8589217685140812</v>
      </c>
      <c r="H37" s="27">
        <f t="shared" si="3"/>
        <v>0.8589217685140812</v>
      </c>
    </row>
    <row r="38" spans="1:8" x14ac:dyDescent="0.2">
      <c r="A38">
        <v>36</v>
      </c>
      <c r="B38" t="s">
        <v>134</v>
      </c>
      <c r="C38" t="s">
        <v>13</v>
      </c>
      <c r="D38" s="28">
        <v>2165.88</v>
      </c>
      <c r="E38" s="28">
        <v>2528.1</v>
      </c>
      <c r="F38" s="28">
        <v>2528.1</v>
      </c>
      <c r="G38" s="21">
        <f t="shared" si="2"/>
        <v>0.85672243977690765</v>
      </c>
      <c r="H38" s="27">
        <f t="shared" si="3"/>
        <v>0.85672243977690765</v>
      </c>
    </row>
    <row r="39" spans="1:8" x14ac:dyDescent="0.2">
      <c r="A39">
        <v>37</v>
      </c>
      <c r="B39" t="s">
        <v>135</v>
      </c>
      <c r="C39" t="s">
        <v>14</v>
      </c>
      <c r="D39" s="28">
        <v>3926.59</v>
      </c>
      <c r="E39" s="28">
        <v>4416.6899999999996</v>
      </c>
      <c r="F39" s="28">
        <v>4416.6899999999996</v>
      </c>
      <c r="G39" s="21">
        <f t="shared" si="2"/>
        <v>0.88903454849672503</v>
      </c>
      <c r="H39" s="27">
        <f t="shared" si="3"/>
        <v>0.88903454849672503</v>
      </c>
    </row>
    <row r="40" spans="1:8" x14ac:dyDescent="0.2">
      <c r="A40">
        <v>38</v>
      </c>
      <c r="B40" t="s">
        <v>154</v>
      </c>
      <c r="C40" t="s">
        <v>33</v>
      </c>
      <c r="D40" s="28">
        <v>6632.36</v>
      </c>
      <c r="E40" s="28">
        <v>7145.96</v>
      </c>
      <c r="F40" s="28">
        <v>7145.96</v>
      </c>
      <c r="G40" s="21">
        <f t="shared" si="2"/>
        <v>0.92812722153496519</v>
      </c>
      <c r="H40" s="27">
        <f t="shared" si="3"/>
        <v>0.92812722153496519</v>
      </c>
    </row>
    <row r="41" spans="1:8" x14ac:dyDescent="0.2">
      <c r="A41">
        <v>39</v>
      </c>
      <c r="B41" t="s">
        <v>171</v>
      </c>
      <c r="C41" t="s">
        <v>50</v>
      </c>
      <c r="D41" s="28">
        <v>13370.5</v>
      </c>
      <c r="E41" s="28">
        <v>16046.68</v>
      </c>
      <c r="F41" s="28">
        <v>16046.68</v>
      </c>
      <c r="G41" s="21">
        <f t="shared" si="2"/>
        <v>0.83322531514307008</v>
      </c>
      <c r="H41" s="27">
        <f t="shared" si="3"/>
        <v>0.83322531514307008</v>
      </c>
    </row>
    <row r="42" spans="1:8" x14ac:dyDescent="0.2">
      <c r="A42">
        <v>40</v>
      </c>
      <c r="B42" t="s">
        <v>209</v>
      </c>
      <c r="C42" t="s">
        <v>85</v>
      </c>
      <c r="D42" s="28">
        <v>24697.74</v>
      </c>
      <c r="E42" s="28">
        <v>27505.07</v>
      </c>
      <c r="F42" s="28">
        <v>27505.07</v>
      </c>
      <c r="G42" s="21">
        <f t="shared" si="2"/>
        <v>0.89793408996959478</v>
      </c>
      <c r="H42" s="27">
        <f t="shared" si="3"/>
        <v>0.89793408996959478</v>
      </c>
    </row>
    <row r="43" spans="1:8" x14ac:dyDescent="0.2">
      <c r="A43">
        <v>41</v>
      </c>
      <c r="B43" t="s">
        <v>210</v>
      </c>
      <c r="C43" t="s">
        <v>86</v>
      </c>
      <c r="D43" s="28">
        <v>40507.339999999997</v>
      </c>
      <c r="E43" s="28">
        <v>40507.339999999997</v>
      </c>
      <c r="F43" s="28">
        <v>40507.339999999997</v>
      </c>
      <c r="G43" s="21">
        <f t="shared" si="2"/>
        <v>1</v>
      </c>
      <c r="H43" s="27">
        <f t="shared" si="3"/>
        <v>1</v>
      </c>
    </row>
    <row r="44" spans="1:8" x14ac:dyDescent="0.2">
      <c r="A44">
        <v>42</v>
      </c>
      <c r="B44" t="s">
        <v>211</v>
      </c>
      <c r="C44" t="s">
        <v>87</v>
      </c>
      <c r="D44" s="28">
        <v>1101.49</v>
      </c>
      <c r="E44" s="28">
        <v>1188.98</v>
      </c>
      <c r="F44" s="28">
        <v>1188.98</v>
      </c>
      <c r="G44" s="21">
        <f t="shared" si="2"/>
        <v>0.92641591952766233</v>
      </c>
      <c r="H44" s="27">
        <f t="shared" si="3"/>
        <v>0.92641591952766233</v>
      </c>
    </row>
    <row r="45" spans="1:8" x14ac:dyDescent="0.2">
      <c r="A45">
        <v>43</v>
      </c>
      <c r="B45" t="s">
        <v>212</v>
      </c>
      <c r="C45" t="s">
        <v>88</v>
      </c>
      <c r="D45" s="28">
        <v>2071.19</v>
      </c>
      <c r="E45" s="28">
        <v>2251.3000000000002</v>
      </c>
      <c r="F45" s="28">
        <v>2251.3000000000002</v>
      </c>
      <c r="G45" s="21">
        <f t="shared" si="2"/>
        <v>0.91999733487318436</v>
      </c>
      <c r="H45" s="27">
        <f t="shared" si="3"/>
        <v>0.91999733487318436</v>
      </c>
    </row>
    <row r="46" spans="1:8" x14ac:dyDescent="0.2">
      <c r="A46">
        <v>44</v>
      </c>
      <c r="B46" t="s">
        <v>136</v>
      </c>
      <c r="C46" t="s">
        <v>15</v>
      </c>
      <c r="D46" s="28">
        <v>3867.22</v>
      </c>
      <c r="E46" s="28">
        <v>4059.6</v>
      </c>
      <c r="F46" s="28">
        <v>4059.6</v>
      </c>
      <c r="G46" s="21">
        <f t="shared" si="2"/>
        <v>0.95261109468913185</v>
      </c>
      <c r="H46" s="27">
        <f t="shared" si="3"/>
        <v>0.95261109468913185</v>
      </c>
    </row>
    <row r="47" spans="1:8" x14ac:dyDescent="0.2">
      <c r="A47">
        <v>45</v>
      </c>
      <c r="B47" t="s">
        <v>137</v>
      </c>
      <c r="C47" t="s">
        <v>16</v>
      </c>
      <c r="D47" s="28">
        <v>6863.11</v>
      </c>
      <c r="E47" s="28">
        <v>6990.38</v>
      </c>
      <c r="F47" s="28">
        <v>6990.38</v>
      </c>
      <c r="G47" s="21">
        <f t="shared" si="2"/>
        <v>0.98179355056520523</v>
      </c>
      <c r="H47" s="27">
        <f t="shared" si="3"/>
        <v>0.98179355056520523</v>
      </c>
    </row>
    <row r="48" spans="1:8" x14ac:dyDescent="0.2">
      <c r="A48">
        <v>46</v>
      </c>
      <c r="B48" t="s">
        <v>155</v>
      </c>
      <c r="C48" t="s">
        <v>34</v>
      </c>
      <c r="D48" s="28">
        <v>13263.29</v>
      </c>
      <c r="E48" s="28">
        <v>13651.85</v>
      </c>
      <c r="F48" s="28">
        <v>13651.85</v>
      </c>
      <c r="G48" s="21">
        <f t="shared" si="2"/>
        <v>0.97153792343162282</v>
      </c>
      <c r="H48" s="27">
        <f t="shared" si="3"/>
        <v>0.97153792343162282</v>
      </c>
    </row>
    <row r="49" spans="1:8" x14ac:dyDescent="0.2">
      <c r="A49">
        <v>47</v>
      </c>
      <c r="B49" t="s">
        <v>172</v>
      </c>
      <c r="C49" t="s">
        <v>51</v>
      </c>
      <c r="D49" s="28">
        <v>22981.51</v>
      </c>
      <c r="E49" s="28">
        <v>25422.16</v>
      </c>
      <c r="F49" s="28">
        <v>25422.16</v>
      </c>
      <c r="G49" s="21">
        <f t="shared" si="2"/>
        <v>0.90399517586231848</v>
      </c>
      <c r="H49" s="27">
        <f t="shared" si="3"/>
        <v>0.90399517586231848</v>
      </c>
    </row>
    <row r="50" spans="1:8" x14ac:dyDescent="0.2">
      <c r="A50">
        <v>48</v>
      </c>
      <c r="B50" t="s">
        <v>173</v>
      </c>
      <c r="C50" t="s">
        <v>52</v>
      </c>
      <c r="D50" s="28">
        <v>36040.120000000003</v>
      </c>
      <c r="E50" s="28">
        <v>36040.120000000003</v>
      </c>
      <c r="F50" s="28">
        <v>36040.120000000003</v>
      </c>
      <c r="G50" s="21">
        <f t="shared" si="2"/>
        <v>1</v>
      </c>
      <c r="H50" s="27">
        <f t="shared" si="3"/>
        <v>1</v>
      </c>
    </row>
    <row r="51" spans="1:8" x14ac:dyDescent="0.2">
      <c r="A51">
        <v>49</v>
      </c>
      <c r="B51" t="s">
        <v>138</v>
      </c>
      <c r="C51" t="s">
        <v>17</v>
      </c>
      <c r="D51" s="28">
        <v>982.65</v>
      </c>
      <c r="E51" s="28">
        <v>1089.18</v>
      </c>
      <c r="F51" s="28">
        <v>1533.75</v>
      </c>
      <c r="G51" s="21">
        <f t="shared" si="2"/>
        <v>0.90219247507299061</v>
      </c>
      <c r="H51" s="27">
        <f t="shared" si="3"/>
        <v>0.64068459657701715</v>
      </c>
    </row>
    <row r="52" spans="1:8" x14ac:dyDescent="0.2">
      <c r="A52">
        <v>50</v>
      </c>
      <c r="B52" t="s">
        <v>139</v>
      </c>
      <c r="C52" t="s">
        <v>18</v>
      </c>
      <c r="D52" s="28">
        <v>1984.07</v>
      </c>
      <c r="E52" s="28">
        <v>2186.16</v>
      </c>
      <c r="F52" s="28">
        <v>2971.15</v>
      </c>
      <c r="G52" s="21">
        <f t="shared" si="2"/>
        <v>0.90755937351337512</v>
      </c>
      <c r="H52" s="27">
        <f t="shared" si="3"/>
        <v>0.66777846961614185</v>
      </c>
    </row>
    <row r="53" spans="1:8" x14ac:dyDescent="0.2">
      <c r="A53">
        <v>51</v>
      </c>
      <c r="B53" t="s">
        <v>140</v>
      </c>
      <c r="C53" t="s">
        <v>19</v>
      </c>
      <c r="D53" s="28">
        <v>3796.91</v>
      </c>
      <c r="E53" s="28">
        <v>4074.58</v>
      </c>
      <c r="F53" s="28">
        <v>4772.57</v>
      </c>
      <c r="G53" s="21">
        <f t="shared" si="2"/>
        <v>0.93185309896970969</v>
      </c>
      <c r="H53" s="27">
        <f t="shared" si="3"/>
        <v>0.79556926352049318</v>
      </c>
    </row>
    <row r="54" spans="1:8" x14ac:dyDescent="0.2">
      <c r="A54">
        <v>52</v>
      </c>
      <c r="B54" t="s">
        <v>141</v>
      </c>
      <c r="C54" t="s">
        <v>20</v>
      </c>
      <c r="D54" s="28">
        <v>6725.31</v>
      </c>
      <c r="E54" s="28">
        <v>7104.01</v>
      </c>
      <c r="F54" s="28">
        <v>8941.99</v>
      </c>
      <c r="G54" s="21">
        <f t="shared" si="2"/>
        <v>0.94669207954380696</v>
      </c>
      <c r="H54" s="27">
        <f t="shared" si="3"/>
        <v>0.75210439734332069</v>
      </c>
    </row>
    <row r="55" spans="1:8" x14ac:dyDescent="0.2">
      <c r="A55">
        <v>53</v>
      </c>
      <c r="B55" t="s">
        <v>156</v>
      </c>
      <c r="C55" t="s">
        <v>35</v>
      </c>
      <c r="D55" s="28">
        <v>13084.81</v>
      </c>
      <c r="E55" s="28">
        <v>13931.89</v>
      </c>
      <c r="F55" s="28">
        <v>16777.150000000001</v>
      </c>
      <c r="G55" s="21">
        <f t="shared" si="2"/>
        <v>0.93919848635038028</v>
      </c>
      <c r="H55" s="27">
        <f t="shared" si="3"/>
        <v>0.7799185201300578</v>
      </c>
    </row>
    <row r="56" spans="1:8" x14ac:dyDescent="0.2">
      <c r="A56">
        <v>54</v>
      </c>
      <c r="B56" t="s">
        <v>174</v>
      </c>
      <c r="C56" t="s">
        <v>53</v>
      </c>
      <c r="D56" s="28">
        <v>22685.9</v>
      </c>
      <c r="E56" s="28">
        <v>24002.240000000002</v>
      </c>
      <c r="F56" s="28">
        <v>27976.31</v>
      </c>
      <c r="G56" s="21">
        <f t="shared" si="2"/>
        <v>0.94515761862226189</v>
      </c>
      <c r="H56" s="27">
        <f t="shared" si="3"/>
        <v>0.81089679089200828</v>
      </c>
    </row>
    <row r="57" spans="1:8" x14ac:dyDescent="0.2">
      <c r="A57">
        <v>55</v>
      </c>
      <c r="B57" t="s">
        <v>175</v>
      </c>
      <c r="C57" t="s">
        <v>54</v>
      </c>
      <c r="D57" s="28">
        <v>35025.699999999997</v>
      </c>
      <c r="E57" s="28">
        <v>45152.81</v>
      </c>
      <c r="F57" s="28">
        <v>48894.12</v>
      </c>
      <c r="G57" s="21">
        <f t="shared" si="2"/>
        <v>0.77571473403316427</v>
      </c>
      <c r="H57" s="27">
        <f t="shared" si="3"/>
        <v>0.71635812240817498</v>
      </c>
    </row>
    <row r="58" spans="1:8" x14ac:dyDescent="0.2">
      <c r="A58">
        <v>56</v>
      </c>
      <c r="B58" t="s">
        <v>142</v>
      </c>
      <c r="C58" t="s">
        <v>21</v>
      </c>
      <c r="D58" s="28">
        <v>959.05</v>
      </c>
      <c r="E58" s="28">
        <v>1105.51</v>
      </c>
      <c r="F58" s="28">
        <v>1525.29</v>
      </c>
      <c r="G58" s="21">
        <f t="shared" si="2"/>
        <v>0.86751815903971918</v>
      </c>
      <c r="H58" s="27">
        <f t="shared" si="3"/>
        <v>0.62876567734660294</v>
      </c>
    </row>
    <row r="59" spans="1:8" x14ac:dyDescent="0.2">
      <c r="A59">
        <v>57</v>
      </c>
      <c r="B59" t="s">
        <v>176</v>
      </c>
      <c r="C59" t="s">
        <v>55</v>
      </c>
      <c r="D59" s="28">
        <v>1964.93</v>
      </c>
      <c r="E59" s="28">
        <v>2166.4</v>
      </c>
      <c r="F59" s="28">
        <v>3015.43</v>
      </c>
      <c r="G59" s="21">
        <f t="shared" si="2"/>
        <v>0.90700240029542101</v>
      </c>
      <c r="H59" s="27">
        <f t="shared" si="3"/>
        <v>0.6516251413562909</v>
      </c>
    </row>
    <row r="60" spans="1:8" x14ac:dyDescent="0.2">
      <c r="A60">
        <v>58</v>
      </c>
      <c r="B60" t="s">
        <v>143</v>
      </c>
      <c r="C60" t="s">
        <v>22</v>
      </c>
      <c r="D60" s="28">
        <v>3728.19</v>
      </c>
      <c r="E60" s="28">
        <v>4003.46</v>
      </c>
      <c r="F60" s="28">
        <v>5749.66</v>
      </c>
      <c r="G60" s="21">
        <f t="shared" si="2"/>
        <v>0.93124197569102729</v>
      </c>
      <c r="H60" s="27">
        <f t="shared" si="3"/>
        <v>0.64841921087507781</v>
      </c>
    </row>
    <row r="61" spans="1:8" x14ac:dyDescent="0.2">
      <c r="A61">
        <v>59</v>
      </c>
      <c r="B61" t="s">
        <v>144</v>
      </c>
      <c r="C61" t="s">
        <v>23</v>
      </c>
      <c r="D61" s="28">
        <v>6621.52</v>
      </c>
      <c r="E61" s="28">
        <v>7332.91</v>
      </c>
      <c r="F61" s="28">
        <v>10193.64</v>
      </c>
      <c r="G61" s="21">
        <f t="shared" si="2"/>
        <v>0.90298667241245301</v>
      </c>
      <c r="H61" s="27">
        <f t="shared" si="3"/>
        <v>0.64957365573043591</v>
      </c>
    </row>
    <row r="62" spans="1:8" x14ac:dyDescent="0.2">
      <c r="A62">
        <v>60</v>
      </c>
      <c r="B62" t="s">
        <v>157</v>
      </c>
      <c r="C62" t="s">
        <v>36</v>
      </c>
      <c r="D62" s="28">
        <v>12986.16</v>
      </c>
      <c r="E62" s="28">
        <v>13741.24</v>
      </c>
      <c r="F62" s="28">
        <v>20150.53</v>
      </c>
      <c r="G62" s="21">
        <f t="shared" si="2"/>
        <v>0.94505008281639791</v>
      </c>
      <c r="H62" s="27">
        <f t="shared" si="3"/>
        <v>0.64445749069627456</v>
      </c>
    </row>
    <row r="63" spans="1:8" x14ac:dyDescent="0.2">
      <c r="A63">
        <v>61</v>
      </c>
      <c r="B63" t="s">
        <v>177</v>
      </c>
      <c r="C63" t="s">
        <v>56</v>
      </c>
      <c r="D63" s="28">
        <v>22623.07</v>
      </c>
      <c r="E63" s="28">
        <v>23513</v>
      </c>
      <c r="F63" s="28">
        <v>28095.62</v>
      </c>
      <c r="G63" s="21">
        <f t="shared" si="2"/>
        <v>0.96215157572406751</v>
      </c>
      <c r="H63" s="27">
        <f t="shared" si="3"/>
        <v>0.80521696976254664</v>
      </c>
    </row>
    <row r="64" spans="1:8" x14ac:dyDescent="0.2">
      <c r="A64">
        <v>62</v>
      </c>
      <c r="B64" t="s">
        <v>178</v>
      </c>
      <c r="C64" t="s">
        <v>57</v>
      </c>
      <c r="D64" s="28">
        <v>35518.6</v>
      </c>
      <c r="E64" s="28">
        <v>47358.16</v>
      </c>
      <c r="F64" s="28">
        <v>50512.75</v>
      </c>
      <c r="G64" s="21">
        <f t="shared" si="2"/>
        <v>0.7499995776862951</v>
      </c>
      <c r="H64" s="27">
        <f t="shared" si="3"/>
        <v>0.7031610830928825</v>
      </c>
    </row>
    <row r="65" spans="1:8" x14ac:dyDescent="0.2">
      <c r="A65">
        <v>63</v>
      </c>
      <c r="B65" t="s">
        <v>213</v>
      </c>
      <c r="C65" t="s">
        <v>89</v>
      </c>
      <c r="D65" s="28">
        <v>1098.3699999999999</v>
      </c>
      <c r="E65" s="28">
        <v>1213.77</v>
      </c>
      <c r="F65" s="28">
        <v>1213.77</v>
      </c>
      <c r="G65" s="21">
        <f t="shared" si="2"/>
        <v>0.90492432668462719</v>
      </c>
      <c r="H65" s="27">
        <f t="shared" si="3"/>
        <v>0.90492432668462719</v>
      </c>
    </row>
    <row r="66" spans="1:8" x14ac:dyDescent="0.2">
      <c r="A66">
        <v>64</v>
      </c>
      <c r="B66" t="s">
        <v>179</v>
      </c>
      <c r="C66" t="s">
        <v>58</v>
      </c>
      <c r="D66" s="28">
        <v>2179.42</v>
      </c>
      <c r="E66" s="28">
        <v>2334.5300000000002</v>
      </c>
      <c r="F66" s="28">
        <v>2334.5300000000002</v>
      </c>
      <c r="G66" s="21">
        <f t="shared" si="2"/>
        <v>0.93355836078354093</v>
      </c>
      <c r="H66" s="27">
        <f t="shared" si="3"/>
        <v>0.93355836078354093</v>
      </c>
    </row>
    <row r="67" spans="1:8" x14ac:dyDescent="0.2">
      <c r="A67">
        <v>65</v>
      </c>
      <c r="B67" t="s">
        <v>145</v>
      </c>
      <c r="C67" t="s">
        <v>24</v>
      </c>
      <c r="D67" s="28">
        <v>3966.03</v>
      </c>
      <c r="E67" s="28">
        <v>4356.17</v>
      </c>
      <c r="F67" s="28">
        <v>4356.17</v>
      </c>
      <c r="G67" s="21">
        <f t="shared" ref="G67:G98" si="4">D67/E67</f>
        <v>0.9104396752192867</v>
      </c>
      <c r="H67" s="27">
        <f t="shared" ref="H67:H98" si="5">D67/F67</f>
        <v>0.9104396752192867</v>
      </c>
    </row>
    <row r="68" spans="1:8" x14ac:dyDescent="0.2">
      <c r="A68">
        <v>66</v>
      </c>
      <c r="B68" t="s">
        <v>146</v>
      </c>
      <c r="C68" t="s">
        <v>25</v>
      </c>
      <c r="D68" s="28">
        <v>7036.61</v>
      </c>
      <c r="E68" s="28">
        <v>7541.19</v>
      </c>
      <c r="F68" s="28">
        <v>7541.19</v>
      </c>
      <c r="G68" s="21">
        <f t="shared" si="4"/>
        <v>0.93309013564172238</v>
      </c>
      <c r="H68" s="27">
        <f t="shared" si="5"/>
        <v>0.93309013564172238</v>
      </c>
    </row>
    <row r="69" spans="1:8" x14ac:dyDescent="0.2">
      <c r="A69">
        <v>67</v>
      </c>
      <c r="B69" t="s">
        <v>147</v>
      </c>
      <c r="C69" t="s">
        <v>26</v>
      </c>
      <c r="D69" s="28">
        <v>13541.24</v>
      </c>
      <c r="E69" s="28">
        <v>13985.79</v>
      </c>
      <c r="F69" s="28">
        <v>13985.79</v>
      </c>
      <c r="G69" s="21">
        <f t="shared" si="4"/>
        <v>0.96821416594986764</v>
      </c>
      <c r="H69" s="27">
        <f t="shared" si="5"/>
        <v>0.96821416594986764</v>
      </c>
    </row>
    <row r="70" spans="1:8" x14ac:dyDescent="0.2">
      <c r="A70">
        <v>68</v>
      </c>
      <c r="B70" t="s">
        <v>158</v>
      </c>
      <c r="C70" t="s">
        <v>37</v>
      </c>
      <c r="D70" s="28">
        <v>23408.47</v>
      </c>
      <c r="E70" s="28">
        <v>23806.87</v>
      </c>
      <c r="F70" s="28">
        <v>23806.87</v>
      </c>
      <c r="G70" s="21">
        <f t="shared" si="4"/>
        <v>0.98326533475421185</v>
      </c>
      <c r="H70" s="27">
        <f t="shared" si="5"/>
        <v>0.98326533475421185</v>
      </c>
    </row>
    <row r="71" spans="1:8" x14ac:dyDescent="0.2">
      <c r="A71">
        <v>69</v>
      </c>
      <c r="B71" t="s">
        <v>159</v>
      </c>
      <c r="C71" t="s">
        <v>38</v>
      </c>
      <c r="D71" s="28">
        <v>33297.64</v>
      </c>
      <c r="E71" s="28">
        <v>33739.53</v>
      </c>
      <c r="F71" s="28">
        <v>33739.53</v>
      </c>
      <c r="G71" s="21">
        <f t="shared" si="4"/>
        <v>0.98690289995148128</v>
      </c>
      <c r="H71" s="27">
        <f t="shared" si="5"/>
        <v>0.98690289995148128</v>
      </c>
    </row>
    <row r="72" spans="1:8" x14ac:dyDescent="0.2">
      <c r="A72">
        <v>70</v>
      </c>
      <c r="B72" t="s">
        <v>180</v>
      </c>
      <c r="C72" t="s">
        <v>59</v>
      </c>
      <c r="D72" s="28">
        <v>40841.99</v>
      </c>
      <c r="E72" s="28">
        <v>40841.99</v>
      </c>
      <c r="F72" s="28">
        <v>40841.99</v>
      </c>
      <c r="G72" s="21">
        <f t="shared" si="4"/>
        <v>1</v>
      </c>
      <c r="H72" s="27">
        <f t="shared" si="5"/>
        <v>1</v>
      </c>
    </row>
    <row r="73" spans="1:8" x14ac:dyDescent="0.2">
      <c r="A73">
        <v>71</v>
      </c>
      <c r="B73" t="s">
        <v>181</v>
      </c>
      <c r="C73" t="s">
        <v>60</v>
      </c>
      <c r="D73" s="28">
        <v>66088.95</v>
      </c>
      <c r="E73" s="28">
        <v>66693.850000000006</v>
      </c>
      <c r="F73" s="28">
        <v>66693.850000000006</v>
      </c>
      <c r="G73" s="21">
        <f t="shared" si="4"/>
        <v>0.99093019821167905</v>
      </c>
      <c r="H73" s="27">
        <f t="shared" si="5"/>
        <v>0.99093019821167905</v>
      </c>
    </row>
    <row r="74" spans="1:8" x14ac:dyDescent="0.2">
      <c r="A74">
        <v>72</v>
      </c>
      <c r="B74" t="s">
        <v>214</v>
      </c>
      <c r="C74" t="s">
        <v>90</v>
      </c>
      <c r="D74" s="28">
        <v>1095.57</v>
      </c>
      <c r="E74" s="28">
        <v>1276.22</v>
      </c>
      <c r="F74" s="28">
        <v>1276.22</v>
      </c>
      <c r="G74" s="21">
        <f t="shared" si="4"/>
        <v>0.85844917020576383</v>
      </c>
      <c r="H74" s="27">
        <f t="shared" si="5"/>
        <v>0.85844917020576383</v>
      </c>
    </row>
    <row r="75" spans="1:8" x14ac:dyDescent="0.2">
      <c r="A75">
        <v>73</v>
      </c>
      <c r="B75" t="s">
        <v>215</v>
      </c>
      <c r="C75" t="s">
        <v>91</v>
      </c>
      <c r="D75" s="28">
        <v>2198.89</v>
      </c>
      <c r="E75" s="28">
        <v>1276.22</v>
      </c>
      <c r="F75" s="28">
        <v>1276.22</v>
      </c>
      <c r="G75" s="21">
        <f t="shared" si="4"/>
        <v>1.7229709611195561</v>
      </c>
      <c r="H75" s="27">
        <f t="shared" si="5"/>
        <v>1.7229709611195561</v>
      </c>
    </row>
    <row r="76" spans="1:8" x14ac:dyDescent="0.2">
      <c r="A76">
        <v>74</v>
      </c>
      <c r="B76" t="s">
        <v>216</v>
      </c>
      <c r="C76" t="s">
        <v>651</v>
      </c>
      <c r="D76" s="28">
        <v>4041.21</v>
      </c>
      <c r="E76" s="28">
        <v>4505.71</v>
      </c>
      <c r="F76" s="28">
        <v>4505.71</v>
      </c>
      <c r="G76" s="21">
        <f t="shared" si="4"/>
        <v>0.89690858932332529</v>
      </c>
      <c r="H76" s="27">
        <f t="shared" si="5"/>
        <v>0.89690858932332529</v>
      </c>
    </row>
    <row r="77" spans="1:8" x14ac:dyDescent="0.2">
      <c r="A77">
        <v>75</v>
      </c>
      <c r="B77" t="s">
        <v>217</v>
      </c>
      <c r="C77" t="s">
        <v>93</v>
      </c>
      <c r="D77" s="28">
        <v>7010.45</v>
      </c>
      <c r="E77" s="28">
        <v>7732.11</v>
      </c>
      <c r="F77" s="28">
        <v>7732.11</v>
      </c>
      <c r="G77" s="21">
        <f t="shared" si="4"/>
        <v>0.90666713225755968</v>
      </c>
      <c r="H77" s="27">
        <f t="shared" si="5"/>
        <v>0.90666713225755968</v>
      </c>
    </row>
    <row r="78" spans="1:8" x14ac:dyDescent="0.2">
      <c r="A78">
        <v>76</v>
      </c>
      <c r="B78" t="s">
        <v>218</v>
      </c>
      <c r="C78" t="s">
        <v>94</v>
      </c>
      <c r="D78" s="28">
        <v>13567.25</v>
      </c>
      <c r="E78" s="28">
        <v>15105.86</v>
      </c>
      <c r="F78" s="28">
        <v>15105.86</v>
      </c>
      <c r="G78" s="21">
        <f t="shared" si="4"/>
        <v>0.89814482591524081</v>
      </c>
      <c r="H78" s="27">
        <f t="shared" si="5"/>
        <v>0.89814482591524081</v>
      </c>
    </row>
    <row r="79" spans="1:8" x14ac:dyDescent="0.2">
      <c r="A79">
        <v>77</v>
      </c>
      <c r="B79" t="s">
        <v>160</v>
      </c>
      <c r="C79" t="s">
        <v>39</v>
      </c>
      <c r="D79" s="28">
        <v>23812.2</v>
      </c>
      <c r="E79" s="28">
        <v>24717.54</v>
      </c>
      <c r="F79" s="28">
        <v>24717.54</v>
      </c>
      <c r="G79" s="21">
        <f t="shared" si="4"/>
        <v>0.96337256862940246</v>
      </c>
      <c r="H79" s="27">
        <f t="shared" si="5"/>
        <v>0.96337256862940246</v>
      </c>
    </row>
    <row r="80" spans="1:8" x14ac:dyDescent="0.2">
      <c r="A80">
        <v>78</v>
      </c>
      <c r="B80" t="s">
        <v>182</v>
      </c>
      <c r="C80" t="s">
        <v>61</v>
      </c>
      <c r="D80" s="28">
        <v>34088.230000000003</v>
      </c>
      <c r="E80" s="28">
        <v>36957.33</v>
      </c>
      <c r="F80" s="28">
        <v>36957.33</v>
      </c>
      <c r="G80" s="21">
        <f t="shared" si="4"/>
        <v>0.92236722728617038</v>
      </c>
      <c r="H80" s="27">
        <f t="shared" si="5"/>
        <v>0.92236722728617038</v>
      </c>
    </row>
    <row r="81" spans="1:8" x14ac:dyDescent="0.2">
      <c r="A81">
        <v>79</v>
      </c>
      <c r="B81" t="s">
        <v>183</v>
      </c>
      <c r="C81" t="s">
        <v>62</v>
      </c>
      <c r="D81" s="28">
        <v>48009.99</v>
      </c>
      <c r="E81" s="28">
        <v>48009.99</v>
      </c>
      <c r="F81" s="28">
        <v>48009.99</v>
      </c>
      <c r="G81" s="21">
        <f t="shared" si="4"/>
        <v>1</v>
      </c>
      <c r="H81" s="27">
        <f t="shared" si="5"/>
        <v>1</v>
      </c>
    </row>
    <row r="82" spans="1:8" x14ac:dyDescent="0.2">
      <c r="A82">
        <v>80</v>
      </c>
      <c r="B82" t="s">
        <v>184</v>
      </c>
      <c r="C82" t="s">
        <v>63</v>
      </c>
      <c r="D82" s="28">
        <v>1120.68</v>
      </c>
      <c r="E82" s="28">
        <v>1281.55</v>
      </c>
      <c r="F82" s="28">
        <v>1281.55</v>
      </c>
      <c r="G82" s="21">
        <f t="shared" si="4"/>
        <v>0.87447231867660258</v>
      </c>
      <c r="H82" s="27">
        <f t="shared" si="5"/>
        <v>0.87447231867660258</v>
      </c>
    </row>
    <row r="83" spans="1:8" x14ac:dyDescent="0.2">
      <c r="A83">
        <v>81</v>
      </c>
      <c r="B83" t="s">
        <v>219</v>
      </c>
      <c r="C83" t="s">
        <v>95</v>
      </c>
      <c r="D83" s="28">
        <v>2238.8000000000002</v>
      </c>
      <c r="E83" s="28">
        <v>2420.5</v>
      </c>
      <c r="F83" s="28">
        <v>2420.5</v>
      </c>
      <c r="G83" s="21">
        <f t="shared" si="4"/>
        <v>0.92493286511051442</v>
      </c>
      <c r="H83" s="27">
        <f t="shared" si="5"/>
        <v>0.92493286511051442</v>
      </c>
    </row>
    <row r="84" spans="1:8" x14ac:dyDescent="0.2">
      <c r="A84">
        <v>82</v>
      </c>
      <c r="B84" t="s">
        <v>185</v>
      </c>
      <c r="C84" t="s">
        <v>64</v>
      </c>
      <c r="D84" s="28">
        <v>4106.72</v>
      </c>
      <c r="E84" s="28">
        <v>4320.24</v>
      </c>
      <c r="F84" s="28">
        <v>4320.24</v>
      </c>
      <c r="G84" s="21">
        <f t="shared" si="4"/>
        <v>0.95057681980630715</v>
      </c>
      <c r="H84" s="27">
        <f t="shared" si="5"/>
        <v>0.95057681980630715</v>
      </c>
    </row>
    <row r="85" spans="1:8" x14ac:dyDescent="0.2">
      <c r="A85">
        <v>83</v>
      </c>
      <c r="B85" t="s">
        <v>148</v>
      </c>
      <c r="C85" t="s">
        <v>27</v>
      </c>
      <c r="D85" s="28">
        <v>7233.98</v>
      </c>
      <c r="E85" s="28">
        <v>7626.02</v>
      </c>
      <c r="F85" s="28">
        <v>7626.02</v>
      </c>
      <c r="G85" s="21">
        <f t="shared" si="4"/>
        <v>0.94859179493366119</v>
      </c>
      <c r="H85" s="27">
        <f t="shared" si="5"/>
        <v>0.94859179493366119</v>
      </c>
    </row>
    <row r="86" spans="1:8" x14ac:dyDescent="0.2">
      <c r="A86">
        <v>84</v>
      </c>
      <c r="B86" t="s">
        <v>161</v>
      </c>
      <c r="C86" t="s">
        <v>40</v>
      </c>
      <c r="D86" s="28">
        <v>13885.34</v>
      </c>
      <c r="E86" s="28">
        <v>13953.72</v>
      </c>
      <c r="F86" s="28">
        <v>13953.72</v>
      </c>
      <c r="G86" s="21">
        <f t="shared" si="4"/>
        <v>0.99509951468138969</v>
      </c>
      <c r="H86" s="27">
        <f t="shared" si="5"/>
        <v>0.99509951468138969</v>
      </c>
    </row>
    <row r="87" spans="1:8" x14ac:dyDescent="0.2">
      <c r="A87">
        <v>85</v>
      </c>
      <c r="B87" t="s">
        <v>186</v>
      </c>
      <c r="C87" t="s">
        <v>65</v>
      </c>
      <c r="D87" s="28">
        <v>23707.95</v>
      </c>
      <c r="E87" s="28">
        <v>24463.58</v>
      </c>
      <c r="F87" s="28">
        <v>24463.58</v>
      </c>
      <c r="G87" s="21">
        <f t="shared" si="4"/>
        <v>0.96911204329047507</v>
      </c>
      <c r="H87" s="27">
        <f t="shared" si="5"/>
        <v>0.96911204329047507</v>
      </c>
    </row>
    <row r="88" spans="1:8" x14ac:dyDescent="0.2">
      <c r="A88">
        <v>86</v>
      </c>
      <c r="B88" t="s">
        <v>187</v>
      </c>
      <c r="C88" t="s">
        <v>66</v>
      </c>
      <c r="D88" s="28">
        <v>38012.33</v>
      </c>
      <c r="E88" s="28">
        <v>39740.35</v>
      </c>
      <c r="F88" s="28">
        <v>39740.35</v>
      </c>
      <c r="G88" s="21">
        <f t="shared" si="4"/>
        <v>0.95651724255070736</v>
      </c>
      <c r="H88" s="27">
        <f t="shared" si="5"/>
        <v>0.95651724255070736</v>
      </c>
    </row>
    <row r="89" spans="1:8" x14ac:dyDescent="0.2">
      <c r="A89">
        <v>87</v>
      </c>
      <c r="B89" t="s">
        <v>220</v>
      </c>
      <c r="C89" t="s">
        <v>96</v>
      </c>
      <c r="D89" s="28">
        <v>1083.21</v>
      </c>
      <c r="E89" s="28">
        <v>1248.94</v>
      </c>
      <c r="F89" s="28">
        <v>1248.94</v>
      </c>
      <c r="G89" s="21">
        <f t="shared" si="4"/>
        <v>0.86730347334539692</v>
      </c>
      <c r="H89" s="27">
        <f t="shared" si="5"/>
        <v>0.86730347334539692</v>
      </c>
    </row>
    <row r="90" spans="1:8" x14ac:dyDescent="0.2">
      <c r="A90">
        <v>88</v>
      </c>
      <c r="B90" t="s">
        <v>221</v>
      </c>
      <c r="C90" t="s">
        <v>97</v>
      </c>
      <c r="D90" s="28">
        <v>2182.0100000000002</v>
      </c>
      <c r="E90" s="28">
        <v>2557.65</v>
      </c>
      <c r="F90" s="28">
        <v>2557.65</v>
      </c>
      <c r="G90" s="21">
        <f t="shared" si="4"/>
        <v>0.85313080366742911</v>
      </c>
      <c r="H90" s="27">
        <f t="shared" si="5"/>
        <v>0.85313080366742911</v>
      </c>
    </row>
    <row r="91" spans="1:8" x14ac:dyDescent="0.2">
      <c r="A91">
        <v>89</v>
      </c>
      <c r="B91" t="s">
        <v>222</v>
      </c>
      <c r="C91" t="s">
        <v>98</v>
      </c>
      <c r="D91" s="28">
        <v>4023.87</v>
      </c>
      <c r="E91" s="28">
        <v>4581.63</v>
      </c>
      <c r="F91" s="28">
        <v>4581.63</v>
      </c>
      <c r="G91" s="21">
        <f t="shared" si="4"/>
        <v>0.87826166669940609</v>
      </c>
      <c r="H91" s="27">
        <f t="shared" si="5"/>
        <v>0.87826166669940609</v>
      </c>
    </row>
    <row r="92" spans="1:8" x14ac:dyDescent="0.2">
      <c r="A92">
        <v>90</v>
      </c>
      <c r="B92" t="s">
        <v>188</v>
      </c>
      <c r="C92" t="s">
        <v>67</v>
      </c>
      <c r="D92" s="28">
        <v>6842.86</v>
      </c>
      <c r="E92" s="28">
        <v>7452.21</v>
      </c>
      <c r="F92" s="28">
        <v>7452.21</v>
      </c>
      <c r="G92" s="21">
        <f t="shared" si="4"/>
        <v>0.91823230961016933</v>
      </c>
      <c r="H92" s="27">
        <f t="shared" si="5"/>
        <v>0.91823230961016933</v>
      </c>
    </row>
    <row r="93" spans="1:8" x14ac:dyDescent="0.2">
      <c r="A93">
        <v>91</v>
      </c>
      <c r="B93" t="s">
        <v>189</v>
      </c>
      <c r="C93" t="s">
        <v>68</v>
      </c>
      <c r="D93" s="28">
        <v>13463.47</v>
      </c>
      <c r="E93" s="28">
        <v>15692.35</v>
      </c>
      <c r="F93" s="28">
        <v>15692.35</v>
      </c>
      <c r="G93" s="21">
        <f t="shared" si="4"/>
        <v>0.85796391235219704</v>
      </c>
      <c r="H93" s="27">
        <f t="shared" si="5"/>
        <v>0.85796391235219704</v>
      </c>
    </row>
    <row r="94" spans="1:8" x14ac:dyDescent="0.2">
      <c r="A94">
        <v>92</v>
      </c>
      <c r="B94" t="s">
        <v>162</v>
      </c>
      <c r="C94" t="s">
        <v>41</v>
      </c>
      <c r="D94" s="28">
        <v>23441.47</v>
      </c>
      <c r="E94" s="28">
        <v>26988.04</v>
      </c>
      <c r="F94" s="28">
        <v>26988.04</v>
      </c>
      <c r="G94" s="21">
        <f t="shared" si="4"/>
        <v>0.86858734461635601</v>
      </c>
      <c r="H94" s="27">
        <f t="shared" si="5"/>
        <v>0.86858734461635601</v>
      </c>
    </row>
    <row r="95" spans="1:8" x14ac:dyDescent="0.2">
      <c r="A95">
        <v>93</v>
      </c>
      <c r="B95" t="s">
        <v>190</v>
      </c>
      <c r="C95" t="s">
        <v>69</v>
      </c>
      <c r="D95" s="28">
        <v>33174.400000000001</v>
      </c>
      <c r="E95" s="28">
        <v>37225.129999999997</v>
      </c>
      <c r="F95" s="28">
        <v>37225.129999999997</v>
      </c>
      <c r="G95" s="21">
        <f t="shared" si="4"/>
        <v>0.89118291863587862</v>
      </c>
      <c r="H95" s="27">
        <f t="shared" si="5"/>
        <v>0.89118291863587862</v>
      </c>
    </row>
    <row r="96" spans="1:8" x14ac:dyDescent="0.2">
      <c r="A96">
        <v>94</v>
      </c>
      <c r="B96" t="s">
        <v>191</v>
      </c>
      <c r="C96" t="s">
        <v>70</v>
      </c>
      <c r="D96" s="28">
        <v>44984.44</v>
      </c>
      <c r="E96" s="28">
        <v>44984.44</v>
      </c>
      <c r="F96" s="28">
        <v>44984.44</v>
      </c>
      <c r="G96" s="21">
        <f t="shared" si="4"/>
        <v>1</v>
      </c>
      <c r="H96" s="27">
        <f t="shared" si="5"/>
        <v>1</v>
      </c>
    </row>
    <row r="97" spans="1:8" x14ac:dyDescent="0.2">
      <c r="A97">
        <v>95</v>
      </c>
      <c r="B97" t="s">
        <v>223</v>
      </c>
      <c r="C97" t="s">
        <v>99</v>
      </c>
      <c r="D97" s="28">
        <v>1044.05</v>
      </c>
      <c r="E97" s="28">
        <v>1276.49</v>
      </c>
      <c r="F97" s="28">
        <v>1276.49</v>
      </c>
      <c r="G97" s="21">
        <f t="shared" si="4"/>
        <v>0.81790691662292692</v>
      </c>
      <c r="H97" s="27">
        <f t="shared" si="5"/>
        <v>0.81790691662292692</v>
      </c>
    </row>
    <row r="98" spans="1:8" x14ac:dyDescent="0.2">
      <c r="A98">
        <v>96</v>
      </c>
      <c r="B98" t="s">
        <v>192</v>
      </c>
      <c r="C98" t="s">
        <v>71</v>
      </c>
      <c r="D98" s="28">
        <v>2130.7199999999998</v>
      </c>
      <c r="E98" s="28">
        <v>2586.02</v>
      </c>
      <c r="F98" s="28">
        <v>2586.02</v>
      </c>
      <c r="G98" s="21">
        <f t="shared" si="4"/>
        <v>0.82393794324869873</v>
      </c>
      <c r="H98" s="27">
        <f t="shared" si="5"/>
        <v>0.82393794324869873</v>
      </c>
    </row>
    <row r="99" spans="1:8" x14ac:dyDescent="0.2">
      <c r="A99">
        <v>97</v>
      </c>
      <c r="B99" t="s">
        <v>149</v>
      </c>
      <c r="C99" t="s">
        <v>28</v>
      </c>
      <c r="D99" s="28">
        <v>4013.85</v>
      </c>
      <c r="E99" s="28">
        <v>4618.9799999999996</v>
      </c>
      <c r="F99" s="28">
        <v>4618.9799999999996</v>
      </c>
      <c r="G99" s="21">
        <f t="shared" ref="G99:G125" si="6">D99/E99</f>
        <v>0.86899055635659828</v>
      </c>
      <c r="H99" s="27">
        <f t="shared" ref="H99:H125" si="7">D99/F99</f>
        <v>0.86899055635659828</v>
      </c>
    </row>
    <row r="100" spans="1:8" x14ac:dyDescent="0.2">
      <c r="A100">
        <v>98</v>
      </c>
      <c r="B100" t="s">
        <v>150</v>
      </c>
      <c r="C100" t="s">
        <v>29</v>
      </c>
      <c r="D100" s="28">
        <v>6964.98</v>
      </c>
      <c r="E100" s="28">
        <v>7698.61</v>
      </c>
      <c r="F100" s="28">
        <v>7698.61</v>
      </c>
      <c r="G100" s="21">
        <f t="shared" si="6"/>
        <v>0.90470617423145216</v>
      </c>
      <c r="H100" s="27">
        <f t="shared" si="7"/>
        <v>0.90470617423145216</v>
      </c>
    </row>
    <row r="101" spans="1:8" x14ac:dyDescent="0.2">
      <c r="A101">
        <v>99</v>
      </c>
      <c r="B101" t="s">
        <v>163</v>
      </c>
      <c r="C101" t="s">
        <v>42</v>
      </c>
      <c r="D101" s="28">
        <v>13749.06</v>
      </c>
      <c r="E101" s="28">
        <v>15552.26</v>
      </c>
      <c r="F101" s="28">
        <v>15552.26</v>
      </c>
      <c r="G101" s="21">
        <f t="shared" si="6"/>
        <v>0.88405543631600803</v>
      </c>
      <c r="H101" s="27">
        <f t="shared" si="7"/>
        <v>0.88405543631600803</v>
      </c>
    </row>
    <row r="102" spans="1:8" x14ac:dyDescent="0.2">
      <c r="A102">
        <v>100</v>
      </c>
      <c r="B102" t="s">
        <v>193</v>
      </c>
      <c r="C102" t="s">
        <v>72</v>
      </c>
      <c r="D102" s="28">
        <v>23714.03</v>
      </c>
      <c r="E102" s="28">
        <v>25795.88</v>
      </c>
      <c r="F102" s="28">
        <v>25795.88</v>
      </c>
      <c r="G102" s="21">
        <f t="shared" si="6"/>
        <v>0.91929525179989979</v>
      </c>
      <c r="H102" s="27">
        <f t="shared" si="7"/>
        <v>0.91929525179989979</v>
      </c>
    </row>
    <row r="103" spans="1:8" x14ac:dyDescent="0.2">
      <c r="A103">
        <v>101</v>
      </c>
      <c r="B103" t="s">
        <v>194</v>
      </c>
      <c r="C103" t="s">
        <v>73</v>
      </c>
      <c r="D103" s="28">
        <v>39463.85</v>
      </c>
      <c r="E103" s="28">
        <v>41794.36</v>
      </c>
      <c r="F103" s="28">
        <v>41794.36</v>
      </c>
      <c r="G103" s="21">
        <f t="shared" si="6"/>
        <v>0.94423864846835792</v>
      </c>
      <c r="H103" s="27">
        <f t="shared" si="7"/>
        <v>0.94423864846835792</v>
      </c>
    </row>
    <row r="104" spans="1:8" x14ac:dyDescent="0.2">
      <c r="A104">
        <v>102</v>
      </c>
      <c r="B104" t="s">
        <v>151</v>
      </c>
      <c r="C104" t="s">
        <v>30</v>
      </c>
      <c r="D104" s="28">
        <v>1076.6099999999999</v>
      </c>
      <c r="E104" s="28">
        <v>1195.98</v>
      </c>
      <c r="F104" s="28">
        <v>1195.98</v>
      </c>
      <c r="G104" s="21">
        <f t="shared" si="6"/>
        <v>0.90019063863944204</v>
      </c>
      <c r="H104" s="27">
        <f t="shared" si="7"/>
        <v>0.90019063863944204</v>
      </c>
    </row>
    <row r="105" spans="1:8" x14ac:dyDescent="0.2">
      <c r="A105">
        <v>103</v>
      </c>
      <c r="B105" t="s">
        <v>195</v>
      </c>
      <c r="C105" t="s">
        <v>74</v>
      </c>
      <c r="D105" s="28">
        <v>2223.58</v>
      </c>
      <c r="E105" s="28">
        <v>2508.19</v>
      </c>
      <c r="F105" s="28">
        <v>2508.19</v>
      </c>
      <c r="G105" s="21">
        <f t="shared" si="6"/>
        <v>0.8865277351396823</v>
      </c>
      <c r="H105" s="27">
        <f t="shared" si="7"/>
        <v>0.8865277351396823</v>
      </c>
    </row>
    <row r="106" spans="1:8" x14ac:dyDescent="0.2">
      <c r="A106">
        <v>104</v>
      </c>
      <c r="B106" t="s">
        <v>224</v>
      </c>
      <c r="C106" t="s">
        <v>100</v>
      </c>
      <c r="D106" s="28">
        <v>4083.21</v>
      </c>
      <c r="E106" s="28">
        <v>4475.01</v>
      </c>
      <c r="F106" s="28">
        <v>4475.01</v>
      </c>
      <c r="G106" s="21">
        <f t="shared" si="6"/>
        <v>0.91244712302318876</v>
      </c>
      <c r="H106" s="27">
        <f t="shared" si="7"/>
        <v>0.91244712302318876</v>
      </c>
    </row>
    <row r="107" spans="1:8" x14ac:dyDescent="0.2">
      <c r="A107">
        <v>105</v>
      </c>
      <c r="B107" t="s">
        <v>196</v>
      </c>
      <c r="C107" t="s">
        <v>75</v>
      </c>
      <c r="D107" s="28">
        <v>7072.75</v>
      </c>
      <c r="E107" s="28">
        <v>7840.32</v>
      </c>
      <c r="F107" s="28">
        <v>7840.32</v>
      </c>
      <c r="G107" s="21">
        <f t="shared" si="6"/>
        <v>0.90209965919758384</v>
      </c>
      <c r="H107" s="27">
        <f t="shared" si="7"/>
        <v>0.90209965919758384</v>
      </c>
    </row>
    <row r="108" spans="1:8" x14ac:dyDescent="0.2">
      <c r="A108">
        <v>106</v>
      </c>
      <c r="B108" t="s">
        <v>197</v>
      </c>
      <c r="C108" t="s">
        <v>76</v>
      </c>
      <c r="D108" s="28">
        <v>13583</v>
      </c>
      <c r="E108" s="28">
        <v>14196.4</v>
      </c>
      <c r="F108" s="28">
        <v>14196.4</v>
      </c>
      <c r="G108" s="21">
        <f t="shared" si="6"/>
        <v>0.95679186272576144</v>
      </c>
      <c r="H108" s="27">
        <f t="shared" si="7"/>
        <v>0.95679186272576144</v>
      </c>
    </row>
    <row r="109" spans="1:8" x14ac:dyDescent="0.2">
      <c r="A109">
        <v>107</v>
      </c>
      <c r="B109" t="s">
        <v>164</v>
      </c>
      <c r="C109" t="s">
        <v>43</v>
      </c>
      <c r="D109" s="28">
        <v>23487.16</v>
      </c>
      <c r="E109" s="28">
        <v>23487.16</v>
      </c>
      <c r="F109" s="28">
        <v>23487.16</v>
      </c>
      <c r="G109" s="21">
        <f t="shared" si="6"/>
        <v>1</v>
      </c>
      <c r="H109" s="27">
        <f t="shared" si="7"/>
        <v>1</v>
      </c>
    </row>
    <row r="110" spans="1:8" x14ac:dyDescent="0.2">
      <c r="A110">
        <v>108</v>
      </c>
      <c r="B110" t="s">
        <v>198</v>
      </c>
      <c r="C110" t="s">
        <v>77</v>
      </c>
      <c r="D110" s="28">
        <v>33241.46</v>
      </c>
      <c r="E110" s="28">
        <v>34167.870000000003</v>
      </c>
      <c r="F110" s="28">
        <v>34167.870000000003</v>
      </c>
      <c r="G110" s="21">
        <f t="shared" si="6"/>
        <v>0.97288651589929365</v>
      </c>
      <c r="H110" s="27">
        <f t="shared" si="7"/>
        <v>0.97288651589929365</v>
      </c>
    </row>
    <row r="111" spans="1:8" x14ac:dyDescent="0.2">
      <c r="A111">
        <v>109</v>
      </c>
      <c r="B111" t="s">
        <v>225</v>
      </c>
      <c r="C111" t="s">
        <v>101</v>
      </c>
      <c r="D111" s="28">
        <v>43205.24</v>
      </c>
      <c r="E111" s="28">
        <v>47896.03</v>
      </c>
      <c r="F111" s="28">
        <v>47896.03</v>
      </c>
      <c r="G111" s="21">
        <f t="shared" si="6"/>
        <v>0.9020630728684611</v>
      </c>
      <c r="H111" s="27">
        <f t="shared" si="7"/>
        <v>0.9020630728684611</v>
      </c>
    </row>
    <row r="112" spans="1:8" x14ac:dyDescent="0.2">
      <c r="A112">
        <v>110</v>
      </c>
      <c r="B112" t="s">
        <v>226</v>
      </c>
      <c r="C112" t="s">
        <v>102</v>
      </c>
      <c r="D112" s="28">
        <v>60272.76</v>
      </c>
      <c r="E112" s="28">
        <v>64918.62</v>
      </c>
      <c r="F112" s="28">
        <v>64918.62</v>
      </c>
      <c r="G112" s="21">
        <f t="shared" si="6"/>
        <v>0.928435632180721</v>
      </c>
      <c r="H112" s="27">
        <f t="shared" si="7"/>
        <v>0.928435632180721</v>
      </c>
    </row>
    <row r="113" spans="1:8" x14ac:dyDescent="0.2">
      <c r="A113">
        <v>111</v>
      </c>
      <c r="B113" t="s">
        <v>227</v>
      </c>
      <c r="C113" t="s">
        <v>103</v>
      </c>
      <c r="D113" s="28">
        <v>1069.42</v>
      </c>
      <c r="E113" s="28">
        <v>1287.6400000000001</v>
      </c>
      <c r="F113" s="28">
        <v>1287.6400000000001</v>
      </c>
      <c r="G113" s="21">
        <f t="shared" si="6"/>
        <v>0.83052716597806842</v>
      </c>
      <c r="H113" s="27">
        <f t="shared" si="7"/>
        <v>0.83052716597806842</v>
      </c>
    </row>
    <row r="114" spans="1:8" x14ac:dyDescent="0.2">
      <c r="A114">
        <v>112</v>
      </c>
      <c r="B114" t="s">
        <v>228</v>
      </c>
      <c r="C114" t="s">
        <v>104</v>
      </c>
      <c r="D114" s="28">
        <v>2137.7199999999998</v>
      </c>
      <c r="E114" s="28">
        <v>2559.9299999999998</v>
      </c>
      <c r="F114" s="28">
        <v>2559.9299999999998</v>
      </c>
      <c r="G114" s="21">
        <f t="shared" si="6"/>
        <v>0.83506970893735377</v>
      </c>
      <c r="H114" s="27">
        <f t="shared" si="7"/>
        <v>0.83506970893735377</v>
      </c>
    </row>
    <row r="115" spans="1:8" x14ac:dyDescent="0.2">
      <c r="A115">
        <v>113</v>
      </c>
      <c r="B115" t="s">
        <v>229</v>
      </c>
      <c r="C115" t="s">
        <v>105</v>
      </c>
      <c r="D115" s="28">
        <v>3984.4</v>
      </c>
      <c r="E115" s="28">
        <v>4518.3500000000004</v>
      </c>
      <c r="F115" s="28">
        <v>4518.3500000000004</v>
      </c>
      <c r="G115" s="21">
        <f t="shared" si="6"/>
        <v>0.88182633040822422</v>
      </c>
      <c r="H115" s="27">
        <f t="shared" si="7"/>
        <v>0.88182633040822422</v>
      </c>
    </row>
    <row r="116" spans="1:8" x14ac:dyDescent="0.2">
      <c r="A116">
        <v>114</v>
      </c>
      <c r="B116" t="s">
        <v>230</v>
      </c>
      <c r="C116" t="s">
        <v>106</v>
      </c>
      <c r="D116" s="28">
        <v>6912.98</v>
      </c>
      <c r="E116" s="28">
        <v>7170.39</v>
      </c>
      <c r="F116" s="28">
        <v>7170.39</v>
      </c>
      <c r="G116" s="21">
        <f t="shared" si="6"/>
        <v>0.9641009763764592</v>
      </c>
      <c r="H116" s="27">
        <f t="shared" si="7"/>
        <v>0.9641009763764592</v>
      </c>
    </row>
    <row r="117" spans="1:8" x14ac:dyDescent="0.2">
      <c r="A117">
        <v>115</v>
      </c>
      <c r="B117" t="s">
        <v>231</v>
      </c>
      <c r="C117" t="s">
        <v>107</v>
      </c>
      <c r="D117" s="28">
        <v>13718.49</v>
      </c>
      <c r="E117" s="28">
        <v>14227.21</v>
      </c>
      <c r="F117" s="28">
        <v>14227.21</v>
      </c>
      <c r="G117" s="21">
        <f t="shared" si="6"/>
        <v>0.96424316503376284</v>
      </c>
      <c r="H117" s="27">
        <f t="shared" si="7"/>
        <v>0.96424316503376284</v>
      </c>
    </row>
    <row r="118" spans="1:8" x14ac:dyDescent="0.2">
      <c r="A118">
        <v>116</v>
      </c>
      <c r="B118" t="s">
        <v>232</v>
      </c>
      <c r="C118" t="s">
        <v>108</v>
      </c>
      <c r="D118" s="28">
        <v>24649.919999999998</v>
      </c>
      <c r="E118" s="28">
        <v>24649.919999999998</v>
      </c>
      <c r="F118" s="28">
        <v>24649.919999999998</v>
      </c>
      <c r="G118" s="21">
        <f t="shared" si="6"/>
        <v>1</v>
      </c>
      <c r="H118" s="27">
        <f t="shared" si="7"/>
        <v>1</v>
      </c>
    </row>
    <row r="119" spans="1:8" x14ac:dyDescent="0.2">
      <c r="A119">
        <v>117</v>
      </c>
      <c r="B119" t="s">
        <v>233</v>
      </c>
      <c r="C119" t="s">
        <v>109</v>
      </c>
      <c r="D119" s="28">
        <v>1056.31</v>
      </c>
      <c r="E119" s="28" t="s">
        <v>1017</v>
      </c>
      <c r="F119" s="28">
        <v>1198.07</v>
      </c>
      <c r="G119" s="21" t="e">
        <f t="shared" si="6"/>
        <v>#VALUE!</v>
      </c>
      <c r="H119" s="27">
        <f t="shared" si="7"/>
        <v>0.88167636281686379</v>
      </c>
    </row>
    <row r="120" spans="1:8" x14ac:dyDescent="0.2">
      <c r="A120">
        <v>118</v>
      </c>
      <c r="B120" t="s">
        <v>234</v>
      </c>
      <c r="C120" t="s">
        <v>110</v>
      </c>
      <c r="D120" s="28">
        <v>2189.4899999999998</v>
      </c>
      <c r="E120" s="28" t="s">
        <v>1018</v>
      </c>
      <c r="F120" s="28">
        <v>2453.9899999999998</v>
      </c>
      <c r="G120" s="21" t="e">
        <f t="shared" si="6"/>
        <v>#VALUE!</v>
      </c>
      <c r="H120" s="27">
        <f t="shared" si="7"/>
        <v>0.89221634969987651</v>
      </c>
    </row>
    <row r="121" spans="1:8" x14ac:dyDescent="0.2">
      <c r="A121">
        <v>119</v>
      </c>
      <c r="B121" t="s">
        <v>235</v>
      </c>
      <c r="C121" t="s">
        <v>111</v>
      </c>
      <c r="D121" s="28">
        <v>4008.68</v>
      </c>
      <c r="E121" s="28" t="s">
        <v>1019</v>
      </c>
      <c r="F121" s="28">
        <v>4398.47</v>
      </c>
      <c r="G121" s="21" t="e">
        <f t="shared" si="6"/>
        <v>#VALUE!</v>
      </c>
      <c r="H121" s="27">
        <f t="shared" si="7"/>
        <v>0.91138054823609105</v>
      </c>
    </row>
    <row r="122" spans="1:8" x14ac:dyDescent="0.2">
      <c r="A122">
        <v>120</v>
      </c>
      <c r="B122" t="s">
        <v>236</v>
      </c>
      <c r="C122" t="s">
        <v>112</v>
      </c>
      <c r="D122" s="28">
        <v>7151.22</v>
      </c>
      <c r="E122" s="28" t="s">
        <v>1020</v>
      </c>
      <c r="F122" s="28">
        <v>7300.2</v>
      </c>
      <c r="G122" s="21" t="e">
        <f t="shared" si="6"/>
        <v>#VALUE!</v>
      </c>
      <c r="H122" s="27">
        <f t="shared" si="7"/>
        <v>0.97959233993589223</v>
      </c>
    </row>
    <row r="123" spans="1:8" x14ac:dyDescent="0.2">
      <c r="A123">
        <v>121</v>
      </c>
      <c r="B123" t="s">
        <v>237</v>
      </c>
      <c r="C123" t="s">
        <v>113</v>
      </c>
      <c r="D123" s="28">
        <v>13788.42</v>
      </c>
      <c r="E123" s="28" t="s">
        <v>1021</v>
      </c>
      <c r="F123" s="28">
        <v>14650.15</v>
      </c>
      <c r="G123" s="21" t="e">
        <f t="shared" si="6"/>
        <v>#VALUE!</v>
      </c>
      <c r="H123" s="27">
        <f t="shared" si="7"/>
        <v>0.94117944184871827</v>
      </c>
    </row>
    <row r="124" spans="1:8" x14ac:dyDescent="0.2">
      <c r="A124">
        <v>122</v>
      </c>
      <c r="B124" t="s">
        <v>238</v>
      </c>
      <c r="C124" t="s">
        <v>114</v>
      </c>
      <c r="D124" s="28">
        <v>22108.67</v>
      </c>
      <c r="E124" s="28" t="s">
        <v>1022</v>
      </c>
      <c r="F124" s="28">
        <v>22108.67</v>
      </c>
      <c r="G124" s="21" t="e">
        <f t="shared" si="6"/>
        <v>#VALUE!</v>
      </c>
      <c r="H124" s="27">
        <f t="shared" si="7"/>
        <v>1</v>
      </c>
    </row>
    <row r="125" spans="1:8" x14ac:dyDescent="0.2">
      <c r="A125">
        <v>123</v>
      </c>
      <c r="B125" t="s">
        <v>239</v>
      </c>
      <c r="C125" t="s">
        <v>115</v>
      </c>
      <c r="D125" s="28">
        <v>32607.57</v>
      </c>
      <c r="E125" s="28" t="s">
        <v>1023</v>
      </c>
      <c r="F125" s="28">
        <v>32607.57</v>
      </c>
      <c r="G125" s="21" t="e">
        <f t="shared" si="6"/>
        <v>#VALUE!</v>
      </c>
      <c r="H125" s="27">
        <f t="shared" si="7"/>
        <v>1</v>
      </c>
    </row>
    <row r="126" spans="1:8" x14ac:dyDescent="0.2">
      <c r="G126" s="10"/>
      <c r="H126" s="10"/>
    </row>
    <row r="127" spans="1:8" x14ac:dyDescent="0.2">
      <c r="G127" s="10"/>
      <c r="H127" s="10"/>
    </row>
    <row r="128" spans="1:8" x14ac:dyDescent="0.2">
      <c r="G128" s="10"/>
      <c r="H128" s="10"/>
    </row>
  </sheetData>
  <autoFilter ref="A2:H2">
    <sortState ref="A3:AA125">
      <sortCondition ref="A2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8" workbookViewId="0">
      <selection activeCell="C2" sqref="C2"/>
    </sheetView>
  </sheetViews>
  <sheetFormatPr baseColWidth="10" defaultColWidth="8.83203125" defaultRowHeight="15" x14ac:dyDescent="0.2"/>
  <cols>
    <col min="1" max="1" width="5.33203125" bestFit="1" customWidth="1"/>
    <col min="2" max="2" width="63.5" bestFit="1" customWidth="1"/>
    <col min="3" max="3" width="20.5" style="7" bestFit="1" customWidth="1"/>
    <col min="4" max="4" width="32.83203125" style="7" bestFit="1" customWidth="1"/>
    <col min="5" max="7" width="10.5" bestFit="1" customWidth="1"/>
    <col min="8" max="8" width="9.5" bestFit="1" customWidth="1"/>
    <col min="11" max="11" width="10.5" bestFit="1" customWidth="1"/>
    <col min="13" max="14" width="10.5" bestFit="1" customWidth="1"/>
    <col min="15" max="16" width="9.5" bestFit="1" customWidth="1"/>
  </cols>
  <sheetData>
    <row r="1" spans="1:14" x14ac:dyDescent="0.2">
      <c r="C1" s="7" t="s">
        <v>509</v>
      </c>
      <c r="D1" s="7" t="s">
        <v>511</v>
      </c>
    </row>
    <row r="2" spans="1:14" x14ac:dyDescent="0.2">
      <c r="C2" s="7" t="s">
        <v>510</v>
      </c>
      <c r="D2" s="7" t="s">
        <v>512</v>
      </c>
    </row>
    <row r="3" spans="1:14" x14ac:dyDescent="0.2">
      <c r="D3" s="7" t="s">
        <v>513</v>
      </c>
    </row>
    <row r="4" spans="1:14" x14ac:dyDescent="0.2">
      <c r="D4" s="7" t="s">
        <v>514</v>
      </c>
    </row>
    <row r="5" spans="1:14" x14ac:dyDescent="0.2">
      <c r="D5" s="7" t="s">
        <v>515</v>
      </c>
    </row>
    <row r="6" spans="1:14" x14ac:dyDescent="0.2">
      <c r="A6" t="s">
        <v>491</v>
      </c>
      <c r="B6" t="s">
        <v>489</v>
      </c>
      <c r="C6" s="13">
        <v>0.7</v>
      </c>
      <c r="D6" s="13">
        <v>0.8</v>
      </c>
      <c r="E6" s="11">
        <v>1</v>
      </c>
      <c r="F6" t="s">
        <v>667</v>
      </c>
      <c r="G6" t="s">
        <v>667</v>
      </c>
      <c r="H6" t="s">
        <v>667</v>
      </c>
      <c r="I6" t="s">
        <v>667</v>
      </c>
    </row>
    <row r="7" spans="1:14" x14ac:dyDescent="0.2">
      <c r="A7" t="s">
        <v>121</v>
      </c>
      <c r="B7" t="s">
        <v>0</v>
      </c>
      <c r="C7" s="7">
        <v>107.97</v>
      </c>
      <c r="D7" s="7">
        <v>123.39</v>
      </c>
      <c r="E7" s="7">
        <v>154.2401785714286</v>
      </c>
      <c r="F7" s="7">
        <f t="shared" ref="F7:F38" si="0">ROUND((E7*0.7),2)</f>
        <v>107.97</v>
      </c>
      <c r="G7" s="7">
        <f t="shared" ref="G7:G38" si="1">ROUND(E7*0.8,2)</f>
        <v>123.39</v>
      </c>
      <c r="H7" t="b">
        <f t="shared" ref="H7:H38" si="2">F7=C7</f>
        <v>1</v>
      </c>
      <c r="I7" t="b">
        <f t="shared" ref="I7:I38" si="3">G7=D7</f>
        <v>1</v>
      </c>
      <c r="K7" s="7"/>
      <c r="M7" s="7"/>
      <c r="N7" s="7"/>
    </row>
    <row r="8" spans="1:14" x14ac:dyDescent="0.2">
      <c r="A8" t="s">
        <v>122</v>
      </c>
      <c r="B8" t="s">
        <v>1</v>
      </c>
      <c r="C8" s="7">
        <v>190.74</v>
      </c>
      <c r="D8" s="7">
        <v>217.99</v>
      </c>
      <c r="E8" s="7">
        <v>272.48660714285717</v>
      </c>
      <c r="F8" s="7">
        <f t="shared" si="0"/>
        <v>190.74</v>
      </c>
      <c r="G8" s="7">
        <f t="shared" si="1"/>
        <v>217.99</v>
      </c>
      <c r="H8" t="b">
        <f t="shared" si="2"/>
        <v>1</v>
      </c>
      <c r="I8" t="b">
        <f t="shared" si="3"/>
        <v>1</v>
      </c>
      <c r="K8" s="7"/>
      <c r="M8" s="7"/>
      <c r="N8" s="7"/>
    </row>
    <row r="9" spans="1:14" x14ac:dyDescent="0.2">
      <c r="A9" t="s">
        <v>123</v>
      </c>
      <c r="B9" t="s">
        <v>2</v>
      </c>
      <c r="C9" s="7">
        <v>380.32</v>
      </c>
      <c r="D9" s="7">
        <v>434.65</v>
      </c>
      <c r="E9" s="7">
        <v>543.31339285714284</v>
      </c>
      <c r="F9" s="7">
        <f t="shared" si="0"/>
        <v>380.32</v>
      </c>
      <c r="G9" s="7">
        <f t="shared" si="1"/>
        <v>434.65</v>
      </c>
      <c r="H9" t="b">
        <f t="shared" si="2"/>
        <v>1</v>
      </c>
      <c r="I9" t="b">
        <f t="shared" si="3"/>
        <v>1</v>
      </c>
      <c r="K9" s="7"/>
      <c r="M9" s="7"/>
      <c r="N9" s="7"/>
    </row>
    <row r="10" spans="1:14" x14ac:dyDescent="0.2">
      <c r="A10" t="s">
        <v>124</v>
      </c>
      <c r="B10" t="s">
        <v>3</v>
      </c>
      <c r="C10" s="7">
        <v>91.32</v>
      </c>
      <c r="D10" s="7">
        <v>104.36</v>
      </c>
      <c r="E10" s="7">
        <v>130.45357142857142</v>
      </c>
      <c r="F10" s="7">
        <f t="shared" si="0"/>
        <v>91.32</v>
      </c>
      <c r="G10" s="7">
        <f t="shared" si="1"/>
        <v>104.36</v>
      </c>
      <c r="H10" t="b">
        <f t="shared" si="2"/>
        <v>1</v>
      </c>
      <c r="I10" t="b">
        <f t="shared" si="3"/>
        <v>1</v>
      </c>
      <c r="K10" s="7"/>
      <c r="M10" s="7"/>
      <c r="N10" s="7"/>
    </row>
    <row r="11" spans="1:14" x14ac:dyDescent="0.2">
      <c r="A11" t="s">
        <v>125</v>
      </c>
      <c r="B11" t="s">
        <v>4</v>
      </c>
      <c r="C11" s="7">
        <v>203.93</v>
      </c>
      <c r="D11" s="7">
        <v>233.07</v>
      </c>
      <c r="E11" s="7">
        <v>291.3330357142857</v>
      </c>
      <c r="F11" s="7">
        <f t="shared" si="0"/>
        <v>203.93</v>
      </c>
      <c r="G11" s="7">
        <f t="shared" si="1"/>
        <v>233.07</v>
      </c>
      <c r="H11" t="b">
        <f t="shared" si="2"/>
        <v>1</v>
      </c>
      <c r="I11" t="b">
        <f t="shared" si="3"/>
        <v>1</v>
      </c>
      <c r="K11" s="7"/>
      <c r="M11" s="7"/>
      <c r="N11" s="7"/>
    </row>
    <row r="12" spans="1:14" x14ac:dyDescent="0.2">
      <c r="A12" t="s">
        <v>126</v>
      </c>
      <c r="B12" t="s">
        <v>5</v>
      </c>
      <c r="C12" s="7">
        <v>482.6</v>
      </c>
      <c r="D12" s="7">
        <v>551.54999999999995</v>
      </c>
      <c r="E12" s="7">
        <v>689.43303571428578</v>
      </c>
      <c r="F12" s="7">
        <f t="shared" si="0"/>
        <v>482.6</v>
      </c>
      <c r="G12" s="7">
        <f t="shared" si="1"/>
        <v>551.54999999999995</v>
      </c>
      <c r="H12" t="b">
        <f t="shared" si="2"/>
        <v>1</v>
      </c>
      <c r="I12" t="b">
        <f t="shared" si="3"/>
        <v>1</v>
      </c>
      <c r="K12" s="7"/>
      <c r="M12" s="7"/>
      <c r="N12" s="7"/>
    </row>
    <row r="13" spans="1:14" x14ac:dyDescent="0.2">
      <c r="A13" t="s">
        <v>127</v>
      </c>
      <c r="B13" t="s">
        <v>6</v>
      </c>
      <c r="C13" s="7">
        <v>721.28</v>
      </c>
      <c r="D13" s="7">
        <v>824.32</v>
      </c>
      <c r="E13" s="7">
        <v>1030.4000000000001</v>
      </c>
      <c r="F13" s="7">
        <f t="shared" si="0"/>
        <v>721.28</v>
      </c>
      <c r="G13" s="7">
        <f t="shared" si="1"/>
        <v>824.32</v>
      </c>
      <c r="H13" t="b">
        <f t="shared" si="2"/>
        <v>1</v>
      </c>
      <c r="I13" t="b">
        <f t="shared" si="3"/>
        <v>1</v>
      </c>
      <c r="K13" s="7"/>
      <c r="M13" s="7"/>
      <c r="N13" s="7"/>
    </row>
    <row r="14" spans="1:14" x14ac:dyDescent="0.2">
      <c r="A14" t="s">
        <v>128</v>
      </c>
      <c r="B14" t="s">
        <v>7</v>
      </c>
      <c r="C14" s="7">
        <v>772.9</v>
      </c>
      <c r="D14" s="7">
        <v>883.31</v>
      </c>
      <c r="E14" s="7">
        <v>1104.1401785714284</v>
      </c>
      <c r="F14" s="7">
        <f t="shared" si="0"/>
        <v>772.9</v>
      </c>
      <c r="G14" s="7">
        <f t="shared" si="1"/>
        <v>883.31</v>
      </c>
      <c r="H14" t="b">
        <f t="shared" si="2"/>
        <v>1</v>
      </c>
      <c r="I14" t="b">
        <f t="shared" si="3"/>
        <v>1</v>
      </c>
      <c r="K14" s="7"/>
      <c r="M14" s="7"/>
      <c r="N14" s="7"/>
    </row>
    <row r="15" spans="1:14" x14ac:dyDescent="0.2">
      <c r="A15" t="s">
        <v>129</v>
      </c>
      <c r="B15" t="s">
        <v>8</v>
      </c>
      <c r="C15" s="7">
        <v>2953.64</v>
      </c>
      <c r="D15" s="7">
        <v>3375.58</v>
      </c>
      <c r="E15" s="7">
        <v>4219.4803571428565</v>
      </c>
      <c r="F15" s="7">
        <f t="shared" si="0"/>
        <v>2953.64</v>
      </c>
      <c r="G15" s="7">
        <f t="shared" si="1"/>
        <v>3375.58</v>
      </c>
      <c r="H15" t="b">
        <f t="shared" si="2"/>
        <v>1</v>
      </c>
      <c r="I15" t="b">
        <f t="shared" si="3"/>
        <v>1</v>
      </c>
      <c r="K15" s="7"/>
      <c r="M15" s="7"/>
      <c r="N15" s="7"/>
    </row>
    <row r="16" spans="1:14" x14ac:dyDescent="0.2">
      <c r="A16" t="s">
        <v>130</v>
      </c>
      <c r="B16" t="s">
        <v>9</v>
      </c>
      <c r="C16" s="7">
        <v>4834.55</v>
      </c>
      <c r="D16" s="7">
        <v>5525.19</v>
      </c>
      <c r="E16" s="7">
        <v>6906.4930000000004</v>
      </c>
      <c r="F16" s="7">
        <f t="shared" si="0"/>
        <v>4834.55</v>
      </c>
      <c r="G16" s="7">
        <f t="shared" si="1"/>
        <v>5525.19</v>
      </c>
      <c r="H16" t="b">
        <f t="shared" si="2"/>
        <v>1</v>
      </c>
      <c r="I16" t="b">
        <f t="shared" si="3"/>
        <v>1</v>
      </c>
      <c r="K16" s="7"/>
      <c r="M16" s="7"/>
      <c r="N16" s="7"/>
    </row>
    <row r="17" spans="1:14" x14ac:dyDescent="0.2">
      <c r="A17" t="s">
        <v>131</v>
      </c>
      <c r="B17" t="s">
        <v>10</v>
      </c>
      <c r="C17" s="7">
        <v>739.39</v>
      </c>
      <c r="D17" s="7">
        <v>845.01</v>
      </c>
      <c r="E17" s="7">
        <v>1056.2669642857143</v>
      </c>
      <c r="F17" s="7">
        <f t="shared" si="0"/>
        <v>739.39</v>
      </c>
      <c r="G17" s="7">
        <f t="shared" si="1"/>
        <v>845.01</v>
      </c>
      <c r="H17" t="b">
        <f t="shared" si="2"/>
        <v>1</v>
      </c>
      <c r="I17" t="b">
        <f t="shared" si="3"/>
        <v>1</v>
      </c>
      <c r="K17" s="7"/>
      <c r="M17" s="7"/>
      <c r="N17" s="7"/>
    </row>
    <row r="18" spans="1:14" x14ac:dyDescent="0.2">
      <c r="A18" t="s">
        <v>132</v>
      </c>
      <c r="B18" t="s">
        <v>11</v>
      </c>
      <c r="C18" s="7">
        <v>4682.84</v>
      </c>
      <c r="D18" s="7">
        <v>5351.81</v>
      </c>
      <c r="E18" s="7">
        <v>6689.7669642857145</v>
      </c>
      <c r="F18" s="7">
        <f t="shared" si="0"/>
        <v>4682.84</v>
      </c>
      <c r="G18" s="7">
        <f t="shared" si="1"/>
        <v>5351.81</v>
      </c>
      <c r="H18" t="b">
        <f t="shared" si="2"/>
        <v>1</v>
      </c>
      <c r="I18" t="b">
        <f t="shared" si="3"/>
        <v>1</v>
      </c>
      <c r="K18" s="7"/>
      <c r="M18" s="7"/>
      <c r="N18" s="7"/>
    </row>
    <row r="19" spans="1:14" x14ac:dyDescent="0.2">
      <c r="A19" t="s">
        <v>133</v>
      </c>
      <c r="B19" t="s">
        <v>12</v>
      </c>
      <c r="C19" s="7">
        <v>804.67</v>
      </c>
      <c r="D19" s="7">
        <v>919.62</v>
      </c>
      <c r="E19" s="7">
        <v>1149.5267857142858</v>
      </c>
      <c r="F19" s="7">
        <f t="shared" si="0"/>
        <v>804.67</v>
      </c>
      <c r="G19" s="7">
        <f t="shared" si="1"/>
        <v>919.62</v>
      </c>
      <c r="H19" t="b">
        <f t="shared" si="2"/>
        <v>1</v>
      </c>
      <c r="I19" t="b">
        <f t="shared" si="3"/>
        <v>1</v>
      </c>
      <c r="K19" s="7"/>
      <c r="M19" s="7"/>
      <c r="N19" s="7"/>
    </row>
    <row r="20" spans="1:14" x14ac:dyDescent="0.2">
      <c r="A20" t="s">
        <v>134</v>
      </c>
      <c r="B20" t="s">
        <v>13</v>
      </c>
      <c r="C20" s="7">
        <v>1652.41</v>
      </c>
      <c r="D20" s="7">
        <v>1888.47</v>
      </c>
      <c r="E20" s="7">
        <v>2360.5866071428572</v>
      </c>
      <c r="F20" s="7">
        <f t="shared" si="0"/>
        <v>1652.41</v>
      </c>
      <c r="G20" s="7">
        <f t="shared" si="1"/>
        <v>1888.47</v>
      </c>
      <c r="H20" t="b">
        <f t="shared" si="2"/>
        <v>1</v>
      </c>
      <c r="I20" t="b">
        <f t="shared" si="3"/>
        <v>1</v>
      </c>
      <c r="K20" s="7"/>
      <c r="M20" s="7"/>
      <c r="N20" s="7"/>
    </row>
    <row r="21" spans="1:14" x14ac:dyDescent="0.2">
      <c r="A21" t="s">
        <v>135</v>
      </c>
      <c r="B21" t="s">
        <v>14</v>
      </c>
      <c r="C21" s="7">
        <v>2886.84</v>
      </c>
      <c r="D21" s="7">
        <v>3299.24</v>
      </c>
      <c r="E21" s="7">
        <v>4124.0535714285706</v>
      </c>
      <c r="F21" s="7">
        <f t="shared" si="0"/>
        <v>2886.84</v>
      </c>
      <c r="G21" s="7">
        <f t="shared" si="1"/>
        <v>3299.24</v>
      </c>
      <c r="H21" t="b">
        <f t="shared" si="2"/>
        <v>1</v>
      </c>
      <c r="I21" t="b">
        <f t="shared" si="3"/>
        <v>1</v>
      </c>
      <c r="K21" s="7"/>
      <c r="M21" s="7"/>
      <c r="N21" s="7"/>
    </row>
    <row r="22" spans="1:14" x14ac:dyDescent="0.2">
      <c r="A22" t="s">
        <v>136</v>
      </c>
      <c r="B22" t="s">
        <v>15</v>
      </c>
      <c r="C22" s="7">
        <v>2653.43</v>
      </c>
      <c r="D22" s="7">
        <v>3032.5</v>
      </c>
      <c r="E22" s="7">
        <v>3790.6196428571429</v>
      </c>
      <c r="F22" s="7">
        <f t="shared" si="0"/>
        <v>2653.43</v>
      </c>
      <c r="G22" s="7">
        <f t="shared" si="1"/>
        <v>3032.5</v>
      </c>
      <c r="H22" t="b">
        <f t="shared" si="2"/>
        <v>1</v>
      </c>
      <c r="I22" t="b">
        <f t="shared" si="3"/>
        <v>1</v>
      </c>
      <c r="K22" s="7"/>
      <c r="M22" s="7"/>
      <c r="N22" s="7"/>
    </row>
    <row r="23" spans="1:14" x14ac:dyDescent="0.2">
      <c r="A23" t="s">
        <v>137</v>
      </c>
      <c r="B23" t="s">
        <v>16</v>
      </c>
      <c r="C23" s="7">
        <v>4569.04</v>
      </c>
      <c r="D23" s="7">
        <v>5221.76</v>
      </c>
      <c r="E23" s="7">
        <v>6527.2000000000007</v>
      </c>
      <c r="F23" s="7">
        <f t="shared" si="0"/>
        <v>4569.04</v>
      </c>
      <c r="G23" s="7">
        <f t="shared" si="1"/>
        <v>5221.76</v>
      </c>
      <c r="H23" t="b">
        <f t="shared" si="2"/>
        <v>1</v>
      </c>
      <c r="I23" t="b">
        <f t="shared" si="3"/>
        <v>1</v>
      </c>
      <c r="K23" s="7"/>
      <c r="M23" s="7"/>
      <c r="N23" s="7"/>
    </row>
    <row r="24" spans="1:14" x14ac:dyDescent="0.2">
      <c r="A24" t="s">
        <v>138</v>
      </c>
      <c r="B24" t="s">
        <v>17</v>
      </c>
      <c r="C24" s="7">
        <v>711.91</v>
      </c>
      <c r="D24" s="7">
        <v>813.62</v>
      </c>
      <c r="E24" s="7">
        <v>1017.0196428571428</v>
      </c>
      <c r="F24" s="7">
        <f t="shared" si="0"/>
        <v>711.91</v>
      </c>
      <c r="G24" s="7">
        <f t="shared" si="1"/>
        <v>813.62</v>
      </c>
      <c r="H24" t="b">
        <f t="shared" si="2"/>
        <v>1</v>
      </c>
      <c r="I24" t="b">
        <f t="shared" si="3"/>
        <v>1</v>
      </c>
      <c r="J24" s="7"/>
      <c r="K24" s="7"/>
      <c r="M24" s="7"/>
      <c r="N24" s="7"/>
    </row>
    <row r="25" spans="1:14" x14ac:dyDescent="0.2">
      <c r="A25" t="s">
        <v>139</v>
      </c>
      <c r="B25" t="s">
        <v>18</v>
      </c>
      <c r="C25" s="7">
        <v>1428.92</v>
      </c>
      <c r="D25" s="7">
        <v>1633.05</v>
      </c>
      <c r="E25" s="7">
        <v>2041.3133928571428</v>
      </c>
      <c r="F25" s="7">
        <f t="shared" si="0"/>
        <v>1428.92</v>
      </c>
      <c r="G25" s="7">
        <f t="shared" si="1"/>
        <v>1633.05</v>
      </c>
      <c r="H25" t="b">
        <f t="shared" si="2"/>
        <v>1</v>
      </c>
      <c r="I25" t="b">
        <f t="shared" si="3"/>
        <v>1</v>
      </c>
      <c r="K25" s="7"/>
      <c r="M25" s="7"/>
      <c r="N25" s="7"/>
    </row>
    <row r="26" spans="1:14" x14ac:dyDescent="0.2">
      <c r="A26" t="s">
        <v>140</v>
      </c>
      <c r="B26" t="s">
        <v>19</v>
      </c>
      <c r="C26" s="7">
        <v>2663.23</v>
      </c>
      <c r="D26" s="7">
        <v>3043.69</v>
      </c>
      <c r="E26" s="7">
        <v>3804.6133928571426</v>
      </c>
      <c r="F26" s="7">
        <f t="shared" si="0"/>
        <v>2663.23</v>
      </c>
      <c r="G26" s="7">
        <f t="shared" si="1"/>
        <v>3043.69</v>
      </c>
      <c r="H26" t="b">
        <f t="shared" si="2"/>
        <v>1</v>
      </c>
      <c r="I26" t="b">
        <f t="shared" si="3"/>
        <v>1</v>
      </c>
      <c r="K26" s="7"/>
      <c r="M26" s="7"/>
      <c r="N26" s="7"/>
    </row>
    <row r="27" spans="1:14" x14ac:dyDescent="0.2">
      <c r="A27" t="s">
        <v>141</v>
      </c>
      <c r="B27" t="s">
        <v>20</v>
      </c>
      <c r="C27" s="7">
        <v>4643.32</v>
      </c>
      <c r="D27" s="7">
        <v>5306.65</v>
      </c>
      <c r="E27" s="7">
        <v>6633.3133928571424</v>
      </c>
      <c r="F27" s="7">
        <f t="shared" si="0"/>
        <v>4643.32</v>
      </c>
      <c r="G27" s="7">
        <f t="shared" si="1"/>
        <v>5306.65</v>
      </c>
      <c r="H27" t="b">
        <f t="shared" si="2"/>
        <v>1</v>
      </c>
      <c r="I27" t="b">
        <f t="shared" si="3"/>
        <v>1</v>
      </c>
      <c r="K27" s="7"/>
      <c r="M27" s="7"/>
      <c r="N27" s="7"/>
    </row>
    <row r="28" spans="1:14" x14ac:dyDescent="0.2">
      <c r="A28" t="s">
        <v>142</v>
      </c>
      <c r="B28" t="s">
        <v>21</v>
      </c>
      <c r="C28" s="7">
        <v>722.58</v>
      </c>
      <c r="D28" s="7">
        <v>825.81</v>
      </c>
      <c r="E28" s="7">
        <v>1032.2598214285713</v>
      </c>
      <c r="F28" s="7">
        <f t="shared" si="0"/>
        <v>722.58</v>
      </c>
      <c r="G28" s="7">
        <f t="shared" si="1"/>
        <v>825.81</v>
      </c>
      <c r="H28" t="b">
        <f t="shared" si="2"/>
        <v>1</v>
      </c>
      <c r="I28" t="b">
        <f t="shared" si="3"/>
        <v>1</v>
      </c>
      <c r="K28" s="7"/>
      <c r="M28" s="7"/>
      <c r="N28" s="7"/>
    </row>
    <row r="29" spans="1:14" x14ac:dyDescent="0.2">
      <c r="A29" t="s">
        <v>143</v>
      </c>
      <c r="B29" t="s">
        <v>22</v>
      </c>
      <c r="C29" s="7">
        <v>2616.73</v>
      </c>
      <c r="D29" s="7">
        <v>2990.55</v>
      </c>
      <c r="E29" s="7">
        <v>3738.1866071428572</v>
      </c>
      <c r="F29" s="7">
        <f t="shared" si="0"/>
        <v>2616.73</v>
      </c>
      <c r="G29" s="7">
        <f t="shared" si="1"/>
        <v>2990.55</v>
      </c>
      <c r="H29" t="b">
        <f t="shared" si="2"/>
        <v>1</v>
      </c>
      <c r="I29" t="b">
        <f t="shared" si="3"/>
        <v>1</v>
      </c>
      <c r="K29" s="7"/>
      <c r="M29" s="7"/>
      <c r="N29" s="7"/>
    </row>
    <row r="30" spans="1:14" x14ac:dyDescent="0.2">
      <c r="A30" t="s">
        <v>144</v>
      </c>
      <c r="B30" t="s">
        <v>23</v>
      </c>
      <c r="C30" s="7">
        <v>4792.93</v>
      </c>
      <c r="D30" s="7">
        <v>5477.64</v>
      </c>
      <c r="E30" s="7">
        <v>6847.0464285714288</v>
      </c>
      <c r="F30" s="7">
        <f t="shared" si="0"/>
        <v>4792.93</v>
      </c>
      <c r="G30" s="7">
        <f t="shared" si="1"/>
        <v>5477.64</v>
      </c>
      <c r="H30" t="b">
        <f t="shared" si="2"/>
        <v>1</v>
      </c>
      <c r="I30" t="b">
        <f t="shared" si="3"/>
        <v>1</v>
      </c>
      <c r="K30" s="7"/>
      <c r="M30" s="7"/>
      <c r="N30" s="7"/>
    </row>
    <row r="31" spans="1:14" x14ac:dyDescent="0.2">
      <c r="A31" t="s">
        <v>145</v>
      </c>
      <c r="B31" t="s">
        <v>24</v>
      </c>
      <c r="C31" s="7">
        <v>2847.27</v>
      </c>
      <c r="D31" s="7">
        <v>3254.03</v>
      </c>
      <c r="E31" s="7">
        <v>4067.5330357142857</v>
      </c>
      <c r="F31" s="7">
        <f t="shared" si="0"/>
        <v>2847.27</v>
      </c>
      <c r="G31" s="7">
        <f t="shared" si="1"/>
        <v>3254.03</v>
      </c>
      <c r="H31" t="b">
        <f t="shared" si="2"/>
        <v>1</v>
      </c>
      <c r="I31" t="b">
        <f t="shared" si="3"/>
        <v>1</v>
      </c>
      <c r="K31" s="7"/>
      <c r="M31" s="7"/>
      <c r="N31" s="7"/>
    </row>
    <row r="32" spans="1:14" x14ac:dyDescent="0.2">
      <c r="A32" t="s">
        <v>146</v>
      </c>
      <c r="B32" t="s">
        <v>25</v>
      </c>
      <c r="C32" s="7">
        <v>4929.07</v>
      </c>
      <c r="D32" s="7">
        <v>5633.22</v>
      </c>
      <c r="E32" s="7">
        <v>7041.5267857142862</v>
      </c>
      <c r="F32" s="7">
        <f t="shared" si="0"/>
        <v>4929.07</v>
      </c>
      <c r="G32" s="7">
        <f t="shared" si="1"/>
        <v>5633.22</v>
      </c>
      <c r="H32" t="b">
        <f t="shared" si="2"/>
        <v>1</v>
      </c>
      <c r="I32" t="b">
        <f t="shared" si="3"/>
        <v>1</v>
      </c>
      <c r="K32" s="7"/>
      <c r="M32" s="7"/>
      <c r="N32" s="7"/>
    </row>
    <row r="33" spans="1:14" x14ac:dyDescent="0.2">
      <c r="A33" t="s">
        <v>147</v>
      </c>
      <c r="B33" t="s">
        <v>26</v>
      </c>
      <c r="C33" s="7">
        <v>9141.3799999999992</v>
      </c>
      <c r="D33" s="7">
        <v>10447.290000000001</v>
      </c>
      <c r="E33" s="7">
        <v>13059.113392857143</v>
      </c>
      <c r="F33" s="7">
        <f t="shared" si="0"/>
        <v>9141.3799999999992</v>
      </c>
      <c r="G33" s="7">
        <f t="shared" si="1"/>
        <v>10447.290000000001</v>
      </c>
      <c r="H33" t="b">
        <f t="shared" si="2"/>
        <v>1</v>
      </c>
      <c r="I33" t="b">
        <f t="shared" si="3"/>
        <v>1</v>
      </c>
      <c r="K33" s="7"/>
      <c r="M33" s="7"/>
      <c r="N33" s="7"/>
    </row>
    <row r="34" spans="1:14" x14ac:dyDescent="0.2">
      <c r="A34" t="s">
        <v>148</v>
      </c>
      <c r="B34" t="s">
        <v>27</v>
      </c>
      <c r="C34" s="7">
        <v>4984.51</v>
      </c>
      <c r="D34" s="7">
        <v>5696.58</v>
      </c>
      <c r="E34" s="7">
        <v>7120.7267857142861</v>
      </c>
      <c r="F34" s="7">
        <f t="shared" si="0"/>
        <v>4984.51</v>
      </c>
      <c r="G34" s="7">
        <f t="shared" si="1"/>
        <v>5696.58</v>
      </c>
      <c r="H34" t="b">
        <f t="shared" si="2"/>
        <v>1</v>
      </c>
      <c r="I34" t="b">
        <f t="shared" si="3"/>
        <v>1</v>
      </c>
      <c r="K34" s="7"/>
      <c r="M34" s="7"/>
      <c r="N34" s="7"/>
    </row>
    <row r="35" spans="1:14" x14ac:dyDescent="0.2">
      <c r="A35" t="s">
        <v>149</v>
      </c>
      <c r="B35" t="s">
        <v>28</v>
      </c>
      <c r="C35" s="7">
        <v>3019.05</v>
      </c>
      <c r="D35" s="7">
        <v>3450.35</v>
      </c>
      <c r="E35" s="7">
        <v>4312.9330357142862</v>
      </c>
      <c r="F35" s="7">
        <f t="shared" si="0"/>
        <v>3019.05</v>
      </c>
      <c r="G35" s="7">
        <f t="shared" si="1"/>
        <v>3450.35</v>
      </c>
      <c r="H35" t="b">
        <f t="shared" si="2"/>
        <v>1</v>
      </c>
      <c r="I35" t="b">
        <f t="shared" si="3"/>
        <v>1</v>
      </c>
      <c r="K35" s="7"/>
      <c r="M35" s="7"/>
      <c r="N35" s="7"/>
    </row>
    <row r="36" spans="1:14" x14ac:dyDescent="0.2">
      <c r="A36" t="s">
        <v>150</v>
      </c>
      <c r="B36" t="s">
        <v>29</v>
      </c>
      <c r="C36" s="7">
        <v>5031.96</v>
      </c>
      <c r="D36" s="7">
        <v>5750.81</v>
      </c>
      <c r="E36" s="7">
        <v>7188.5133928571431</v>
      </c>
      <c r="F36" s="7">
        <f t="shared" si="0"/>
        <v>5031.96</v>
      </c>
      <c r="G36" s="7">
        <f t="shared" si="1"/>
        <v>5750.81</v>
      </c>
      <c r="H36" t="b">
        <f t="shared" si="2"/>
        <v>1</v>
      </c>
      <c r="I36" t="b">
        <f t="shared" si="3"/>
        <v>1</v>
      </c>
      <c r="K36" s="7"/>
      <c r="M36" s="7"/>
      <c r="N36" s="7"/>
    </row>
    <row r="37" spans="1:14" x14ac:dyDescent="0.2">
      <c r="A37" t="s">
        <v>151</v>
      </c>
      <c r="B37" t="s">
        <v>30</v>
      </c>
      <c r="C37" s="7">
        <v>781.72</v>
      </c>
      <c r="D37" s="7">
        <v>893.39</v>
      </c>
      <c r="E37" s="7">
        <v>1116.7401785714285</v>
      </c>
      <c r="F37" s="7">
        <f t="shared" si="0"/>
        <v>781.72</v>
      </c>
      <c r="G37" s="7">
        <f t="shared" si="1"/>
        <v>893.39</v>
      </c>
      <c r="H37" t="b">
        <f t="shared" si="2"/>
        <v>1</v>
      </c>
      <c r="I37" t="b">
        <f t="shared" si="3"/>
        <v>1</v>
      </c>
      <c r="K37" s="7"/>
      <c r="M37" s="7"/>
      <c r="N37" s="7"/>
    </row>
    <row r="38" spans="1:14" x14ac:dyDescent="0.2">
      <c r="A38" t="s">
        <v>152</v>
      </c>
      <c r="B38" t="s">
        <v>31</v>
      </c>
      <c r="C38" s="7">
        <v>9905.81</v>
      </c>
      <c r="D38" s="7">
        <v>11320.93</v>
      </c>
      <c r="E38" s="7">
        <v>14151.15982142857</v>
      </c>
      <c r="F38" s="7">
        <f t="shared" si="0"/>
        <v>9905.81</v>
      </c>
      <c r="G38" s="7">
        <f t="shared" si="1"/>
        <v>11320.93</v>
      </c>
      <c r="H38" t="b">
        <f t="shared" si="2"/>
        <v>1</v>
      </c>
      <c r="I38" t="b">
        <f t="shared" si="3"/>
        <v>1</v>
      </c>
      <c r="K38" s="7"/>
      <c r="M38" s="7"/>
      <c r="N38" s="7"/>
    </row>
    <row r="39" spans="1:14" x14ac:dyDescent="0.2">
      <c r="A39" t="s">
        <v>153</v>
      </c>
      <c r="B39" t="s">
        <v>32</v>
      </c>
      <c r="C39" s="7">
        <v>8987.5499999999993</v>
      </c>
      <c r="D39" s="7">
        <v>10271.49</v>
      </c>
      <c r="E39" s="7">
        <v>12839.35982142857</v>
      </c>
      <c r="F39" s="7">
        <f t="shared" ref="F39:F70" si="4">ROUND((E39*0.7),2)</f>
        <v>8987.5499999999993</v>
      </c>
      <c r="G39" s="7">
        <f t="shared" ref="G39:G70" si="5">ROUND(E39*0.8,2)</f>
        <v>10271.49</v>
      </c>
      <c r="H39" t="b">
        <f t="shared" ref="H39:H70" si="6">F39=C39</f>
        <v>1</v>
      </c>
      <c r="I39" t="b">
        <f t="shared" ref="I39:I70" si="7">G39=D39</f>
        <v>1</v>
      </c>
      <c r="K39" s="7"/>
      <c r="M39" s="7"/>
      <c r="N39" s="7"/>
    </row>
    <row r="40" spans="1:14" x14ac:dyDescent="0.2">
      <c r="A40" t="s">
        <v>154</v>
      </c>
      <c r="B40" t="s">
        <v>33</v>
      </c>
      <c r="C40" s="7">
        <v>4670.74</v>
      </c>
      <c r="D40" s="7">
        <v>5337.99</v>
      </c>
      <c r="E40" s="7">
        <v>6672.4866071428569</v>
      </c>
      <c r="F40" s="7">
        <f t="shared" si="4"/>
        <v>4670.74</v>
      </c>
      <c r="G40" s="7">
        <f t="shared" si="5"/>
        <v>5337.99</v>
      </c>
      <c r="H40" t="b">
        <f t="shared" si="6"/>
        <v>1</v>
      </c>
      <c r="I40" t="b">
        <f t="shared" si="7"/>
        <v>1</v>
      </c>
      <c r="K40" s="7"/>
      <c r="M40" s="7"/>
      <c r="N40" s="7"/>
    </row>
    <row r="41" spans="1:14" x14ac:dyDescent="0.2">
      <c r="A41" t="s">
        <v>155</v>
      </c>
      <c r="B41" t="s">
        <v>34</v>
      </c>
      <c r="C41" s="7">
        <v>8923.1200000000008</v>
      </c>
      <c r="D41" s="7">
        <v>10197.85</v>
      </c>
      <c r="E41" s="7">
        <v>12747.313392857144</v>
      </c>
      <c r="F41" s="7">
        <f t="shared" si="4"/>
        <v>8923.1200000000008</v>
      </c>
      <c r="G41" s="7">
        <f t="shared" si="5"/>
        <v>10197.85</v>
      </c>
      <c r="H41" t="b">
        <f t="shared" si="6"/>
        <v>1</v>
      </c>
      <c r="I41" t="b">
        <f t="shared" si="7"/>
        <v>1</v>
      </c>
      <c r="K41" s="7"/>
      <c r="M41" s="7"/>
      <c r="N41" s="7"/>
    </row>
    <row r="42" spans="1:14" x14ac:dyDescent="0.2">
      <c r="A42" t="s">
        <v>156</v>
      </c>
      <c r="B42" t="s">
        <v>35</v>
      </c>
      <c r="C42" s="7">
        <v>9106.15</v>
      </c>
      <c r="D42" s="7">
        <v>10407.030000000001</v>
      </c>
      <c r="E42" s="7">
        <v>13008.786607142858</v>
      </c>
      <c r="F42" s="7">
        <f t="shared" si="4"/>
        <v>9106.15</v>
      </c>
      <c r="G42" s="7">
        <f t="shared" si="5"/>
        <v>10407.030000000001</v>
      </c>
      <c r="H42" t="b">
        <f t="shared" si="6"/>
        <v>1</v>
      </c>
      <c r="I42" t="b">
        <f t="shared" si="7"/>
        <v>1</v>
      </c>
      <c r="K42" s="7"/>
      <c r="M42" s="7"/>
      <c r="N42" s="7"/>
    </row>
    <row r="43" spans="1:14" x14ac:dyDescent="0.2">
      <c r="A43" t="s">
        <v>157</v>
      </c>
      <c r="B43" t="s">
        <v>36</v>
      </c>
      <c r="C43" s="7">
        <v>8981.5400000000009</v>
      </c>
      <c r="D43" s="7">
        <v>10264.620000000001</v>
      </c>
      <c r="E43" s="7">
        <v>12830.773214285715</v>
      </c>
      <c r="F43" s="7">
        <f t="shared" si="4"/>
        <v>8981.5400000000009</v>
      </c>
      <c r="G43" s="7">
        <f t="shared" si="5"/>
        <v>10264.620000000001</v>
      </c>
      <c r="H43" t="b">
        <f t="shared" si="6"/>
        <v>1</v>
      </c>
      <c r="I43" t="b">
        <f t="shared" si="7"/>
        <v>1</v>
      </c>
      <c r="K43" s="7"/>
      <c r="M43" s="7"/>
      <c r="N43" s="7"/>
    </row>
    <row r="44" spans="1:14" x14ac:dyDescent="0.2">
      <c r="A44" t="s">
        <v>158</v>
      </c>
      <c r="B44" t="s">
        <v>37</v>
      </c>
      <c r="C44" s="7">
        <v>15560.63</v>
      </c>
      <c r="D44" s="7">
        <v>17783.57</v>
      </c>
      <c r="E44" s="7">
        <v>22229.466964285712</v>
      </c>
      <c r="F44" s="7">
        <f t="shared" si="4"/>
        <v>15560.63</v>
      </c>
      <c r="G44" s="7">
        <f t="shared" si="5"/>
        <v>17783.57</v>
      </c>
      <c r="H44" t="b">
        <f t="shared" si="6"/>
        <v>1</v>
      </c>
      <c r="I44" t="b">
        <f t="shared" si="7"/>
        <v>1</v>
      </c>
      <c r="K44" s="7"/>
      <c r="M44" s="7"/>
      <c r="N44" s="7"/>
    </row>
    <row r="45" spans="1:14" x14ac:dyDescent="0.2">
      <c r="A45" t="s">
        <v>159</v>
      </c>
      <c r="B45" t="s">
        <v>38</v>
      </c>
      <c r="C45" s="7">
        <v>22052.81</v>
      </c>
      <c r="D45" s="7">
        <v>25203.21</v>
      </c>
      <c r="E45" s="7">
        <v>31504.013392857145</v>
      </c>
      <c r="F45" s="7">
        <f t="shared" si="4"/>
        <v>22052.81</v>
      </c>
      <c r="G45" s="7">
        <f t="shared" si="5"/>
        <v>25203.21</v>
      </c>
      <c r="H45" t="b">
        <f t="shared" si="6"/>
        <v>1</v>
      </c>
      <c r="I45" t="b">
        <f t="shared" si="7"/>
        <v>1</v>
      </c>
      <c r="K45" s="7"/>
      <c r="M45" s="7"/>
      <c r="N45" s="7"/>
    </row>
    <row r="46" spans="1:14" x14ac:dyDescent="0.2">
      <c r="A46" t="s">
        <v>160</v>
      </c>
      <c r="B46" t="s">
        <v>39</v>
      </c>
      <c r="C46" s="7">
        <v>16155.86</v>
      </c>
      <c r="D46" s="7">
        <v>18463.84</v>
      </c>
      <c r="E46" s="7">
        <v>23079.8</v>
      </c>
      <c r="F46" s="7">
        <f t="shared" si="4"/>
        <v>16155.86</v>
      </c>
      <c r="G46" s="7">
        <f t="shared" si="5"/>
        <v>18463.84</v>
      </c>
      <c r="H46" t="b">
        <f t="shared" si="6"/>
        <v>1</v>
      </c>
      <c r="I46" t="b">
        <f t="shared" si="7"/>
        <v>1</v>
      </c>
      <c r="K46" s="7"/>
      <c r="M46" s="7"/>
      <c r="N46" s="7"/>
    </row>
    <row r="47" spans="1:14" x14ac:dyDescent="0.2">
      <c r="A47" t="s">
        <v>161</v>
      </c>
      <c r="B47" t="s">
        <v>40</v>
      </c>
      <c r="C47" s="7">
        <v>9120.42</v>
      </c>
      <c r="D47" s="7">
        <v>10423.34</v>
      </c>
      <c r="E47" s="7">
        <v>13029.173214285714</v>
      </c>
      <c r="F47" s="7">
        <f t="shared" si="4"/>
        <v>9120.42</v>
      </c>
      <c r="G47" s="7">
        <f t="shared" si="5"/>
        <v>10423.34</v>
      </c>
      <c r="H47" t="b">
        <f t="shared" si="6"/>
        <v>1</v>
      </c>
      <c r="I47" t="b">
        <f t="shared" si="7"/>
        <v>1</v>
      </c>
      <c r="K47" s="7"/>
      <c r="M47" s="7"/>
      <c r="N47" s="7"/>
    </row>
    <row r="48" spans="1:14" x14ac:dyDescent="0.2">
      <c r="A48" t="s">
        <v>162</v>
      </c>
      <c r="B48" t="s">
        <v>41</v>
      </c>
      <c r="C48" s="7">
        <v>17639.91</v>
      </c>
      <c r="D48" s="7">
        <v>20159.89</v>
      </c>
      <c r="E48" s="7">
        <v>25199.866964285713</v>
      </c>
      <c r="F48" s="7">
        <f t="shared" si="4"/>
        <v>17639.91</v>
      </c>
      <c r="G48" s="7">
        <f t="shared" si="5"/>
        <v>20159.89</v>
      </c>
      <c r="H48" t="b">
        <f t="shared" si="6"/>
        <v>1</v>
      </c>
      <c r="I48" t="b">
        <f t="shared" si="7"/>
        <v>1</v>
      </c>
      <c r="K48" s="7"/>
      <c r="M48" s="7"/>
      <c r="N48" s="7"/>
    </row>
    <row r="49" spans="1:14" x14ac:dyDescent="0.2">
      <c r="A49" t="s">
        <v>163</v>
      </c>
      <c r="B49" t="s">
        <v>42</v>
      </c>
      <c r="C49" s="7">
        <v>10165.25</v>
      </c>
      <c r="D49" s="7">
        <v>11617.43</v>
      </c>
      <c r="E49" s="7">
        <v>14521.786607142858</v>
      </c>
      <c r="F49" s="7">
        <f t="shared" si="4"/>
        <v>10165.25</v>
      </c>
      <c r="G49" s="7">
        <f t="shared" si="5"/>
        <v>11617.43</v>
      </c>
      <c r="H49" t="b">
        <f t="shared" si="6"/>
        <v>1</v>
      </c>
      <c r="I49" t="b">
        <f t="shared" si="7"/>
        <v>1</v>
      </c>
      <c r="K49" s="7"/>
      <c r="M49" s="7"/>
      <c r="N49" s="7"/>
    </row>
    <row r="50" spans="1:14" x14ac:dyDescent="0.2">
      <c r="A50" t="s">
        <v>164</v>
      </c>
      <c r="B50" t="s">
        <v>43</v>
      </c>
      <c r="C50" s="7">
        <v>15351.66</v>
      </c>
      <c r="D50" s="7">
        <v>17544.75</v>
      </c>
      <c r="E50" s="7">
        <v>21930.940178571429</v>
      </c>
      <c r="F50" s="7">
        <f t="shared" si="4"/>
        <v>15351.66</v>
      </c>
      <c r="G50" s="7">
        <f t="shared" si="5"/>
        <v>17544.75</v>
      </c>
      <c r="H50" t="b">
        <f t="shared" si="6"/>
        <v>1</v>
      </c>
      <c r="I50" t="b">
        <f t="shared" si="7"/>
        <v>1</v>
      </c>
      <c r="K50" s="7"/>
      <c r="M50" s="7"/>
      <c r="N50" s="7"/>
    </row>
    <row r="51" spans="1:14" x14ac:dyDescent="0.2">
      <c r="A51" t="s">
        <v>165</v>
      </c>
      <c r="B51" t="s">
        <v>44</v>
      </c>
      <c r="C51" s="7">
        <v>720.79</v>
      </c>
      <c r="D51" s="7">
        <v>823.76</v>
      </c>
      <c r="E51" s="7">
        <v>1029.6999999999998</v>
      </c>
      <c r="F51" s="7">
        <f t="shared" si="4"/>
        <v>720.79</v>
      </c>
      <c r="G51" s="7">
        <f t="shared" si="5"/>
        <v>823.76</v>
      </c>
      <c r="H51" t="b">
        <f t="shared" si="6"/>
        <v>1</v>
      </c>
      <c r="I51" t="b">
        <f t="shared" si="7"/>
        <v>1</v>
      </c>
      <c r="K51" s="7"/>
      <c r="M51" s="7"/>
      <c r="N51" s="7"/>
    </row>
    <row r="52" spans="1:14" x14ac:dyDescent="0.2">
      <c r="A52" t="s">
        <v>516</v>
      </c>
      <c r="B52" t="s">
        <v>117</v>
      </c>
      <c r="C52" s="7">
        <v>1237.9100000000001</v>
      </c>
      <c r="D52" s="7">
        <v>1414.75</v>
      </c>
      <c r="E52" s="7">
        <v>1768.4401785714285</v>
      </c>
      <c r="F52" s="7">
        <f t="shared" si="4"/>
        <v>1237.9100000000001</v>
      </c>
      <c r="G52" s="7">
        <f t="shared" si="5"/>
        <v>1414.75</v>
      </c>
      <c r="H52" t="b">
        <f t="shared" si="6"/>
        <v>1</v>
      </c>
      <c r="I52" t="b">
        <f t="shared" si="7"/>
        <v>1</v>
      </c>
      <c r="K52" s="7"/>
      <c r="M52" s="7"/>
      <c r="N52" s="7"/>
    </row>
    <row r="53" spans="1:14" x14ac:dyDescent="0.2">
      <c r="A53" t="s">
        <v>166</v>
      </c>
      <c r="B53" t="s">
        <v>45</v>
      </c>
      <c r="C53" s="7">
        <v>1228.82</v>
      </c>
      <c r="D53" s="7">
        <v>1404.37</v>
      </c>
      <c r="E53" s="7">
        <v>1755.4598214285713</v>
      </c>
      <c r="F53" s="7">
        <f t="shared" si="4"/>
        <v>1228.82</v>
      </c>
      <c r="G53" s="7">
        <f t="shared" si="5"/>
        <v>1404.37</v>
      </c>
      <c r="H53" t="b">
        <f t="shared" si="6"/>
        <v>1</v>
      </c>
      <c r="I53" t="b">
        <f t="shared" si="7"/>
        <v>1</v>
      </c>
      <c r="K53" s="7"/>
      <c r="M53" s="7"/>
      <c r="N53" s="7"/>
    </row>
    <row r="54" spans="1:14" x14ac:dyDescent="0.2">
      <c r="A54" t="s">
        <v>167</v>
      </c>
      <c r="B54" t="s">
        <v>46</v>
      </c>
      <c r="C54" s="7">
        <v>1655.93</v>
      </c>
      <c r="D54" s="7">
        <v>1892.5</v>
      </c>
      <c r="E54" s="7">
        <v>2365.6196428571429</v>
      </c>
      <c r="F54" s="7">
        <f t="shared" si="4"/>
        <v>1655.93</v>
      </c>
      <c r="G54" s="7">
        <f t="shared" si="5"/>
        <v>1892.5</v>
      </c>
      <c r="H54" t="b">
        <f t="shared" si="6"/>
        <v>1</v>
      </c>
      <c r="I54" t="b">
        <f t="shared" si="7"/>
        <v>1</v>
      </c>
      <c r="K54" s="7"/>
      <c r="M54" s="7"/>
      <c r="N54" s="7"/>
    </row>
    <row r="55" spans="1:14" x14ac:dyDescent="0.2">
      <c r="A55" t="s">
        <v>168</v>
      </c>
      <c r="B55" t="s">
        <v>47</v>
      </c>
      <c r="C55" s="7">
        <v>14997.2</v>
      </c>
      <c r="D55" s="7">
        <v>17139.66</v>
      </c>
      <c r="E55" s="7">
        <v>21424.573214285712</v>
      </c>
      <c r="F55" s="7">
        <f t="shared" si="4"/>
        <v>14997.2</v>
      </c>
      <c r="G55" s="7">
        <f t="shared" si="5"/>
        <v>17139.66</v>
      </c>
      <c r="H55" t="b">
        <f t="shared" si="6"/>
        <v>1</v>
      </c>
      <c r="I55" t="b">
        <f t="shared" si="7"/>
        <v>1</v>
      </c>
      <c r="K55" s="7"/>
      <c r="M55" s="7"/>
      <c r="N55" s="7"/>
    </row>
    <row r="56" spans="1:14" x14ac:dyDescent="0.2">
      <c r="A56" t="s">
        <v>169</v>
      </c>
      <c r="B56" t="s">
        <v>48</v>
      </c>
      <c r="C56" s="7">
        <v>1470.41</v>
      </c>
      <c r="D56" s="7">
        <v>1680.47</v>
      </c>
      <c r="E56" s="7">
        <v>2100.5866071428572</v>
      </c>
      <c r="F56" s="7">
        <f t="shared" si="4"/>
        <v>1470.41</v>
      </c>
      <c r="G56" s="7">
        <f t="shared" si="5"/>
        <v>1680.47</v>
      </c>
      <c r="H56" t="b">
        <f t="shared" si="6"/>
        <v>1</v>
      </c>
      <c r="I56" t="b">
        <f t="shared" si="7"/>
        <v>1</v>
      </c>
      <c r="K56" s="7"/>
      <c r="M56" s="7"/>
      <c r="N56" s="7"/>
    </row>
    <row r="57" spans="1:14" x14ac:dyDescent="0.2">
      <c r="A57" t="s">
        <v>170</v>
      </c>
      <c r="B57" t="s">
        <v>49</v>
      </c>
      <c r="C57" s="7">
        <v>17183.580000000002</v>
      </c>
      <c r="D57" s="7">
        <v>19638.37</v>
      </c>
      <c r="E57" s="7">
        <v>24547.966964285719</v>
      </c>
      <c r="F57" s="7">
        <f t="shared" si="4"/>
        <v>17183.580000000002</v>
      </c>
      <c r="G57" s="7">
        <f t="shared" si="5"/>
        <v>19638.37</v>
      </c>
      <c r="H57" t="b">
        <f t="shared" si="6"/>
        <v>1</v>
      </c>
      <c r="I57" t="b">
        <f t="shared" si="7"/>
        <v>1</v>
      </c>
      <c r="K57" s="7"/>
      <c r="M57" s="7"/>
      <c r="N57" s="7"/>
    </row>
    <row r="58" spans="1:14" x14ac:dyDescent="0.2">
      <c r="A58" t="s">
        <v>171</v>
      </c>
      <c r="B58" t="s">
        <v>50</v>
      </c>
      <c r="C58" s="7">
        <v>10488.42</v>
      </c>
      <c r="D58" s="7">
        <v>11986.76</v>
      </c>
      <c r="E58" s="7">
        <v>14983.45357142857</v>
      </c>
      <c r="F58" s="7">
        <f t="shared" si="4"/>
        <v>10488.42</v>
      </c>
      <c r="G58" s="7">
        <f t="shared" si="5"/>
        <v>11986.76</v>
      </c>
      <c r="H58" t="b">
        <f t="shared" si="6"/>
        <v>1</v>
      </c>
      <c r="I58" t="b">
        <f t="shared" si="7"/>
        <v>1</v>
      </c>
      <c r="K58" s="7"/>
      <c r="M58" s="7"/>
      <c r="N58" s="7"/>
    </row>
    <row r="59" spans="1:14" x14ac:dyDescent="0.2">
      <c r="A59" t="s">
        <v>172</v>
      </c>
      <c r="B59" t="s">
        <v>51</v>
      </c>
      <c r="C59" s="7">
        <v>16616.419999999998</v>
      </c>
      <c r="D59" s="7">
        <v>18990.189999999999</v>
      </c>
      <c r="E59" s="7">
        <v>23737.740178571425</v>
      </c>
      <c r="F59" s="7">
        <f t="shared" si="4"/>
        <v>16616.419999999998</v>
      </c>
      <c r="G59" s="7">
        <f t="shared" si="5"/>
        <v>18990.189999999999</v>
      </c>
      <c r="H59" t="b">
        <f t="shared" si="6"/>
        <v>1</v>
      </c>
      <c r="I59" t="b">
        <f t="shared" si="7"/>
        <v>1</v>
      </c>
      <c r="K59" s="7"/>
      <c r="M59" s="7"/>
      <c r="N59" s="7"/>
    </row>
    <row r="60" spans="1:14" x14ac:dyDescent="0.2">
      <c r="A60" t="s">
        <v>173</v>
      </c>
      <c r="B60" t="s">
        <v>52</v>
      </c>
      <c r="C60" s="7">
        <v>23556.51</v>
      </c>
      <c r="D60" s="7">
        <v>26921.73</v>
      </c>
      <c r="E60" s="7">
        <v>33652.15982142857</v>
      </c>
      <c r="F60" s="7">
        <f t="shared" si="4"/>
        <v>23556.51</v>
      </c>
      <c r="G60" s="7">
        <f t="shared" si="5"/>
        <v>26921.73</v>
      </c>
      <c r="H60" t="b">
        <f t="shared" si="6"/>
        <v>1</v>
      </c>
      <c r="I60" t="b">
        <f t="shared" si="7"/>
        <v>1</v>
      </c>
      <c r="K60" s="7"/>
      <c r="M60" s="7"/>
      <c r="N60" s="7"/>
    </row>
    <row r="61" spans="1:14" x14ac:dyDescent="0.2">
      <c r="A61" t="s">
        <v>174</v>
      </c>
      <c r="B61" t="s">
        <v>53</v>
      </c>
      <c r="C61" s="7">
        <v>15688.33</v>
      </c>
      <c r="D61" s="7">
        <v>17929.52</v>
      </c>
      <c r="E61" s="7">
        <v>22411.9</v>
      </c>
      <c r="F61" s="7">
        <f t="shared" si="4"/>
        <v>15688.33</v>
      </c>
      <c r="G61" s="7">
        <f t="shared" si="5"/>
        <v>17929.52</v>
      </c>
      <c r="H61" t="b">
        <f t="shared" si="6"/>
        <v>1</v>
      </c>
      <c r="I61" t="b">
        <f t="shared" si="7"/>
        <v>1</v>
      </c>
      <c r="K61" s="7"/>
      <c r="M61" s="7"/>
      <c r="N61" s="7"/>
    </row>
    <row r="62" spans="1:14" x14ac:dyDescent="0.2">
      <c r="A62" t="s">
        <v>175</v>
      </c>
      <c r="B62" t="s">
        <v>54</v>
      </c>
      <c r="C62" s="7">
        <v>29105.72</v>
      </c>
      <c r="D62" s="7">
        <v>33263.68</v>
      </c>
      <c r="E62" s="7">
        <v>41579.599999999999</v>
      </c>
      <c r="F62" s="7">
        <f t="shared" si="4"/>
        <v>29105.72</v>
      </c>
      <c r="G62" s="7">
        <f t="shared" si="5"/>
        <v>33263.68</v>
      </c>
      <c r="H62" t="b">
        <f t="shared" si="6"/>
        <v>1</v>
      </c>
      <c r="I62" t="b">
        <f t="shared" si="7"/>
        <v>1</v>
      </c>
      <c r="K62" s="7"/>
      <c r="M62" s="7"/>
      <c r="N62" s="7"/>
    </row>
    <row r="63" spans="1:14" x14ac:dyDescent="0.2">
      <c r="A63" t="s">
        <v>176</v>
      </c>
      <c r="B63" t="s">
        <v>55</v>
      </c>
      <c r="C63" s="7">
        <v>1416</v>
      </c>
      <c r="D63" s="7">
        <v>1618.29</v>
      </c>
      <c r="E63" s="7">
        <v>2022.8598214285714</v>
      </c>
      <c r="F63" s="7">
        <f t="shared" si="4"/>
        <v>1416</v>
      </c>
      <c r="G63" s="7">
        <f t="shared" si="5"/>
        <v>1618.29</v>
      </c>
      <c r="H63" t="b">
        <f t="shared" si="6"/>
        <v>1</v>
      </c>
      <c r="I63" t="b">
        <f t="shared" si="7"/>
        <v>1</v>
      </c>
      <c r="K63" s="7"/>
      <c r="M63" s="7"/>
      <c r="N63" s="7"/>
    </row>
    <row r="64" spans="1:14" x14ac:dyDescent="0.2">
      <c r="A64" t="s">
        <v>177</v>
      </c>
      <c r="B64" t="s">
        <v>56</v>
      </c>
      <c r="C64" s="7">
        <v>15368.55</v>
      </c>
      <c r="D64" s="7">
        <v>17564.060000000001</v>
      </c>
      <c r="E64" s="7">
        <v>21955.073214285716</v>
      </c>
      <c r="F64" s="7">
        <f t="shared" si="4"/>
        <v>15368.55</v>
      </c>
      <c r="G64" s="7">
        <f t="shared" si="5"/>
        <v>17564.060000000001</v>
      </c>
      <c r="H64" t="b">
        <f t="shared" si="6"/>
        <v>1</v>
      </c>
      <c r="I64" t="b">
        <f t="shared" si="7"/>
        <v>1</v>
      </c>
      <c r="K64" s="7"/>
      <c r="M64" s="7"/>
      <c r="N64" s="7"/>
    </row>
    <row r="65" spans="1:14" x14ac:dyDescent="0.2">
      <c r="A65" t="s">
        <v>178</v>
      </c>
      <c r="B65" t="s">
        <v>57</v>
      </c>
      <c r="C65" s="7">
        <v>28740.87</v>
      </c>
      <c r="D65" s="7">
        <v>32846.71</v>
      </c>
      <c r="E65" s="7">
        <v>41058.386607142857</v>
      </c>
      <c r="F65" s="7">
        <f t="shared" si="4"/>
        <v>28740.87</v>
      </c>
      <c r="G65" s="7">
        <f t="shared" si="5"/>
        <v>32846.71</v>
      </c>
      <c r="H65" t="b">
        <f t="shared" si="6"/>
        <v>1</v>
      </c>
      <c r="I65" t="b">
        <f t="shared" si="7"/>
        <v>1</v>
      </c>
      <c r="K65" s="7"/>
      <c r="M65" s="7"/>
      <c r="N65" s="7"/>
    </row>
    <row r="66" spans="1:14" x14ac:dyDescent="0.2">
      <c r="A66" t="s">
        <v>179</v>
      </c>
      <c r="B66" t="s">
        <v>58</v>
      </c>
      <c r="C66" s="7">
        <v>1525.9</v>
      </c>
      <c r="D66" s="7">
        <v>1743.88</v>
      </c>
      <c r="E66" s="7">
        <v>2179.8535714285717</v>
      </c>
      <c r="F66" s="7">
        <f t="shared" si="4"/>
        <v>1525.9</v>
      </c>
      <c r="G66" s="7">
        <f t="shared" si="5"/>
        <v>1743.88</v>
      </c>
      <c r="H66" t="b">
        <f t="shared" si="6"/>
        <v>1</v>
      </c>
      <c r="I66" t="b">
        <f t="shared" si="7"/>
        <v>1</v>
      </c>
      <c r="K66" s="7"/>
      <c r="M66" s="7"/>
      <c r="N66" s="7"/>
    </row>
    <row r="67" spans="1:14" x14ac:dyDescent="0.2">
      <c r="A67" t="s">
        <v>180</v>
      </c>
      <c r="B67" t="s">
        <v>59</v>
      </c>
      <c r="C67" s="7">
        <v>26695.11</v>
      </c>
      <c r="D67" s="7">
        <v>30508.7</v>
      </c>
      <c r="E67" s="7">
        <v>38135.873214285719</v>
      </c>
      <c r="F67" s="7">
        <f t="shared" si="4"/>
        <v>26695.11</v>
      </c>
      <c r="G67" s="7">
        <f t="shared" si="5"/>
        <v>30508.7</v>
      </c>
      <c r="H67" t="b">
        <f t="shared" si="6"/>
        <v>1</v>
      </c>
      <c r="I67" t="b">
        <f t="shared" si="7"/>
        <v>1</v>
      </c>
      <c r="K67" s="7"/>
      <c r="M67" s="7"/>
      <c r="N67" s="7"/>
    </row>
    <row r="68" spans="1:14" x14ac:dyDescent="0.2">
      <c r="A68" t="s">
        <v>181</v>
      </c>
      <c r="B68" t="s">
        <v>60</v>
      </c>
      <c r="C68" s="7">
        <v>43592.39</v>
      </c>
      <c r="D68" s="7">
        <v>49819.87</v>
      </c>
      <c r="E68" s="7">
        <v>62274.84017857143</v>
      </c>
      <c r="F68" s="7">
        <f t="shared" si="4"/>
        <v>43592.39</v>
      </c>
      <c r="G68" s="7">
        <f t="shared" si="5"/>
        <v>49819.87</v>
      </c>
      <c r="H68" t="b">
        <f t="shared" si="6"/>
        <v>1</v>
      </c>
      <c r="I68" t="b">
        <f t="shared" si="7"/>
        <v>1</v>
      </c>
      <c r="K68" s="7"/>
      <c r="M68" s="7"/>
      <c r="N68" s="7"/>
    </row>
    <row r="69" spans="1:14" x14ac:dyDescent="0.2">
      <c r="A69" t="s">
        <v>182</v>
      </c>
      <c r="B69" t="s">
        <v>61</v>
      </c>
      <c r="C69" s="7">
        <v>24156.03</v>
      </c>
      <c r="D69" s="7">
        <v>27606.89</v>
      </c>
      <c r="E69" s="7">
        <v>34508.613392857136</v>
      </c>
      <c r="F69" s="7">
        <f t="shared" si="4"/>
        <v>24156.03</v>
      </c>
      <c r="G69" s="7">
        <f t="shared" si="5"/>
        <v>27606.89</v>
      </c>
      <c r="H69" t="b">
        <f t="shared" si="6"/>
        <v>1</v>
      </c>
      <c r="I69" t="b">
        <f t="shared" si="7"/>
        <v>1</v>
      </c>
      <c r="K69" s="7"/>
      <c r="M69" s="7"/>
      <c r="N69" s="7"/>
    </row>
    <row r="70" spans="1:14" x14ac:dyDescent="0.2">
      <c r="A70" t="s">
        <v>183</v>
      </c>
      <c r="B70" t="s">
        <v>62</v>
      </c>
      <c r="C70" s="7">
        <v>31380.26</v>
      </c>
      <c r="D70" s="7">
        <v>35863.15</v>
      </c>
      <c r="E70" s="7">
        <v>44828.940178571429</v>
      </c>
      <c r="F70" s="7">
        <f t="shared" si="4"/>
        <v>31380.26</v>
      </c>
      <c r="G70" s="7">
        <f t="shared" si="5"/>
        <v>35863.15</v>
      </c>
      <c r="H70" t="b">
        <f t="shared" si="6"/>
        <v>1</v>
      </c>
      <c r="I70" t="b">
        <f t="shared" si="7"/>
        <v>1</v>
      </c>
      <c r="K70" s="7"/>
      <c r="M70" s="7"/>
      <c r="N70" s="7"/>
    </row>
    <row r="71" spans="1:14" x14ac:dyDescent="0.2">
      <c r="A71" t="s">
        <v>184</v>
      </c>
      <c r="B71" t="s">
        <v>63</v>
      </c>
      <c r="C71" s="7">
        <v>837.65</v>
      </c>
      <c r="D71" s="7">
        <v>957.31</v>
      </c>
      <c r="E71" s="7">
        <v>1196.6401785714284</v>
      </c>
      <c r="F71" s="7">
        <f t="shared" ref="F71:F102" si="8">ROUND((E71*0.7),2)</f>
        <v>837.65</v>
      </c>
      <c r="G71" s="7">
        <f t="shared" ref="G71:G102" si="9">ROUND(E71*0.8,2)</f>
        <v>957.31</v>
      </c>
      <c r="H71" t="b">
        <f t="shared" ref="H71:H102" si="10">F71=C71</f>
        <v>1</v>
      </c>
      <c r="I71" t="b">
        <f t="shared" ref="I71:I102" si="11">G71=D71</f>
        <v>1</v>
      </c>
      <c r="K71" s="7"/>
      <c r="M71" s="7"/>
      <c r="N71" s="7"/>
    </row>
    <row r="72" spans="1:14" x14ac:dyDescent="0.2">
      <c r="A72" t="s">
        <v>185</v>
      </c>
      <c r="B72" t="s">
        <v>64</v>
      </c>
      <c r="C72" s="7">
        <v>2823.79</v>
      </c>
      <c r="D72" s="7">
        <v>3227.19</v>
      </c>
      <c r="E72" s="7">
        <v>4033.9866071428569</v>
      </c>
      <c r="F72" s="7">
        <f t="shared" si="8"/>
        <v>2823.79</v>
      </c>
      <c r="G72" s="7">
        <f t="shared" si="9"/>
        <v>3227.19</v>
      </c>
      <c r="H72" t="b">
        <f t="shared" si="10"/>
        <v>1</v>
      </c>
      <c r="I72" t="b">
        <f t="shared" si="11"/>
        <v>1</v>
      </c>
      <c r="K72" s="7"/>
      <c r="M72" s="7"/>
      <c r="N72" s="7"/>
    </row>
    <row r="73" spans="1:14" x14ac:dyDescent="0.2">
      <c r="A73" t="s">
        <v>186</v>
      </c>
      <c r="B73" t="s">
        <v>65</v>
      </c>
      <c r="C73" s="7">
        <v>15989.88</v>
      </c>
      <c r="D73" s="7">
        <v>18274.14</v>
      </c>
      <c r="E73" s="7">
        <v>22842.680357142854</v>
      </c>
      <c r="F73" s="7">
        <f t="shared" si="8"/>
        <v>15989.88</v>
      </c>
      <c r="G73" s="7">
        <f t="shared" si="9"/>
        <v>18274.14</v>
      </c>
      <c r="H73" t="b">
        <f t="shared" si="10"/>
        <v>1</v>
      </c>
      <c r="I73" t="b">
        <f t="shared" si="11"/>
        <v>1</v>
      </c>
      <c r="K73" s="7"/>
      <c r="M73" s="7"/>
      <c r="N73" s="7"/>
    </row>
    <row r="74" spans="1:14" x14ac:dyDescent="0.2">
      <c r="A74" t="s">
        <v>187</v>
      </c>
      <c r="B74" t="s">
        <v>66</v>
      </c>
      <c r="C74" s="7">
        <v>25975.06</v>
      </c>
      <c r="D74" s="7">
        <v>29685.79</v>
      </c>
      <c r="E74" s="7">
        <v>37107.233035714293</v>
      </c>
      <c r="F74" s="7">
        <f t="shared" si="8"/>
        <v>25975.06</v>
      </c>
      <c r="G74" s="7">
        <f t="shared" si="9"/>
        <v>29685.79</v>
      </c>
      <c r="H74" t="b">
        <f t="shared" si="10"/>
        <v>1</v>
      </c>
      <c r="I74" t="b">
        <f t="shared" si="11"/>
        <v>1</v>
      </c>
      <c r="K74" s="7"/>
      <c r="M74" s="7"/>
      <c r="N74" s="7"/>
    </row>
    <row r="75" spans="1:14" x14ac:dyDescent="0.2">
      <c r="A75" t="s">
        <v>188</v>
      </c>
      <c r="B75" t="s">
        <v>67</v>
      </c>
      <c r="C75" s="7">
        <v>4870.91</v>
      </c>
      <c r="D75" s="7">
        <v>5566.75</v>
      </c>
      <c r="E75" s="7">
        <v>6958.4401785714281</v>
      </c>
      <c r="F75" s="7">
        <f t="shared" si="8"/>
        <v>4870.91</v>
      </c>
      <c r="G75" s="7">
        <f t="shared" si="9"/>
        <v>5566.75</v>
      </c>
      <c r="H75" t="b">
        <f t="shared" si="10"/>
        <v>1</v>
      </c>
      <c r="I75" t="b">
        <f t="shared" si="11"/>
        <v>1</v>
      </c>
      <c r="K75" s="7"/>
      <c r="M75" s="7"/>
      <c r="N75" s="7"/>
    </row>
    <row r="76" spans="1:14" x14ac:dyDescent="0.2">
      <c r="A76" t="s">
        <v>189</v>
      </c>
      <c r="B76" t="s">
        <v>68</v>
      </c>
      <c r="C76" s="7">
        <v>10256.82</v>
      </c>
      <c r="D76" s="7">
        <v>11722.08</v>
      </c>
      <c r="E76" s="7">
        <v>14652.599999999999</v>
      </c>
      <c r="F76" s="7">
        <f t="shared" si="8"/>
        <v>10256.82</v>
      </c>
      <c r="G76" s="7">
        <f t="shared" si="9"/>
        <v>11722.08</v>
      </c>
      <c r="H76" t="b">
        <f t="shared" si="10"/>
        <v>1</v>
      </c>
      <c r="I76" t="b">
        <f t="shared" si="11"/>
        <v>1</v>
      </c>
      <c r="K76" s="7"/>
      <c r="M76" s="7"/>
      <c r="N76" s="7"/>
    </row>
    <row r="77" spans="1:14" x14ac:dyDescent="0.2">
      <c r="A77" t="s">
        <v>190</v>
      </c>
      <c r="B77" t="s">
        <v>69</v>
      </c>
      <c r="C77" s="7">
        <v>24331.06</v>
      </c>
      <c r="D77" s="7">
        <v>27806.93</v>
      </c>
      <c r="E77" s="7">
        <v>34758.659821428577</v>
      </c>
      <c r="F77" s="7">
        <f t="shared" si="8"/>
        <v>24331.06</v>
      </c>
      <c r="G77" s="7">
        <f t="shared" si="9"/>
        <v>27806.93</v>
      </c>
      <c r="H77" t="b">
        <f t="shared" si="10"/>
        <v>1</v>
      </c>
      <c r="I77" t="b">
        <f t="shared" si="11"/>
        <v>1</v>
      </c>
      <c r="K77" s="7"/>
      <c r="M77" s="7"/>
      <c r="N77" s="7"/>
    </row>
    <row r="78" spans="1:14" x14ac:dyDescent="0.2">
      <c r="A78" t="s">
        <v>191</v>
      </c>
      <c r="B78" t="s">
        <v>70</v>
      </c>
      <c r="C78" s="7">
        <v>29402.7</v>
      </c>
      <c r="D78" s="7">
        <v>33603.089999999997</v>
      </c>
      <c r="E78" s="7">
        <v>42003.859821428574</v>
      </c>
      <c r="F78" s="7">
        <f t="shared" si="8"/>
        <v>29402.7</v>
      </c>
      <c r="G78" s="7">
        <f t="shared" si="9"/>
        <v>33603.089999999997</v>
      </c>
      <c r="H78" t="b">
        <f t="shared" si="10"/>
        <v>1</v>
      </c>
      <c r="I78" t="b">
        <f t="shared" si="11"/>
        <v>1</v>
      </c>
      <c r="K78" s="7"/>
      <c r="M78" s="7"/>
      <c r="N78" s="7"/>
    </row>
    <row r="79" spans="1:14" x14ac:dyDescent="0.2">
      <c r="A79" t="s">
        <v>192</v>
      </c>
      <c r="B79" t="s">
        <v>71</v>
      </c>
      <c r="C79" s="7">
        <v>1690.27</v>
      </c>
      <c r="D79" s="7">
        <v>1931.74</v>
      </c>
      <c r="E79" s="7">
        <v>2414.6732142857145</v>
      </c>
      <c r="F79" s="7">
        <f t="shared" si="8"/>
        <v>1690.27</v>
      </c>
      <c r="G79" s="7">
        <f t="shared" si="9"/>
        <v>1931.74</v>
      </c>
      <c r="H79" t="b">
        <f t="shared" si="10"/>
        <v>1</v>
      </c>
      <c r="I79" t="b">
        <f t="shared" si="11"/>
        <v>1</v>
      </c>
      <c r="K79" s="7"/>
      <c r="M79" s="7"/>
      <c r="N79" s="7"/>
    </row>
    <row r="80" spans="1:14" x14ac:dyDescent="0.2">
      <c r="A80" t="s">
        <v>193</v>
      </c>
      <c r="B80" t="s">
        <v>72</v>
      </c>
      <c r="C80" s="7">
        <v>16860.689999999999</v>
      </c>
      <c r="D80" s="7">
        <v>19269.36</v>
      </c>
      <c r="E80" s="7">
        <v>24086.7</v>
      </c>
      <c r="F80" s="7">
        <f t="shared" si="8"/>
        <v>16860.689999999999</v>
      </c>
      <c r="G80" s="7">
        <f t="shared" si="9"/>
        <v>19269.36</v>
      </c>
      <c r="H80" t="b">
        <f t="shared" si="10"/>
        <v>1</v>
      </c>
      <c r="I80" t="b">
        <f t="shared" si="11"/>
        <v>1</v>
      </c>
      <c r="K80" s="7"/>
      <c r="M80" s="7"/>
      <c r="N80" s="7"/>
    </row>
    <row r="81" spans="1:14" x14ac:dyDescent="0.2">
      <c r="A81" t="s">
        <v>194</v>
      </c>
      <c r="B81" t="s">
        <v>73</v>
      </c>
      <c r="C81" s="7">
        <v>27317.599999999999</v>
      </c>
      <c r="D81" s="7">
        <v>31220.12</v>
      </c>
      <c r="E81" s="7">
        <v>39025.146428571425</v>
      </c>
      <c r="F81" s="7">
        <f t="shared" si="8"/>
        <v>27317.599999999999</v>
      </c>
      <c r="G81" s="7">
        <f t="shared" si="9"/>
        <v>31220.12</v>
      </c>
      <c r="H81" t="b">
        <f t="shared" si="10"/>
        <v>1</v>
      </c>
      <c r="I81" t="b">
        <f t="shared" si="11"/>
        <v>1</v>
      </c>
      <c r="K81" s="7"/>
      <c r="M81" s="7"/>
      <c r="N81" s="7"/>
    </row>
    <row r="82" spans="1:14" x14ac:dyDescent="0.2">
      <c r="A82" t="s">
        <v>195</v>
      </c>
      <c r="B82" t="s">
        <v>74</v>
      </c>
      <c r="C82" s="7">
        <v>1639.41</v>
      </c>
      <c r="D82" s="7">
        <v>1873.61</v>
      </c>
      <c r="E82" s="7">
        <v>2342.0133928571431</v>
      </c>
      <c r="F82" s="7">
        <f t="shared" si="8"/>
        <v>1639.41</v>
      </c>
      <c r="G82" s="7">
        <f t="shared" si="9"/>
        <v>1873.61</v>
      </c>
      <c r="H82" t="b">
        <f t="shared" si="10"/>
        <v>1</v>
      </c>
      <c r="I82" t="b">
        <f t="shared" si="11"/>
        <v>1</v>
      </c>
      <c r="K82" s="7"/>
      <c r="M82" s="7"/>
      <c r="N82" s="7"/>
    </row>
    <row r="83" spans="1:14" x14ac:dyDescent="0.2">
      <c r="A83" t="s">
        <v>196</v>
      </c>
      <c r="B83" t="s">
        <v>75</v>
      </c>
      <c r="C83" s="7">
        <v>5124.58</v>
      </c>
      <c r="D83" s="7">
        <v>5856.66</v>
      </c>
      <c r="E83" s="7">
        <v>7320.8267857142855</v>
      </c>
      <c r="F83" s="7">
        <f t="shared" si="8"/>
        <v>5124.58</v>
      </c>
      <c r="G83" s="7">
        <f t="shared" si="9"/>
        <v>5856.66</v>
      </c>
      <c r="H83" t="b">
        <f t="shared" si="10"/>
        <v>1</v>
      </c>
      <c r="I83" t="b">
        <f t="shared" si="11"/>
        <v>1</v>
      </c>
      <c r="K83" s="7"/>
      <c r="M83" s="7"/>
      <c r="N83" s="7"/>
    </row>
    <row r="84" spans="1:14" x14ac:dyDescent="0.2">
      <c r="A84" t="s">
        <v>197</v>
      </c>
      <c r="B84" t="s">
        <v>76</v>
      </c>
      <c r="C84" s="7">
        <v>9279.0400000000009</v>
      </c>
      <c r="D84" s="7">
        <v>10604.62</v>
      </c>
      <c r="E84" s="7">
        <v>13255.773214285715</v>
      </c>
      <c r="F84" s="7">
        <f t="shared" si="8"/>
        <v>9279.0400000000009</v>
      </c>
      <c r="G84" s="7">
        <f t="shared" si="9"/>
        <v>10604.62</v>
      </c>
      <c r="H84" t="b">
        <f t="shared" si="10"/>
        <v>1</v>
      </c>
      <c r="I84" t="b">
        <f t="shared" si="11"/>
        <v>1</v>
      </c>
      <c r="K84" s="7"/>
      <c r="M84" s="7"/>
      <c r="N84" s="7"/>
    </row>
    <row r="85" spans="1:14" x14ac:dyDescent="0.2">
      <c r="A85" t="s">
        <v>198</v>
      </c>
      <c r="B85" t="s">
        <v>77</v>
      </c>
      <c r="C85" s="7">
        <v>22332.78</v>
      </c>
      <c r="D85" s="7">
        <v>25523.18</v>
      </c>
      <c r="E85" s="7">
        <v>31903.973214285717</v>
      </c>
      <c r="F85" s="7">
        <f t="shared" si="8"/>
        <v>22332.78</v>
      </c>
      <c r="G85" s="7">
        <f t="shared" si="9"/>
        <v>25523.18</v>
      </c>
      <c r="H85" t="b">
        <f t="shared" si="10"/>
        <v>1</v>
      </c>
      <c r="I85" t="b">
        <f t="shared" si="11"/>
        <v>1</v>
      </c>
      <c r="K85" s="7"/>
      <c r="M85" s="7"/>
      <c r="N85" s="7"/>
    </row>
    <row r="86" spans="1:14" x14ac:dyDescent="0.2">
      <c r="A86" t="s">
        <v>199</v>
      </c>
      <c r="B86" t="s">
        <v>78</v>
      </c>
      <c r="C86" s="7">
        <v>1765.16</v>
      </c>
      <c r="D86" s="7">
        <v>2017.33</v>
      </c>
      <c r="E86" s="7">
        <v>2521.6598214285714</v>
      </c>
      <c r="F86" s="7">
        <f t="shared" si="8"/>
        <v>1765.16</v>
      </c>
      <c r="G86" s="7">
        <f t="shared" si="9"/>
        <v>2017.33</v>
      </c>
      <c r="H86" t="b">
        <f t="shared" si="10"/>
        <v>1</v>
      </c>
      <c r="I86" t="b">
        <f t="shared" si="11"/>
        <v>1</v>
      </c>
      <c r="K86" s="7"/>
      <c r="M86" s="7"/>
      <c r="N86" s="7"/>
    </row>
    <row r="87" spans="1:14" x14ac:dyDescent="0.2">
      <c r="A87" t="s">
        <v>200</v>
      </c>
      <c r="B87" t="s">
        <v>79</v>
      </c>
      <c r="C87" s="7">
        <v>2953</v>
      </c>
      <c r="D87" s="7">
        <v>3374.86</v>
      </c>
      <c r="E87" s="7">
        <v>4218.5732142857141</v>
      </c>
      <c r="F87" s="7">
        <f t="shared" si="8"/>
        <v>2953</v>
      </c>
      <c r="G87" s="7">
        <f t="shared" si="9"/>
        <v>3374.86</v>
      </c>
      <c r="H87" t="b">
        <f t="shared" si="10"/>
        <v>1</v>
      </c>
      <c r="I87" t="b">
        <f t="shared" si="11"/>
        <v>1</v>
      </c>
      <c r="K87" s="7"/>
      <c r="M87" s="7"/>
      <c r="N87" s="7"/>
    </row>
    <row r="88" spans="1:14" x14ac:dyDescent="0.2">
      <c r="A88" t="s">
        <v>201</v>
      </c>
      <c r="B88" t="s">
        <v>80</v>
      </c>
      <c r="C88" s="7">
        <v>86.97</v>
      </c>
      <c r="D88" s="7">
        <v>99.4</v>
      </c>
      <c r="E88" s="7">
        <v>124.24642857142858</v>
      </c>
      <c r="F88" s="7">
        <f t="shared" si="8"/>
        <v>86.97</v>
      </c>
      <c r="G88" s="7">
        <f t="shared" si="9"/>
        <v>99.4</v>
      </c>
      <c r="H88" t="b">
        <f t="shared" si="10"/>
        <v>1</v>
      </c>
      <c r="I88" t="b">
        <f t="shared" si="11"/>
        <v>1</v>
      </c>
      <c r="K88" s="7"/>
      <c r="M88" s="7"/>
      <c r="N88" s="7"/>
    </row>
    <row r="89" spans="1:14" x14ac:dyDescent="0.2">
      <c r="A89" t="s">
        <v>202</v>
      </c>
      <c r="B89" t="s">
        <v>492</v>
      </c>
      <c r="C89" s="7">
        <v>208.29</v>
      </c>
      <c r="D89" s="7">
        <v>238.05</v>
      </c>
      <c r="E89" s="7">
        <v>297.55982142857147</v>
      </c>
      <c r="F89" s="7">
        <f t="shared" si="8"/>
        <v>208.29</v>
      </c>
      <c r="G89" s="7">
        <f t="shared" si="9"/>
        <v>238.05</v>
      </c>
      <c r="H89" t="b">
        <f t="shared" si="10"/>
        <v>1</v>
      </c>
      <c r="I89" t="b">
        <f t="shared" si="11"/>
        <v>1</v>
      </c>
      <c r="K89" s="7"/>
      <c r="M89" s="7"/>
      <c r="N89" s="7"/>
    </row>
    <row r="90" spans="1:14" x14ac:dyDescent="0.2">
      <c r="A90" t="s">
        <v>203</v>
      </c>
      <c r="B90" t="s">
        <v>493</v>
      </c>
      <c r="C90" s="7">
        <v>400.5</v>
      </c>
      <c r="D90" s="7">
        <v>457.71</v>
      </c>
      <c r="E90" s="7">
        <v>572.14017857142858</v>
      </c>
      <c r="F90" s="7">
        <f t="shared" si="8"/>
        <v>400.5</v>
      </c>
      <c r="G90" s="7">
        <f t="shared" si="9"/>
        <v>457.71</v>
      </c>
      <c r="H90" t="b">
        <f t="shared" si="10"/>
        <v>1</v>
      </c>
      <c r="I90" t="b">
        <f t="shared" si="11"/>
        <v>1</v>
      </c>
      <c r="K90" s="7"/>
      <c r="M90" s="7"/>
      <c r="N90" s="7"/>
    </row>
    <row r="91" spans="1:14" x14ac:dyDescent="0.2">
      <c r="A91" t="s">
        <v>204</v>
      </c>
      <c r="B91" t="s">
        <v>494</v>
      </c>
      <c r="C91" s="7">
        <v>23149.34</v>
      </c>
      <c r="D91" s="7">
        <v>26456.39</v>
      </c>
      <c r="E91" s="7">
        <v>33070.486607142855</v>
      </c>
      <c r="F91" s="7">
        <f t="shared" si="8"/>
        <v>23149.34</v>
      </c>
      <c r="G91" s="7">
        <f t="shared" si="9"/>
        <v>26456.39</v>
      </c>
      <c r="H91" t="b">
        <f t="shared" si="10"/>
        <v>1</v>
      </c>
      <c r="I91" t="b">
        <f t="shared" si="11"/>
        <v>1</v>
      </c>
      <c r="K91" s="7"/>
      <c r="M91" s="7"/>
      <c r="N91" s="7"/>
    </row>
    <row r="92" spans="1:14" x14ac:dyDescent="0.2">
      <c r="A92" t="s">
        <v>205</v>
      </c>
      <c r="B92" t="s">
        <v>81</v>
      </c>
      <c r="C92" s="7">
        <v>27888.1</v>
      </c>
      <c r="D92" s="7">
        <v>31872.11</v>
      </c>
      <c r="E92" s="7">
        <v>39840.140178571426</v>
      </c>
      <c r="F92" s="7">
        <f t="shared" si="8"/>
        <v>27888.1</v>
      </c>
      <c r="G92" s="7">
        <f t="shared" si="9"/>
        <v>31872.11</v>
      </c>
      <c r="H92" t="b">
        <f t="shared" si="10"/>
        <v>1</v>
      </c>
      <c r="I92" t="b">
        <f t="shared" si="11"/>
        <v>1</v>
      </c>
      <c r="K92" s="7"/>
      <c r="M92" s="7"/>
      <c r="N92" s="7"/>
    </row>
    <row r="93" spans="1:14" x14ac:dyDescent="0.2">
      <c r="A93" t="s">
        <v>206</v>
      </c>
      <c r="B93" t="s">
        <v>82</v>
      </c>
      <c r="C93" s="7">
        <v>2697.99</v>
      </c>
      <c r="D93" s="7">
        <v>3083.41</v>
      </c>
      <c r="E93" s="7">
        <v>3854.2669642857145</v>
      </c>
      <c r="F93" s="7">
        <f t="shared" si="8"/>
        <v>2697.99</v>
      </c>
      <c r="G93" s="7">
        <f t="shared" si="9"/>
        <v>3083.41</v>
      </c>
      <c r="H93" t="b">
        <f t="shared" si="10"/>
        <v>1</v>
      </c>
      <c r="I93" t="b">
        <f t="shared" si="11"/>
        <v>1</v>
      </c>
      <c r="K93" s="7"/>
      <c r="M93" s="7"/>
      <c r="N93" s="7"/>
    </row>
    <row r="94" spans="1:14" x14ac:dyDescent="0.2">
      <c r="A94" t="s">
        <v>207</v>
      </c>
      <c r="B94" t="s">
        <v>83</v>
      </c>
      <c r="C94" s="7">
        <v>23001.200000000001</v>
      </c>
      <c r="D94" s="7">
        <v>26287.08</v>
      </c>
      <c r="E94" s="7">
        <v>32858.853571428568</v>
      </c>
      <c r="F94" s="7">
        <f t="shared" si="8"/>
        <v>23001.200000000001</v>
      </c>
      <c r="G94" s="7">
        <f t="shared" si="9"/>
        <v>26287.08</v>
      </c>
      <c r="H94" t="b">
        <f t="shared" si="10"/>
        <v>1</v>
      </c>
      <c r="I94" t="b">
        <f t="shared" si="11"/>
        <v>1</v>
      </c>
      <c r="K94" s="7"/>
      <c r="M94" s="7"/>
      <c r="N94" s="7"/>
    </row>
    <row r="95" spans="1:14" x14ac:dyDescent="0.2">
      <c r="A95" t="s">
        <v>208</v>
      </c>
      <c r="B95" t="s">
        <v>84</v>
      </c>
      <c r="C95" s="7">
        <v>31813.91</v>
      </c>
      <c r="D95" s="7">
        <v>36358.75</v>
      </c>
      <c r="E95" s="7">
        <v>45448.440178571429</v>
      </c>
      <c r="F95" s="7">
        <f t="shared" si="8"/>
        <v>31813.91</v>
      </c>
      <c r="G95" s="7">
        <f t="shared" si="9"/>
        <v>36358.75</v>
      </c>
      <c r="H95" t="b">
        <f t="shared" si="10"/>
        <v>1</v>
      </c>
      <c r="I95" t="b">
        <f t="shared" si="11"/>
        <v>1</v>
      </c>
      <c r="K95" s="7"/>
      <c r="M95" s="7"/>
      <c r="N95" s="7"/>
    </row>
    <row r="96" spans="1:14" x14ac:dyDescent="0.2">
      <c r="A96" t="s">
        <v>209</v>
      </c>
      <c r="B96" t="s">
        <v>85</v>
      </c>
      <c r="C96" s="7">
        <v>17977.849999999999</v>
      </c>
      <c r="D96" s="7">
        <v>20546.12</v>
      </c>
      <c r="E96" s="7">
        <v>25682.646428571428</v>
      </c>
      <c r="F96" s="7">
        <f t="shared" si="8"/>
        <v>17977.849999999999</v>
      </c>
      <c r="G96" s="7">
        <f t="shared" si="9"/>
        <v>20546.12</v>
      </c>
      <c r="H96" t="b">
        <f t="shared" si="10"/>
        <v>1</v>
      </c>
      <c r="I96" t="b">
        <f t="shared" si="11"/>
        <v>1</v>
      </c>
      <c r="K96" s="7"/>
      <c r="M96" s="7"/>
      <c r="N96" s="7"/>
    </row>
    <row r="97" spans="1:14" x14ac:dyDescent="0.2">
      <c r="A97" t="s">
        <v>210</v>
      </c>
      <c r="B97" t="s">
        <v>86</v>
      </c>
      <c r="C97" s="7">
        <v>26476.38</v>
      </c>
      <c r="D97" s="7">
        <v>30258.720000000001</v>
      </c>
      <c r="E97" s="7">
        <v>37823.4</v>
      </c>
      <c r="F97" s="7">
        <f t="shared" si="8"/>
        <v>26476.38</v>
      </c>
      <c r="G97" s="7">
        <f t="shared" si="9"/>
        <v>30258.720000000001</v>
      </c>
      <c r="H97" t="b">
        <f t="shared" si="10"/>
        <v>1</v>
      </c>
      <c r="I97" t="b">
        <f t="shared" si="11"/>
        <v>1</v>
      </c>
      <c r="K97" s="7"/>
      <c r="M97" s="7"/>
      <c r="N97" s="7"/>
    </row>
    <row r="98" spans="1:14" x14ac:dyDescent="0.2">
      <c r="A98" t="s">
        <v>211</v>
      </c>
      <c r="B98" t="s">
        <v>87</v>
      </c>
      <c r="C98" s="7">
        <v>777.14</v>
      </c>
      <c r="D98" s="7">
        <v>888.16</v>
      </c>
      <c r="E98" s="7">
        <v>1110.2</v>
      </c>
      <c r="F98" s="7">
        <f t="shared" si="8"/>
        <v>777.14</v>
      </c>
      <c r="G98" s="7">
        <f t="shared" si="9"/>
        <v>888.16</v>
      </c>
      <c r="H98" t="b">
        <f t="shared" si="10"/>
        <v>1</v>
      </c>
      <c r="I98" t="b">
        <f t="shared" si="11"/>
        <v>1</v>
      </c>
      <c r="K98" s="7"/>
      <c r="M98" s="7"/>
      <c r="N98" s="7"/>
    </row>
    <row r="99" spans="1:14" x14ac:dyDescent="0.2">
      <c r="A99" t="s">
        <v>212</v>
      </c>
      <c r="B99" t="s">
        <v>88</v>
      </c>
      <c r="C99" s="7">
        <v>1471.5</v>
      </c>
      <c r="D99" s="7">
        <v>1681.71</v>
      </c>
      <c r="E99" s="7">
        <v>2102.1401785714288</v>
      </c>
      <c r="F99" s="7">
        <f t="shared" si="8"/>
        <v>1471.5</v>
      </c>
      <c r="G99" s="7">
        <f t="shared" si="9"/>
        <v>1681.71</v>
      </c>
      <c r="H99" t="b">
        <f t="shared" si="10"/>
        <v>1</v>
      </c>
      <c r="I99" t="b">
        <f t="shared" si="11"/>
        <v>1</v>
      </c>
      <c r="K99" s="7"/>
      <c r="M99" s="7"/>
      <c r="N99" s="7"/>
    </row>
    <row r="100" spans="1:14" x14ac:dyDescent="0.2">
      <c r="A100" t="s">
        <v>213</v>
      </c>
      <c r="B100" t="s">
        <v>89</v>
      </c>
      <c r="C100" s="7">
        <v>793.34</v>
      </c>
      <c r="D100" s="7">
        <v>906.67</v>
      </c>
      <c r="E100" s="7">
        <v>1133.3401785714286</v>
      </c>
      <c r="F100" s="7">
        <f t="shared" si="8"/>
        <v>793.34</v>
      </c>
      <c r="G100" s="7">
        <f t="shared" si="9"/>
        <v>906.67</v>
      </c>
      <c r="H100" t="b">
        <f t="shared" si="10"/>
        <v>1</v>
      </c>
      <c r="I100" t="b">
        <f t="shared" si="11"/>
        <v>1</v>
      </c>
      <c r="K100" s="7"/>
      <c r="M100" s="7"/>
      <c r="N100" s="7"/>
    </row>
    <row r="101" spans="1:14" x14ac:dyDescent="0.2">
      <c r="A101" t="s">
        <v>214</v>
      </c>
      <c r="B101" t="s">
        <v>90</v>
      </c>
      <c r="C101" s="7">
        <v>834.16</v>
      </c>
      <c r="D101" s="7">
        <v>953.32</v>
      </c>
      <c r="E101" s="7">
        <v>1191.6535714285715</v>
      </c>
      <c r="F101" s="7">
        <f t="shared" si="8"/>
        <v>834.16</v>
      </c>
      <c r="G101" s="7">
        <f t="shared" si="9"/>
        <v>953.32</v>
      </c>
      <c r="H101" t="b">
        <f t="shared" si="10"/>
        <v>1</v>
      </c>
      <c r="I101" t="b">
        <f t="shared" si="11"/>
        <v>1</v>
      </c>
      <c r="K101" s="7"/>
      <c r="M101" s="7"/>
      <c r="N101" s="7"/>
    </row>
    <row r="102" spans="1:14" x14ac:dyDescent="0.2">
      <c r="A102" t="s">
        <v>215</v>
      </c>
      <c r="B102" t="s">
        <v>91</v>
      </c>
      <c r="C102" s="7">
        <v>1624.98</v>
      </c>
      <c r="D102" s="7">
        <v>1857.12</v>
      </c>
      <c r="E102" s="7">
        <v>2321.3999999999996</v>
      </c>
      <c r="F102" s="7">
        <f t="shared" si="8"/>
        <v>1624.98</v>
      </c>
      <c r="G102" s="7">
        <f t="shared" si="9"/>
        <v>1857.12</v>
      </c>
      <c r="H102" t="b">
        <f t="shared" si="10"/>
        <v>1</v>
      </c>
      <c r="I102" t="b">
        <f t="shared" si="11"/>
        <v>1</v>
      </c>
      <c r="K102" s="7"/>
      <c r="M102" s="7"/>
      <c r="N102" s="7"/>
    </row>
    <row r="103" spans="1:14" x14ac:dyDescent="0.2">
      <c r="A103" t="s">
        <v>216</v>
      </c>
      <c r="B103" t="s">
        <v>92</v>
      </c>
      <c r="C103" s="7">
        <v>2945.02</v>
      </c>
      <c r="D103" s="7">
        <v>3365.73</v>
      </c>
      <c r="E103" s="7">
        <v>4207.1669642857141</v>
      </c>
      <c r="F103" s="7">
        <f t="shared" ref="F103:F127" si="12">ROUND((E103*0.7),2)</f>
        <v>2945.02</v>
      </c>
      <c r="G103" s="7">
        <f t="shared" ref="G103:G127" si="13">ROUND(E103*0.8,2)</f>
        <v>3365.73</v>
      </c>
      <c r="H103" t="b">
        <f t="shared" ref="H103:H127" si="14">F103=C103</f>
        <v>1</v>
      </c>
      <c r="I103" t="b">
        <f t="shared" ref="I103:I127" si="15">G103=D103</f>
        <v>1</v>
      </c>
      <c r="K103" s="7"/>
      <c r="M103" s="7"/>
      <c r="N103" s="7"/>
    </row>
    <row r="104" spans="1:14" x14ac:dyDescent="0.2">
      <c r="A104" t="s">
        <v>217</v>
      </c>
      <c r="B104" t="s">
        <v>93</v>
      </c>
      <c r="C104" s="7">
        <v>5053.8599999999997</v>
      </c>
      <c r="D104" s="7">
        <v>5775.84</v>
      </c>
      <c r="E104" s="7">
        <v>7219.8</v>
      </c>
      <c r="F104" s="7">
        <f t="shared" si="12"/>
        <v>5053.8599999999997</v>
      </c>
      <c r="G104" s="7">
        <f t="shared" si="13"/>
        <v>5775.84</v>
      </c>
      <c r="H104" t="b">
        <f t="shared" si="14"/>
        <v>1</v>
      </c>
      <c r="I104" t="b">
        <f t="shared" si="15"/>
        <v>1</v>
      </c>
      <c r="K104" s="7"/>
      <c r="M104" s="7"/>
      <c r="N104" s="7"/>
    </row>
    <row r="105" spans="1:14" x14ac:dyDescent="0.2">
      <c r="A105" t="s">
        <v>218</v>
      </c>
      <c r="B105" t="s">
        <v>94</v>
      </c>
      <c r="C105" s="7">
        <v>9873.48</v>
      </c>
      <c r="D105" s="7">
        <v>11283.98</v>
      </c>
      <c r="E105" s="7">
        <v>14104.973214285714</v>
      </c>
      <c r="F105" s="7">
        <f t="shared" si="12"/>
        <v>9873.48</v>
      </c>
      <c r="G105" s="7">
        <f t="shared" si="13"/>
        <v>11283.98</v>
      </c>
      <c r="H105" t="b">
        <f t="shared" si="14"/>
        <v>1</v>
      </c>
      <c r="I105" t="b">
        <f t="shared" si="15"/>
        <v>1</v>
      </c>
      <c r="K105" s="7"/>
      <c r="M105" s="7"/>
      <c r="N105" s="7"/>
    </row>
    <row r="106" spans="1:14" x14ac:dyDescent="0.2">
      <c r="A106" t="s">
        <v>219</v>
      </c>
      <c r="B106" t="s">
        <v>95</v>
      </c>
      <c r="C106" s="7">
        <v>1582.09</v>
      </c>
      <c r="D106" s="7">
        <v>1808.1</v>
      </c>
      <c r="E106" s="7">
        <v>2260.1267857142857</v>
      </c>
      <c r="F106" s="7">
        <f t="shared" si="12"/>
        <v>1582.09</v>
      </c>
      <c r="G106" s="7">
        <f t="shared" si="13"/>
        <v>1808.1</v>
      </c>
      <c r="H106" t="b">
        <f t="shared" si="14"/>
        <v>1</v>
      </c>
      <c r="I106" t="b">
        <f t="shared" si="15"/>
        <v>1</v>
      </c>
      <c r="K106" s="7"/>
      <c r="M106" s="7"/>
      <c r="N106" s="7"/>
    </row>
    <row r="107" spans="1:14" x14ac:dyDescent="0.2">
      <c r="A107" t="s">
        <v>220</v>
      </c>
      <c r="B107" t="s">
        <v>96</v>
      </c>
      <c r="C107" s="7">
        <v>816.34</v>
      </c>
      <c r="D107" s="7">
        <v>932.96</v>
      </c>
      <c r="E107" s="7">
        <v>1166.2</v>
      </c>
      <c r="F107" s="7">
        <f t="shared" si="12"/>
        <v>816.34</v>
      </c>
      <c r="G107" s="7">
        <f t="shared" si="13"/>
        <v>932.96</v>
      </c>
      <c r="H107" t="b">
        <f t="shared" si="14"/>
        <v>1</v>
      </c>
      <c r="I107" t="b">
        <f t="shared" si="15"/>
        <v>1</v>
      </c>
      <c r="K107" s="7"/>
      <c r="M107" s="7"/>
      <c r="N107" s="7"/>
    </row>
    <row r="108" spans="1:14" x14ac:dyDescent="0.2">
      <c r="A108" t="s">
        <v>221</v>
      </c>
      <c r="B108" t="s">
        <v>97</v>
      </c>
      <c r="C108" s="7">
        <v>1671.73</v>
      </c>
      <c r="D108" s="7">
        <v>1910.55</v>
      </c>
      <c r="E108" s="7">
        <v>2388.1866071428572</v>
      </c>
      <c r="F108" s="7">
        <f t="shared" si="12"/>
        <v>1671.73</v>
      </c>
      <c r="G108" s="7">
        <f t="shared" si="13"/>
        <v>1910.55</v>
      </c>
      <c r="H108" t="b">
        <f t="shared" si="14"/>
        <v>1</v>
      </c>
      <c r="I108" t="b">
        <f t="shared" si="15"/>
        <v>1</v>
      </c>
      <c r="K108" s="7"/>
      <c r="M108" s="7"/>
      <c r="N108" s="7"/>
    </row>
    <row r="109" spans="1:14" x14ac:dyDescent="0.2">
      <c r="A109" t="s">
        <v>222</v>
      </c>
      <c r="B109" t="s">
        <v>98</v>
      </c>
      <c r="C109" s="7">
        <v>2994.64</v>
      </c>
      <c r="D109" s="7">
        <v>3422.44</v>
      </c>
      <c r="E109" s="7">
        <v>4278.0535714285716</v>
      </c>
      <c r="F109" s="7">
        <f t="shared" si="12"/>
        <v>2994.64</v>
      </c>
      <c r="G109" s="7">
        <f t="shared" si="13"/>
        <v>3422.44</v>
      </c>
      <c r="H109" t="b">
        <f t="shared" si="14"/>
        <v>1</v>
      </c>
      <c r="I109" t="b">
        <f t="shared" si="15"/>
        <v>1</v>
      </c>
      <c r="K109" s="7"/>
      <c r="M109" s="7"/>
      <c r="N109" s="7"/>
    </row>
    <row r="110" spans="1:14" x14ac:dyDescent="0.2">
      <c r="A110" t="s">
        <v>223</v>
      </c>
      <c r="B110" t="s">
        <v>99</v>
      </c>
      <c r="C110" s="7">
        <v>834.35</v>
      </c>
      <c r="D110" s="7">
        <v>953.54</v>
      </c>
      <c r="E110" s="7">
        <v>1191.9267857142859</v>
      </c>
      <c r="F110" s="7">
        <f t="shared" si="12"/>
        <v>834.35</v>
      </c>
      <c r="G110" s="7">
        <f t="shared" si="13"/>
        <v>953.54</v>
      </c>
      <c r="H110" t="b">
        <f t="shared" si="14"/>
        <v>1</v>
      </c>
      <c r="I110" t="b">
        <f t="shared" si="15"/>
        <v>1</v>
      </c>
      <c r="K110" s="7"/>
      <c r="M110" s="7"/>
      <c r="N110" s="7"/>
    </row>
    <row r="111" spans="1:14" x14ac:dyDescent="0.2">
      <c r="A111" t="s">
        <v>224</v>
      </c>
      <c r="B111" t="s">
        <v>100</v>
      </c>
      <c r="C111" s="7">
        <v>2924.96</v>
      </c>
      <c r="D111" s="7">
        <v>3342.81</v>
      </c>
      <c r="E111" s="7">
        <v>4178.5133928571431</v>
      </c>
      <c r="F111" s="7">
        <f t="shared" si="12"/>
        <v>2924.96</v>
      </c>
      <c r="G111" s="7">
        <f t="shared" si="13"/>
        <v>3342.81</v>
      </c>
      <c r="H111" t="b">
        <f t="shared" si="14"/>
        <v>1</v>
      </c>
      <c r="I111" t="b">
        <f t="shared" si="15"/>
        <v>1</v>
      </c>
      <c r="K111" s="7"/>
      <c r="M111" s="7"/>
      <c r="N111" s="7"/>
    </row>
    <row r="112" spans="1:14" x14ac:dyDescent="0.2">
      <c r="A112" t="s">
        <v>225</v>
      </c>
      <c r="B112" t="s">
        <v>101</v>
      </c>
      <c r="C112" s="7">
        <v>31305.77</v>
      </c>
      <c r="D112" s="7">
        <v>35778.019999999997</v>
      </c>
      <c r="E112" s="7">
        <v>44722.526785714283</v>
      </c>
      <c r="F112" s="7">
        <f t="shared" si="12"/>
        <v>31305.77</v>
      </c>
      <c r="G112" s="7">
        <f t="shared" si="13"/>
        <v>35778.019999999997</v>
      </c>
      <c r="H112" t="b">
        <f t="shared" si="14"/>
        <v>1</v>
      </c>
      <c r="I112" t="b">
        <f t="shared" si="15"/>
        <v>1</v>
      </c>
      <c r="K112" s="7"/>
      <c r="M112" s="7"/>
      <c r="N112" s="7"/>
    </row>
    <row r="113" spans="1:14" x14ac:dyDescent="0.2">
      <c r="A113" t="s">
        <v>226</v>
      </c>
      <c r="B113" t="s">
        <v>102</v>
      </c>
      <c r="C113" s="7">
        <v>42381.41</v>
      </c>
      <c r="D113" s="7">
        <v>48435.9</v>
      </c>
      <c r="E113" s="7">
        <v>60544.873214285719</v>
      </c>
      <c r="F113" s="7">
        <f t="shared" si="12"/>
        <v>42381.41</v>
      </c>
      <c r="G113" s="7">
        <f t="shared" si="13"/>
        <v>48435.9</v>
      </c>
      <c r="H113" t="b">
        <f t="shared" si="14"/>
        <v>1</v>
      </c>
      <c r="I113" t="b">
        <f t="shared" si="15"/>
        <v>1</v>
      </c>
      <c r="K113" s="7"/>
      <c r="M113" s="7"/>
      <c r="N113" s="7"/>
    </row>
    <row r="114" spans="1:14" x14ac:dyDescent="0.2">
      <c r="A114" t="s">
        <v>227</v>
      </c>
      <c r="B114" t="s">
        <v>103</v>
      </c>
      <c r="C114" s="7">
        <v>841.63</v>
      </c>
      <c r="D114" s="7">
        <v>961.86</v>
      </c>
      <c r="E114" s="7">
        <v>1202.3267857142857</v>
      </c>
      <c r="F114" s="7">
        <f t="shared" si="12"/>
        <v>841.63</v>
      </c>
      <c r="G114" s="7">
        <f t="shared" si="13"/>
        <v>961.86</v>
      </c>
      <c r="H114" t="b">
        <f t="shared" si="14"/>
        <v>1</v>
      </c>
      <c r="I114" t="b">
        <f t="shared" si="15"/>
        <v>1</v>
      </c>
      <c r="K114" s="7"/>
      <c r="M114" s="7"/>
      <c r="N114" s="7"/>
    </row>
    <row r="115" spans="1:14" x14ac:dyDescent="0.2">
      <c r="A115" t="s">
        <v>228</v>
      </c>
      <c r="B115" t="s">
        <v>104</v>
      </c>
      <c r="C115" s="7">
        <v>1673.22</v>
      </c>
      <c r="D115" s="7">
        <v>1912.25</v>
      </c>
      <c r="E115" s="7">
        <v>2390.3133928571428</v>
      </c>
      <c r="F115" s="7">
        <f t="shared" si="12"/>
        <v>1673.22</v>
      </c>
      <c r="G115" s="7">
        <f t="shared" si="13"/>
        <v>1912.25</v>
      </c>
      <c r="H115" t="b">
        <f t="shared" si="14"/>
        <v>1</v>
      </c>
      <c r="I115" t="b">
        <f t="shared" si="15"/>
        <v>1</v>
      </c>
      <c r="K115" s="7"/>
      <c r="M115" s="7"/>
      <c r="N115" s="7"/>
    </row>
    <row r="116" spans="1:14" x14ac:dyDescent="0.2">
      <c r="A116" t="s">
        <v>229</v>
      </c>
      <c r="B116" t="s">
        <v>105</v>
      </c>
      <c r="C116" s="7">
        <v>2953.29</v>
      </c>
      <c r="D116" s="7">
        <v>3375.19</v>
      </c>
      <c r="E116" s="7">
        <v>4218.9866071428569</v>
      </c>
      <c r="F116" s="7">
        <f t="shared" si="12"/>
        <v>2953.29</v>
      </c>
      <c r="G116" s="7">
        <f t="shared" si="13"/>
        <v>3375.19</v>
      </c>
      <c r="H116" t="b">
        <f t="shared" si="14"/>
        <v>1</v>
      </c>
      <c r="I116" t="b">
        <f t="shared" si="15"/>
        <v>1</v>
      </c>
      <c r="K116" s="7"/>
      <c r="M116" s="7"/>
      <c r="N116" s="7"/>
    </row>
    <row r="117" spans="1:14" x14ac:dyDescent="0.2">
      <c r="A117" t="s">
        <v>230</v>
      </c>
      <c r="B117" t="s">
        <v>106</v>
      </c>
      <c r="C117" s="7">
        <v>4686.71</v>
      </c>
      <c r="D117" s="7">
        <v>5356.24</v>
      </c>
      <c r="E117" s="7">
        <v>6695.3</v>
      </c>
      <c r="F117" s="7">
        <f t="shared" si="12"/>
        <v>4686.71</v>
      </c>
      <c r="G117" s="7">
        <f t="shared" si="13"/>
        <v>5356.24</v>
      </c>
      <c r="H117" t="b">
        <f t="shared" si="14"/>
        <v>1</v>
      </c>
      <c r="I117" t="b">
        <f t="shared" si="15"/>
        <v>1</v>
      </c>
      <c r="K117" s="7"/>
      <c r="M117" s="7"/>
      <c r="N117" s="7"/>
    </row>
    <row r="118" spans="1:14" x14ac:dyDescent="0.2">
      <c r="A118" t="s">
        <v>231</v>
      </c>
      <c r="B118" t="s">
        <v>107</v>
      </c>
      <c r="C118" s="7">
        <v>9299.18</v>
      </c>
      <c r="D118" s="7">
        <v>10627.63</v>
      </c>
      <c r="E118" s="7">
        <v>13284.540178571428</v>
      </c>
      <c r="F118" s="7">
        <f t="shared" si="12"/>
        <v>9299.18</v>
      </c>
      <c r="G118" s="7">
        <f t="shared" si="13"/>
        <v>10627.63</v>
      </c>
      <c r="H118" t="b">
        <f t="shared" si="14"/>
        <v>1</v>
      </c>
      <c r="I118" t="b">
        <f t="shared" si="15"/>
        <v>1</v>
      </c>
      <c r="K118" s="7"/>
      <c r="M118" s="7"/>
      <c r="N118" s="7"/>
    </row>
    <row r="119" spans="1:14" x14ac:dyDescent="0.2">
      <c r="A119" t="s">
        <v>232</v>
      </c>
      <c r="B119" t="s">
        <v>108</v>
      </c>
      <c r="C119" s="7">
        <v>16111.66</v>
      </c>
      <c r="D119" s="7">
        <v>18413.330000000002</v>
      </c>
      <c r="E119" s="7">
        <v>23016.65982142857</v>
      </c>
      <c r="F119" s="7">
        <f t="shared" si="12"/>
        <v>16111.66</v>
      </c>
      <c r="G119" s="7">
        <f t="shared" si="13"/>
        <v>18413.330000000002</v>
      </c>
      <c r="H119" t="b">
        <f t="shared" si="14"/>
        <v>1</v>
      </c>
      <c r="I119" t="b">
        <f t="shared" si="15"/>
        <v>1</v>
      </c>
      <c r="K119" s="7"/>
      <c r="M119" s="7"/>
      <c r="N119" s="7"/>
    </row>
    <row r="120" spans="1:14" x14ac:dyDescent="0.2">
      <c r="A120" t="s">
        <v>233</v>
      </c>
      <c r="B120" t="s">
        <v>109</v>
      </c>
      <c r="C120" s="7">
        <v>783.08</v>
      </c>
      <c r="D120" s="7">
        <v>894.95</v>
      </c>
      <c r="E120" s="7">
        <v>1118.6866071428572</v>
      </c>
      <c r="F120" s="7">
        <f t="shared" si="12"/>
        <v>783.08</v>
      </c>
      <c r="G120" s="7">
        <f t="shared" si="13"/>
        <v>894.95</v>
      </c>
      <c r="H120" t="b">
        <f t="shared" si="14"/>
        <v>1</v>
      </c>
      <c r="I120" t="b">
        <f t="shared" si="15"/>
        <v>1</v>
      </c>
      <c r="K120" s="7"/>
      <c r="M120" s="7"/>
      <c r="N120" s="7"/>
    </row>
    <row r="121" spans="1:14" x14ac:dyDescent="0.2">
      <c r="A121" t="s">
        <v>234</v>
      </c>
      <c r="B121" t="s">
        <v>110</v>
      </c>
      <c r="C121" s="7">
        <v>1603.98</v>
      </c>
      <c r="D121" s="7">
        <v>1833.12</v>
      </c>
      <c r="E121" s="7">
        <v>2291.3999999999996</v>
      </c>
      <c r="F121" s="7">
        <f t="shared" si="12"/>
        <v>1603.98</v>
      </c>
      <c r="G121" s="7">
        <f t="shared" si="13"/>
        <v>1833.12</v>
      </c>
      <c r="H121" t="b">
        <f t="shared" si="14"/>
        <v>1</v>
      </c>
      <c r="I121" t="b">
        <f t="shared" si="15"/>
        <v>1</v>
      </c>
      <c r="K121" s="7"/>
      <c r="M121" s="7"/>
      <c r="N121" s="7"/>
    </row>
    <row r="122" spans="1:14" x14ac:dyDescent="0.2">
      <c r="A122" t="s">
        <v>235</v>
      </c>
      <c r="B122" t="s">
        <v>111</v>
      </c>
      <c r="C122" s="7">
        <v>2874.92</v>
      </c>
      <c r="D122" s="7">
        <v>3285.63</v>
      </c>
      <c r="E122" s="7">
        <v>4107.0330357142857</v>
      </c>
      <c r="F122" s="7">
        <f t="shared" si="12"/>
        <v>2874.92</v>
      </c>
      <c r="G122" s="7">
        <f t="shared" si="13"/>
        <v>3285.63</v>
      </c>
      <c r="H122" t="b">
        <f t="shared" si="14"/>
        <v>1</v>
      </c>
      <c r="I122" t="b">
        <f t="shared" si="15"/>
        <v>1</v>
      </c>
      <c r="K122" s="7"/>
      <c r="M122" s="7"/>
      <c r="N122" s="7"/>
    </row>
    <row r="123" spans="1:14" x14ac:dyDescent="0.2">
      <c r="A123" t="s">
        <v>236</v>
      </c>
      <c r="B123" t="s">
        <v>112</v>
      </c>
      <c r="C123" s="7">
        <v>4771.55</v>
      </c>
      <c r="D123" s="7">
        <v>5453.2</v>
      </c>
      <c r="E123" s="7">
        <v>6816.5</v>
      </c>
      <c r="F123" s="7">
        <f t="shared" si="12"/>
        <v>4771.55</v>
      </c>
      <c r="G123" s="7">
        <f t="shared" si="13"/>
        <v>5453.2</v>
      </c>
      <c r="H123" t="b">
        <f t="shared" si="14"/>
        <v>1</v>
      </c>
      <c r="I123" t="b">
        <f t="shared" si="15"/>
        <v>1</v>
      </c>
      <c r="K123" s="7"/>
      <c r="M123" s="7"/>
      <c r="N123" s="7"/>
    </row>
    <row r="124" spans="1:14" x14ac:dyDescent="0.2">
      <c r="A124" t="s">
        <v>237</v>
      </c>
      <c r="B124" t="s">
        <v>113</v>
      </c>
      <c r="C124" s="7">
        <v>9575.6299999999992</v>
      </c>
      <c r="D124" s="7">
        <v>10943.57</v>
      </c>
      <c r="E124" s="7">
        <v>13679.466964285713</v>
      </c>
      <c r="F124" s="7">
        <f t="shared" si="12"/>
        <v>9575.6299999999992</v>
      </c>
      <c r="G124" s="7">
        <f t="shared" si="13"/>
        <v>10943.57</v>
      </c>
      <c r="H124" t="b">
        <f t="shared" si="14"/>
        <v>1</v>
      </c>
      <c r="I124" t="b">
        <f t="shared" si="15"/>
        <v>1</v>
      </c>
      <c r="K124" s="7"/>
      <c r="M124" s="7"/>
      <c r="N124" s="7"/>
    </row>
    <row r="125" spans="1:14" x14ac:dyDescent="0.2">
      <c r="A125" t="s">
        <v>238</v>
      </c>
      <c r="B125" t="s">
        <v>114</v>
      </c>
      <c r="C125" s="7">
        <v>14450.65</v>
      </c>
      <c r="D125" s="7">
        <v>16515.03</v>
      </c>
      <c r="E125" s="7">
        <v>20643.786607142858</v>
      </c>
      <c r="F125" s="7">
        <f t="shared" si="12"/>
        <v>14450.65</v>
      </c>
      <c r="G125" s="7">
        <f t="shared" si="13"/>
        <v>16515.03</v>
      </c>
      <c r="H125" t="b">
        <f t="shared" si="14"/>
        <v>1</v>
      </c>
      <c r="I125" t="b">
        <f t="shared" si="15"/>
        <v>1</v>
      </c>
      <c r="K125" s="7"/>
      <c r="M125" s="7"/>
      <c r="N125" s="7"/>
    </row>
    <row r="126" spans="1:14" x14ac:dyDescent="0.2">
      <c r="A126" t="s">
        <v>239</v>
      </c>
      <c r="B126" t="s">
        <v>115</v>
      </c>
      <c r="C126" s="7">
        <v>21312.94</v>
      </c>
      <c r="D126" s="7">
        <v>24357.64</v>
      </c>
      <c r="E126" s="7">
        <v>30447.053571428572</v>
      </c>
      <c r="F126" s="7">
        <f t="shared" si="12"/>
        <v>21312.94</v>
      </c>
      <c r="G126" s="7">
        <f t="shared" si="13"/>
        <v>24357.64</v>
      </c>
      <c r="H126" t="b">
        <f t="shared" si="14"/>
        <v>1</v>
      </c>
      <c r="I126" t="b">
        <f t="shared" si="15"/>
        <v>1</v>
      </c>
      <c r="K126" s="7"/>
      <c r="M126" s="7"/>
      <c r="N126" s="7"/>
    </row>
    <row r="127" spans="1:14" x14ac:dyDescent="0.2">
      <c r="A127" t="s">
        <v>240</v>
      </c>
      <c r="B127" t="s">
        <v>116</v>
      </c>
      <c r="C127" s="7">
        <v>668.21</v>
      </c>
      <c r="D127" s="7">
        <v>763.67</v>
      </c>
      <c r="E127" s="7">
        <v>954.58660714285702</v>
      </c>
      <c r="F127" s="7">
        <f t="shared" si="12"/>
        <v>668.21</v>
      </c>
      <c r="G127" s="7">
        <f t="shared" si="13"/>
        <v>763.67</v>
      </c>
      <c r="H127" t="b">
        <f t="shared" si="14"/>
        <v>1</v>
      </c>
      <c r="I127" t="b">
        <f t="shared" si="15"/>
        <v>1</v>
      </c>
      <c r="K127" s="7"/>
      <c r="M127" s="7"/>
      <c r="N127" s="7"/>
    </row>
    <row r="128" spans="1:14" x14ac:dyDescent="0.2">
      <c r="B128" s="25" t="s">
        <v>1015</v>
      </c>
      <c r="C128" s="25">
        <v>121.03</v>
      </c>
      <c r="D128" s="25">
        <v>138.32</v>
      </c>
      <c r="E128">
        <v>172.9</v>
      </c>
      <c r="F128" s="7">
        <f t="shared" ref="F128" si="16">ROUND((E128*0.7),2)</f>
        <v>121.03</v>
      </c>
      <c r="G128" s="7">
        <f t="shared" ref="G128" si="17">ROUND(E128*0.8,2)</f>
        <v>138.32</v>
      </c>
      <c r="H128" t="b">
        <f t="shared" ref="H128" si="18">F128=C128</f>
        <v>1</v>
      </c>
      <c r="I128" t="b">
        <f t="shared" ref="I128" si="19">G128=D128</f>
        <v>1</v>
      </c>
      <c r="J128">
        <f>((C128/70*100)+(D128/80*100))/2</f>
        <v>172.89999999999998</v>
      </c>
    </row>
  </sheetData>
  <autoFilter ref="A6:N6">
    <sortState ref="A7:N127">
      <sortCondition ref="A6"/>
    </sortState>
  </autoFilter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workbookViewId="0">
      <selection activeCell="F129" sqref="F129"/>
    </sheetView>
  </sheetViews>
  <sheetFormatPr baseColWidth="10" defaultColWidth="8.83203125" defaultRowHeight="15" x14ac:dyDescent="0.2"/>
  <cols>
    <col min="2" max="2" width="63.5" bestFit="1" customWidth="1"/>
    <col min="3" max="3" width="19.33203125" bestFit="1" customWidth="1"/>
    <col min="4" max="4" width="14.33203125" bestFit="1" customWidth="1"/>
    <col min="5" max="5" width="26.6640625" bestFit="1" customWidth="1"/>
    <col min="6" max="8" width="10.5" bestFit="1" customWidth="1"/>
    <col min="9" max="9" width="9" bestFit="1" customWidth="1"/>
    <col min="13" max="13" width="10.5" bestFit="1" customWidth="1"/>
  </cols>
  <sheetData>
    <row r="1" spans="1:13" x14ac:dyDescent="0.2">
      <c r="C1" s="14" t="s">
        <v>509</v>
      </c>
      <c r="D1" s="14" t="s">
        <v>520</v>
      </c>
      <c r="E1" s="14" t="s">
        <v>511</v>
      </c>
      <c r="F1" s="15"/>
    </row>
    <row r="2" spans="1:13" x14ac:dyDescent="0.2">
      <c r="C2" s="14" t="s">
        <v>517</v>
      </c>
      <c r="D2" s="15"/>
      <c r="E2" s="14" t="s">
        <v>512</v>
      </c>
      <c r="F2" s="15"/>
    </row>
    <row r="3" spans="1:13" x14ac:dyDescent="0.2">
      <c r="C3" s="15"/>
      <c r="D3" s="15"/>
      <c r="E3" s="14" t="s">
        <v>513</v>
      </c>
      <c r="F3" s="15"/>
    </row>
    <row r="4" spans="1:13" x14ac:dyDescent="0.2">
      <c r="C4" s="15"/>
      <c r="D4" s="15"/>
      <c r="E4" s="14" t="s">
        <v>514</v>
      </c>
      <c r="F4" s="15"/>
    </row>
    <row r="5" spans="1:13" x14ac:dyDescent="0.2">
      <c r="C5" s="15"/>
      <c r="D5" s="15"/>
      <c r="E5" s="14" t="s">
        <v>515</v>
      </c>
      <c r="F5" s="15"/>
    </row>
    <row r="7" spans="1:13" x14ac:dyDescent="0.2">
      <c r="A7" t="s">
        <v>491</v>
      </c>
      <c r="B7" t="s">
        <v>489</v>
      </c>
      <c r="C7" s="13">
        <v>0.7</v>
      </c>
      <c r="D7" s="13">
        <v>0.75</v>
      </c>
      <c r="E7" s="13">
        <v>0.8</v>
      </c>
      <c r="F7" s="11">
        <v>1</v>
      </c>
      <c r="G7" t="s">
        <v>668</v>
      </c>
      <c r="H7" t="s">
        <v>668</v>
      </c>
      <c r="I7" t="s">
        <v>668</v>
      </c>
      <c r="J7" t="s">
        <v>668</v>
      </c>
      <c r="K7" t="s">
        <v>668</v>
      </c>
      <c r="L7" t="s">
        <v>668</v>
      </c>
    </row>
    <row r="8" spans="1:13" x14ac:dyDescent="0.2">
      <c r="A8" t="s">
        <v>124</v>
      </c>
      <c r="B8" t="s">
        <v>3</v>
      </c>
      <c r="C8">
        <v>87.99</v>
      </c>
      <c r="D8">
        <v>94.28</v>
      </c>
      <c r="E8">
        <v>100.56</v>
      </c>
      <c r="F8">
        <v>125.70222222222223</v>
      </c>
      <c r="G8" s="7">
        <f>ROUND(F8*0.7,2)</f>
        <v>87.99</v>
      </c>
      <c r="H8" s="7">
        <f>ROUND(F8*0.75,2)</f>
        <v>94.28</v>
      </c>
      <c r="I8">
        <f>ROUND(F8*0.8,2)</f>
        <v>100.56</v>
      </c>
      <c r="J8" t="b">
        <f>G8=C8</f>
        <v>1</v>
      </c>
      <c r="K8" t="b">
        <f>H8=D8</f>
        <v>1</v>
      </c>
      <c r="L8" t="b">
        <f>I8=E8</f>
        <v>1</v>
      </c>
      <c r="M8" s="7"/>
    </row>
    <row r="9" spans="1:13" x14ac:dyDescent="0.2">
      <c r="A9" t="s">
        <v>125</v>
      </c>
      <c r="B9" t="s">
        <v>4</v>
      </c>
      <c r="C9">
        <v>193.81</v>
      </c>
      <c r="D9">
        <v>207.65</v>
      </c>
      <c r="E9">
        <v>221.5</v>
      </c>
      <c r="F9">
        <v>276.87103174603175</v>
      </c>
      <c r="G9" s="7">
        <f t="shared" ref="G9:G72" si="0">ROUND(F9*0.7,2)</f>
        <v>193.81</v>
      </c>
      <c r="H9" s="7">
        <f t="shared" ref="H9:H72" si="1">ROUND(F9*0.75,2)</f>
        <v>207.65</v>
      </c>
      <c r="I9">
        <f t="shared" ref="I9:I72" si="2">ROUND(F9*0.8,2)</f>
        <v>221.5</v>
      </c>
      <c r="J9" t="b">
        <f t="shared" ref="J9:J72" si="3">G9=C9</f>
        <v>1</v>
      </c>
      <c r="K9" t="b">
        <f t="shared" ref="K9:K72" si="4">H9=D9</f>
        <v>1</v>
      </c>
      <c r="L9" t="b">
        <f t="shared" ref="L9:L72" si="5">I9=E9</f>
        <v>1</v>
      </c>
      <c r="M9" s="7"/>
    </row>
    <row r="10" spans="1:13" x14ac:dyDescent="0.2">
      <c r="A10" t="s">
        <v>126</v>
      </c>
      <c r="B10" t="s">
        <v>5</v>
      </c>
      <c r="C10">
        <v>361.94</v>
      </c>
      <c r="D10">
        <v>387.8</v>
      </c>
      <c r="E10">
        <v>413.65</v>
      </c>
      <c r="F10">
        <v>517.06210317460318</v>
      </c>
      <c r="G10" s="7">
        <f t="shared" si="0"/>
        <v>361.94</v>
      </c>
      <c r="H10" s="7">
        <f t="shared" si="1"/>
        <v>387.8</v>
      </c>
      <c r="I10">
        <f t="shared" si="2"/>
        <v>413.65</v>
      </c>
      <c r="J10" t="b">
        <f t="shared" si="3"/>
        <v>1</v>
      </c>
      <c r="K10" t="b">
        <f t="shared" si="4"/>
        <v>1</v>
      </c>
      <c r="L10" t="b">
        <f t="shared" si="5"/>
        <v>1</v>
      </c>
      <c r="M10" s="7"/>
    </row>
    <row r="11" spans="1:13" x14ac:dyDescent="0.2">
      <c r="A11" t="s">
        <v>127</v>
      </c>
      <c r="B11" t="s">
        <v>6</v>
      </c>
      <c r="C11">
        <v>676.11</v>
      </c>
      <c r="D11">
        <v>724.41</v>
      </c>
      <c r="E11">
        <v>772.7</v>
      </c>
      <c r="F11">
        <v>965.87547619047621</v>
      </c>
      <c r="G11" s="7">
        <f t="shared" si="0"/>
        <v>676.11</v>
      </c>
      <c r="H11" s="7">
        <f t="shared" si="1"/>
        <v>724.41</v>
      </c>
      <c r="I11">
        <f t="shared" si="2"/>
        <v>772.7</v>
      </c>
      <c r="J11" t="b">
        <f t="shared" si="3"/>
        <v>1</v>
      </c>
      <c r="K11" t="b">
        <f t="shared" si="4"/>
        <v>1</v>
      </c>
      <c r="L11" t="b">
        <f t="shared" si="5"/>
        <v>1</v>
      </c>
      <c r="M11" s="7"/>
    </row>
    <row r="12" spans="1:13" x14ac:dyDescent="0.2">
      <c r="A12" t="s">
        <v>128</v>
      </c>
      <c r="B12" t="s">
        <v>7</v>
      </c>
      <c r="C12">
        <v>744.96</v>
      </c>
      <c r="D12">
        <v>798.17</v>
      </c>
      <c r="E12">
        <v>851.38</v>
      </c>
      <c r="F12">
        <v>1064.2267460317462</v>
      </c>
      <c r="G12" s="7">
        <f t="shared" si="0"/>
        <v>744.96</v>
      </c>
      <c r="H12" s="7">
        <f t="shared" si="1"/>
        <v>798.17</v>
      </c>
      <c r="I12">
        <f t="shared" si="2"/>
        <v>851.38</v>
      </c>
      <c r="J12" t="b">
        <f t="shared" si="3"/>
        <v>1</v>
      </c>
      <c r="K12" t="b">
        <f t="shared" si="4"/>
        <v>1</v>
      </c>
      <c r="L12" t="b">
        <f t="shared" si="5"/>
        <v>1</v>
      </c>
      <c r="M12" s="7"/>
    </row>
    <row r="13" spans="1:13" x14ac:dyDescent="0.2">
      <c r="A13" t="s">
        <v>129</v>
      </c>
      <c r="B13" t="s">
        <v>8</v>
      </c>
      <c r="C13">
        <v>2846.84</v>
      </c>
      <c r="D13">
        <v>3050.19</v>
      </c>
      <c r="E13">
        <v>3253.53</v>
      </c>
      <c r="F13">
        <v>4066.9155952380956</v>
      </c>
      <c r="G13" s="7">
        <f t="shared" si="0"/>
        <v>2846.84</v>
      </c>
      <c r="H13" s="7">
        <f t="shared" si="1"/>
        <v>3050.19</v>
      </c>
      <c r="I13">
        <f t="shared" si="2"/>
        <v>3253.53</v>
      </c>
      <c r="J13" t="b">
        <f t="shared" si="3"/>
        <v>1</v>
      </c>
      <c r="K13" t="b">
        <f t="shared" si="4"/>
        <v>1</v>
      </c>
      <c r="L13" t="b">
        <f t="shared" si="5"/>
        <v>1</v>
      </c>
      <c r="M13" s="7"/>
    </row>
    <row r="14" spans="1:13" x14ac:dyDescent="0.2">
      <c r="A14" t="s">
        <v>130</v>
      </c>
      <c r="B14" t="s">
        <v>9</v>
      </c>
      <c r="C14">
        <v>4659.74</v>
      </c>
      <c r="D14">
        <v>4992.58</v>
      </c>
      <c r="E14">
        <v>5325.42</v>
      </c>
      <c r="F14">
        <v>6656.7732539682547</v>
      </c>
      <c r="G14" s="7">
        <f t="shared" si="0"/>
        <v>4659.74</v>
      </c>
      <c r="H14" s="7">
        <f t="shared" si="1"/>
        <v>4992.58</v>
      </c>
      <c r="I14">
        <f t="shared" si="2"/>
        <v>5325.42</v>
      </c>
      <c r="J14" t="b">
        <f t="shared" si="3"/>
        <v>1</v>
      </c>
      <c r="K14" t="b">
        <f t="shared" si="4"/>
        <v>1</v>
      </c>
      <c r="L14" t="b">
        <f t="shared" si="5"/>
        <v>1</v>
      </c>
      <c r="M14" s="7"/>
    </row>
    <row r="15" spans="1:13" x14ac:dyDescent="0.2">
      <c r="A15" t="s">
        <v>131</v>
      </c>
      <c r="B15" t="s">
        <v>10</v>
      </c>
      <c r="C15">
        <v>712.65</v>
      </c>
      <c r="D15">
        <v>763.55</v>
      </c>
      <c r="E15">
        <v>814.46</v>
      </c>
      <c r="F15">
        <v>1018.0710317460316</v>
      </c>
      <c r="G15" s="7">
        <f t="shared" si="0"/>
        <v>712.65</v>
      </c>
      <c r="H15" s="7">
        <f t="shared" si="1"/>
        <v>763.55</v>
      </c>
      <c r="I15">
        <f t="shared" si="2"/>
        <v>814.46</v>
      </c>
      <c r="J15" t="b">
        <f t="shared" si="3"/>
        <v>1</v>
      </c>
      <c r="K15" t="b">
        <f t="shared" si="4"/>
        <v>1</v>
      </c>
      <c r="L15" t="b">
        <f t="shared" si="5"/>
        <v>1</v>
      </c>
      <c r="M15" s="7"/>
    </row>
    <row r="16" spans="1:13" x14ac:dyDescent="0.2">
      <c r="A16" t="s">
        <v>132</v>
      </c>
      <c r="B16" t="s">
        <v>11</v>
      </c>
      <c r="C16">
        <v>4513.5200000000004</v>
      </c>
      <c r="D16">
        <v>4835.92</v>
      </c>
      <c r="E16">
        <v>5158.3100000000004</v>
      </c>
      <c r="F16">
        <v>6447.8888492063497</v>
      </c>
      <c r="G16" s="7">
        <f t="shared" si="0"/>
        <v>4513.5200000000004</v>
      </c>
      <c r="H16" s="7">
        <f t="shared" si="1"/>
        <v>4835.92</v>
      </c>
      <c r="I16">
        <f t="shared" si="2"/>
        <v>5158.3100000000004</v>
      </c>
      <c r="J16" t="b">
        <f t="shared" si="3"/>
        <v>1</v>
      </c>
      <c r="K16" t="b">
        <f t="shared" si="4"/>
        <v>1</v>
      </c>
      <c r="L16" t="b">
        <f t="shared" si="5"/>
        <v>1</v>
      </c>
      <c r="M16" s="7"/>
    </row>
    <row r="17" spans="1:13" x14ac:dyDescent="0.2">
      <c r="A17" t="s">
        <v>133</v>
      </c>
      <c r="B17" t="s">
        <v>12</v>
      </c>
      <c r="C17">
        <v>775.57</v>
      </c>
      <c r="D17">
        <v>830.97</v>
      </c>
      <c r="E17">
        <v>886.37</v>
      </c>
      <c r="F17">
        <v>1107.9598809523809</v>
      </c>
      <c r="G17" s="7">
        <f t="shared" si="0"/>
        <v>775.57</v>
      </c>
      <c r="H17" s="7">
        <f t="shared" si="1"/>
        <v>830.97</v>
      </c>
      <c r="I17">
        <f t="shared" si="2"/>
        <v>886.37</v>
      </c>
      <c r="J17" t="b">
        <f t="shared" si="3"/>
        <v>1</v>
      </c>
      <c r="K17" t="b">
        <f t="shared" si="4"/>
        <v>1</v>
      </c>
      <c r="L17" t="b">
        <f t="shared" si="5"/>
        <v>1</v>
      </c>
      <c r="M17" s="7"/>
    </row>
    <row r="18" spans="1:13" x14ac:dyDescent="0.2">
      <c r="A18" t="s">
        <v>134</v>
      </c>
      <c r="B18" t="s">
        <v>13</v>
      </c>
      <c r="C18">
        <v>1592.67</v>
      </c>
      <c r="D18">
        <v>1706.43</v>
      </c>
      <c r="E18">
        <v>1820.19</v>
      </c>
      <c r="F18">
        <v>2275.2401190476189</v>
      </c>
      <c r="G18" s="7">
        <f t="shared" si="0"/>
        <v>1592.67</v>
      </c>
      <c r="H18" s="7">
        <f t="shared" si="1"/>
        <v>1706.43</v>
      </c>
      <c r="I18">
        <f t="shared" si="2"/>
        <v>1820.19</v>
      </c>
      <c r="J18" t="b">
        <f t="shared" si="3"/>
        <v>1</v>
      </c>
      <c r="K18" t="b">
        <f t="shared" si="4"/>
        <v>1</v>
      </c>
      <c r="L18" t="b">
        <f t="shared" si="5"/>
        <v>1</v>
      </c>
      <c r="M18" s="7"/>
    </row>
    <row r="19" spans="1:13" x14ac:dyDescent="0.2">
      <c r="A19" t="s">
        <v>135</v>
      </c>
      <c r="B19" t="s">
        <v>14</v>
      </c>
      <c r="C19">
        <v>2782.46</v>
      </c>
      <c r="D19">
        <v>2981.2</v>
      </c>
      <c r="E19">
        <v>3179.95</v>
      </c>
      <c r="F19">
        <v>3974.9378968253968</v>
      </c>
      <c r="G19" s="7">
        <f t="shared" si="0"/>
        <v>2782.46</v>
      </c>
      <c r="H19" s="7">
        <f t="shared" si="1"/>
        <v>2981.2</v>
      </c>
      <c r="I19">
        <f t="shared" si="2"/>
        <v>3179.95</v>
      </c>
      <c r="J19" t="b">
        <f t="shared" si="3"/>
        <v>1</v>
      </c>
      <c r="K19" t="b">
        <f t="shared" si="4"/>
        <v>1</v>
      </c>
      <c r="L19" t="b">
        <f t="shared" si="5"/>
        <v>1</v>
      </c>
      <c r="M19" s="7"/>
    </row>
    <row r="20" spans="1:13" x14ac:dyDescent="0.2">
      <c r="A20" t="s">
        <v>136</v>
      </c>
      <c r="B20" t="s">
        <v>15</v>
      </c>
      <c r="C20">
        <v>2557.4899999999998</v>
      </c>
      <c r="D20">
        <v>2740.17</v>
      </c>
      <c r="E20">
        <v>2922.85</v>
      </c>
      <c r="F20">
        <v>3653.5598809523813</v>
      </c>
      <c r="G20" s="7">
        <f t="shared" si="0"/>
        <v>2557.4899999999998</v>
      </c>
      <c r="H20" s="7">
        <f t="shared" si="1"/>
        <v>2740.17</v>
      </c>
      <c r="I20">
        <f t="shared" si="2"/>
        <v>2922.85</v>
      </c>
      <c r="J20" t="b">
        <f t="shared" si="3"/>
        <v>1</v>
      </c>
      <c r="K20" t="b">
        <f t="shared" si="4"/>
        <v>1</v>
      </c>
      <c r="L20" t="b">
        <f t="shared" si="5"/>
        <v>1</v>
      </c>
      <c r="M20" s="7"/>
    </row>
    <row r="21" spans="1:13" x14ac:dyDescent="0.2">
      <c r="A21" t="s">
        <v>137</v>
      </c>
      <c r="B21" t="s">
        <v>16</v>
      </c>
      <c r="C21">
        <v>4403.84</v>
      </c>
      <c r="D21">
        <v>4718.3999999999996</v>
      </c>
      <c r="E21">
        <v>5032.96</v>
      </c>
      <c r="F21">
        <v>6291.2</v>
      </c>
      <c r="G21" s="7">
        <f t="shared" si="0"/>
        <v>4403.84</v>
      </c>
      <c r="H21" s="7">
        <f t="shared" si="1"/>
        <v>4718.3999999999996</v>
      </c>
      <c r="I21">
        <f t="shared" si="2"/>
        <v>5032.96</v>
      </c>
      <c r="J21" t="b">
        <f t="shared" si="3"/>
        <v>1</v>
      </c>
      <c r="K21" t="b">
        <f t="shared" si="4"/>
        <v>1</v>
      </c>
      <c r="L21" t="b">
        <f t="shared" si="5"/>
        <v>1</v>
      </c>
      <c r="M21" s="7"/>
    </row>
    <row r="22" spans="1:13" x14ac:dyDescent="0.2">
      <c r="A22" t="s">
        <v>138</v>
      </c>
      <c r="B22" t="s">
        <v>17</v>
      </c>
      <c r="C22">
        <v>714.53</v>
      </c>
      <c r="D22">
        <v>765.57</v>
      </c>
      <c r="E22">
        <v>816.61</v>
      </c>
      <c r="F22">
        <v>1020.759880952381</v>
      </c>
      <c r="G22" s="7">
        <f t="shared" si="0"/>
        <v>714.53</v>
      </c>
      <c r="H22" s="7">
        <f t="shared" si="1"/>
        <v>765.57</v>
      </c>
      <c r="I22">
        <f t="shared" si="2"/>
        <v>816.61</v>
      </c>
      <c r="J22" t="b">
        <f t="shared" si="3"/>
        <v>1</v>
      </c>
      <c r="K22" t="b">
        <f t="shared" si="4"/>
        <v>1</v>
      </c>
      <c r="L22" t="b">
        <f t="shared" si="5"/>
        <v>1</v>
      </c>
      <c r="M22" s="7"/>
    </row>
    <row r="23" spans="1:13" x14ac:dyDescent="0.2">
      <c r="A23" t="s">
        <v>139</v>
      </c>
      <c r="B23" t="s">
        <v>18</v>
      </c>
      <c r="C23">
        <v>1384.17</v>
      </c>
      <c r="D23">
        <v>1483.04</v>
      </c>
      <c r="E23">
        <v>1581.9</v>
      </c>
      <c r="F23">
        <v>1977.38</v>
      </c>
      <c r="G23" s="7">
        <f t="shared" si="0"/>
        <v>1384.17</v>
      </c>
      <c r="H23" s="7">
        <f t="shared" si="1"/>
        <v>1483.04</v>
      </c>
      <c r="I23">
        <f t="shared" si="2"/>
        <v>1581.9</v>
      </c>
      <c r="J23" t="b">
        <f t="shared" si="3"/>
        <v>1</v>
      </c>
      <c r="K23" t="b">
        <f t="shared" si="4"/>
        <v>1</v>
      </c>
      <c r="L23" t="b">
        <f t="shared" si="5"/>
        <v>1</v>
      </c>
      <c r="M23" s="7"/>
    </row>
    <row r="24" spans="1:13" x14ac:dyDescent="0.2">
      <c r="A24" t="s">
        <v>140</v>
      </c>
      <c r="B24" t="s">
        <v>19</v>
      </c>
      <c r="C24">
        <v>2223.39</v>
      </c>
      <c r="D24">
        <v>2382.21</v>
      </c>
      <c r="E24">
        <v>2541.02</v>
      </c>
      <c r="F24">
        <v>3176.2754761904762</v>
      </c>
      <c r="G24" s="7">
        <f t="shared" si="0"/>
        <v>2223.39</v>
      </c>
      <c r="H24" s="7">
        <f t="shared" si="1"/>
        <v>2382.21</v>
      </c>
      <c r="I24">
        <f t="shared" si="2"/>
        <v>2541.02</v>
      </c>
      <c r="J24" t="b">
        <f t="shared" si="3"/>
        <v>1</v>
      </c>
      <c r="K24" t="b">
        <f t="shared" si="4"/>
        <v>1</v>
      </c>
      <c r="L24" t="b">
        <f t="shared" si="5"/>
        <v>1</v>
      </c>
      <c r="M24" s="7"/>
    </row>
    <row r="25" spans="1:13" x14ac:dyDescent="0.2">
      <c r="A25" t="s">
        <v>141</v>
      </c>
      <c r="B25" t="s">
        <v>20</v>
      </c>
      <c r="C25">
        <v>4165.78</v>
      </c>
      <c r="D25">
        <v>4463.34</v>
      </c>
      <c r="E25">
        <v>4760.8999999999996</v>
      </c>
      <c r="F25">
        <v>5951.1197619047625</v>
      </c>
      <c r="G25" s="7">
        <f t="shared" si="0"/>
        <v>4165.78</v>
      </c>
      <c r="H25" s="7">
        <f t="shared" si="1"/>
        <v>4463.34</v>
      </c>
      <c r="I25">
        <f t="shared" si="2"/>
        <v>4760.8999999999996</v>
      </c>
      <c r="J25" t="b">
        <f t="shared" si="3"/>
        <v>1</v>
      </c>
      <c r="K25" t="b">
        <f t="shared" si="4"/>
        <v>1</v>
      </c>
      <c r="L25" t="b">
        <f t="shared" si="5"/>
        <v>1</v>
      </c>
      <c r="M25" s="7"/>
    </row>
    <row r="26" spans="1:13" x14ac:dyDescent="0.2">
      <c r="A26" t="s">
        <v>142</v>
      </c>
      <c r="B26" t="s">
        <v>21</v>
      </c>
      <c r="C26">
        <v>710.58</v>
      </c>
      <c r="D26">
        <v>761.34</v>
      </c>
      <c r="E26">
        <v>812.09</v>
      </c>
      <c r="F26">
        <v>1015.1155952380954</v>
      </c>
      <c r="G26" s="7">
        <f t="shared" si="0"/>
        <v>710.58</v>
      </c>
      <c r="H26" s="7">
        <f t="shared" si="1"/>
        <v>761.34</v>
      </c>
      <c r="I26">
        <f t="shared" si="2"/>
        <v>812.09</v>
      </c>
      <c r="J26" t="b">
        <f t="shared" si="3"/>
        <v>1</v>
      </c>
      <c r="K26" t="b">
        <f t="shared" si="4"/>
        <v>1</v>
      </c>
      <c r="L26" t="b">
        <f t="shared" si="5"/>
        <v>1</v>
      </c>
      <c r="M26" s="7"/>
    </row>
    <row r="27" spans="1:13" x14ac:dyDescent="0.2">
      <c r="A27" t="s">
        <v>143</v>
      </c>
      <c r="B27" t="s">
        <v>22</v>
      </c>
      <c r="C27">
        <v>2678.58</v>
      </c>
      <c r="D27">
        <v>2869.91</v>
      </c>
      <c r="E27">
        <v>3061.23</v>
      </c>
      <c r="F27">
        <v>3826.5423412698415</v>
      </c>
      <c r="G27" s="7">
        <f t="shared" si="0"/>
        <v>2678.58</v>
      </c>
      <c r="H27" s="7">
        <f t="shared" si="1"/>
        <v>2869.91</v>
      </c>
      <c r="I27">
        <f t="shared" si="2"/>
        <v>3061.23</v>
      </c>
      <c r="J27" t="b">
        <f t="shared" si="3"/>
        <v>1</v>
      </c>
      <c r="K27" t="b">
        <f t="shared" si="4"/>
        <v>1</v>
      </c>
      <c r="L27" t="b">
        <f t="shared" si="5"/>
        <v>1</v>
      </c>
      <c r="M27" s="7"/>
    </row>
    <row r="28" spans="1:13" x14ac:dyDescent="0.2">
      <c r="A28" t="s">
        <v>144</v>
      </c>
      <c r="B28" t="s">
        <v>23</v>
      </c>
      <c r="C28">
        <v>4748.8999999999996</v>
      </c>
      <c r="D28">
        <v>5088.1000000000004</v>
      </c>
      <c r="E28">
        <v>5427.31</v>
      </c>
      <c r="F28">
        <v>6784.1378968253966</v>
      </c>
      <c r="G28" s="7">
        <f t="shared" si="0"/>
        <v>4748.8999999999996</v>
      </c>
      <c r="H28" s="7">
        <f t="shared" si="1"/>
        <v>5088.1000000000004</v>
      </c>
      <c r="I28">
        <f t="shared" si="2"/>
        <v>5427.31</v>
      </c>
      <c r="J28" t="b">
        <f t="shared" si="3"/>
        <v>1</v>
      </c>
      <c r="K28" t="b">
        <f t="shared" si="4"/>
        <v>1</v>
      </c>
      <c r="L28" t="b">
        <f t="shared" si="5"/>
        <v>1</v>
      </c>
      <c r="M28" s="7"/>
    </row>
    <row r="29" spans="1:13" x14ac:dyDescent="0.2">
      <c r="A29" t="s">
        <v>145</v>
      </c>
      <c r="B29" t="s">
        <v>24</v>
      </c>
      <c r="C29">
        <v>2744.33</v>
      </c>
      <c r="D29">
        <v>2940.35</v>
      </c>
      <c r="E29">
        <v>3136.37</v>
      </c>
      <c r="F29">
        <v>3920.4668650793647</v>
      </c>
      <c r="G29" s="7">
        <f t="shared" si="0"/>
        <v>2744.33</v>
      </c>
      <c r="H29" s="7">
        <f t="shared" si="1"/>
        <v>2940.35</v>
      </c>
      <c r="I29">
        <f t="shared" si="2"/>
        <v>3136.37</v>
      </c>
      <c r="J29" t="b">
        <f t="shared" si="3"/>
        <v>1</v>
      </c>
      <c r="K29" t="b">
        <f t="shared" si="4"/>
        <v>1</v>
      </c>
      <c r="L29" t="b">
        <f t="shared" si="5"/>
        <v>1</v>
      </c>
      <c r="M29" s="7"/>
    </row>
    <row r="30" spans="1:13" x14ac:dyDescent="0.2">
      <c r="A30" t="s">
        <v>146</v>
      </c>
      <c r="B30" t="s">
        <v>25</v>
      </c>
      <c r="C30">
        <v>4750.84</v>
      </c>
      <c r="D30">
        <v>5090.1899999999996</v>
      </c>
      <c r="E30">
        <v>5429.54</v>
      </c>
      <c r="F30">
        <v>6786.9197619047618</v>
      </c>
      <c r="G30" s="7">
        <f t="shared" si="0"/>
        <v>4750.84</v>
      </c>
      <c r="H30" s="7">
        <f t="shared" si="1"/>
        <v>5090.1899999999996</v>
      </c>
      <c r="I30">
        <f t="shared" si="2"/>
        <v>5429.54</v>
      </c>
      <c r="J30" t="b">
        <f t="shared" si="3"/>
        <v>1</v>
      </c>
      <c r="K30" t="b">
        <f t="shared" si="4"/>
        <v>1</v>
      </c>
      <c r="L30" t="b">
        <f t="shared" si="5"/>
        <v>1</v>
      </c>
      <c r="M30" s="7"/>
    </row>
    <row r="31" spans="1:13" x14ac:dyDescent="0.2">
      <c r="A31" t="s">
        <v>147</v>
      </c>
      <c r="B31" t="s">
        <v>26</v>
      </c>
      <c r="C31">
        <v>8810.86</v>
      </c>
      <c r="D31">
        <v>9440.2099999999991</v>
      </c>
      <c r="E31">
        <v>10069.549999999999</v>
      </c>
      <c r="F31">
        <v>12586.94234126984</v>
      </c>
      <c r="G31" s="7">
        <f t="shared" si="0"/>
        <v>8810.86</v>
      </c>
      <c r="H31" s="7">
        <f t="shared" si="1"/>
        <v>9440.2099999999991</v>
      </c>
      <c r="I31">
        <f t="shared" si="2"/>
        <v>10069.549999999999</v>
      </c>
      <c r="J31" t="b">
        <f t="shared" si="3"/>
        <v>1</v>
      </c>
      <c r="K31" t="b">
        <f t="shared" si="4"/>
        <v>1</v>
      </c>
      <c r="L31" t="b">
        <f t="shared" si="5"/>
        <v>1</v>
      </c>
      <c r="M31" s="7"/>
    </row>
    <row r="32" spans="1:13" x14ac:dyDescent="0.2">
      <c r="A32" t="s">
        <v>148</v>
      </c>
      <c r="B32" t="s">
        <v>27</v>
      </c>
      <c r="C32">
        <v>4804.29</v>
      </c>
      <c r="D32">
        <v>5147.45</v>
      </c>
      <c r="E32">
        <v>5490.62</v>
      </c>
      <c r="F32">
        <v>6863.2710317460323</v>
      </c>
      <c r="G32" s="7">
        <f t="shared" si="0"/>
        <v>4804.29</v>
      </c>
      <c r="H32" s="7">
        <f t="shared" si="1"/>
        <v>5147.45</v>
      </c>
      <c r="I32">
        <f t="shared" si="2"/>
        <v>5490.62</v>
      </c>
      <c r="J32" t="b">
        <f t="shared" si="3"/>
        <v>1</v>
      </c>
      <c r="K32" t="b">
        <f t="shared" si="4"/>
        <v>1</v>
      </c>
      <c r="L32" t="b">
        <f t="shared" si="5"/>
        <v>1</v>
      </c>
      <c r="M32" s="7"/>
    </row>
    <row r="33" spans="1:13" x14ac:dyDescent="0.2">
      <c r="A33" t="s">
        <v>149</v>
      </c>
      <c r="B33" t="s">
        <v>28</v>
      </c>
      <c r="C33">
        <v>2909.89</v>
      </c>
      <c r="D33">
        <v>3117.74</v>
      </c>
      <c r="E33">
        <v>3325.59</v>
      </c>
      <c r="F33">
        <v>4156.9866269841268</v>
      </c>
      <c r="G33" s="7">
        <f t="shared" si="0"/>
        <v>2909.89</v>
      </c>
      <c r="H33" s="7">
        <f t="shared" si="1"/>
        <v>3117.74</v>
      </c>
      <c r="I33">
        <f t="shared" si="2"/>
        <v>3325.59</v>
      </c>
      <c r="J33" t="b">
        <f t="shared" si="3"/>
        <v>1</v>
      </c>
      <c r="K33" t="b">
        <f t="shared" si="4"/>
        <v>1</v>
      </c>
      <c r="L33" t="b">
        <f t="shared" si="5"/>
        <v>1</v>
      </c>
      <c r="M33" s="7"/>
    </row>
    <row r="34" spans="1:13" x14ac:dyDescent="0.2">
      <c r="A34" t="s">
        <v>150</v>
      </c>
      <c r="B34" t="s">
        <v>29</v>
      </c>
      <c r="C34">
        <v>4850.0200000000004</v>
      </c>
      <c r="D34">
        <v>5196.45</v>
      </c>
      <c r="E34">
        <v>5542.88</v>
      </c>
      <c r="F34">
        <v>6928.6000000000013</v>
      </c>
      <c r="G34" s="7">
        <f t="shared" si="0"/>
        <v>4850.0200000000004</v>
      </c>
      <c r="H34" s="7">
        <f t="shared" si="1"/>
        <v>5196.45</v>
      </c>
      <c r="I34">
        <f t="shared" si="2"/>
        <v>5542.88</v>
      </c>
      <c r="J34" t="b">
        <f t="shared" si="3"/>
        <v>1</v>
      </c>
      <c r="K34" t="b">
        <f t="shared" si="4"/>
        <v>1</v>
      </c>
      <c r="L34" t="b">
        <f t="shared" si="5"/>
        <v>1</v>
      </c>
      <c r="M34" s="7"/>
    </row>
    <row r="35" spans="1:13" x14ac:dyDescent="0.2">
      <c r="A35" t="s">
        <v>151</v>
      </c>
      <c r="B35" t="s">
        <v>30</v>
      </c>
      <c r="C35">
        <v>753.46</v>
      </c>
      <c r="D35">
        <v>807.27</v>
      </c>
      <c r="E35">
        <v>861.09</v>
      </c>
      <c r="F35">
        <v>1076.3646428571431</v>
      </c>
      <c r="G35" s="7">
        <f t="shared" si="0"/>
        <v>753.46</v>
      </c>
      <c r="H35" s="7">
        <f t="shared" si="1"/>
        <v>807.27</v>
      </c>
      <c r="I35">
        <f t="shared" si="2"/>
        <v>861.09</v>
      </c>
      <c r="J35" t="b">
        <f t="shared" si="3"/>
        <v>1</v>
      </c>
      <c r="K35" t="b">
        <f t="shared" si="4"/>
        <v>1</v>
      </c>
      <c r="L35" t="b">
        <f t="shared" si="5"/>
        <v>1</v>
      </c>
      <c r="M35" s="7"/>
    </row>
    <row r="36" spans="1:13" x14ac:dyDescent="0.2">
      <c r="A36" t="s">
        <v>152</v>
      </c>
      <c r="B36" t="s">
        <v>31</v>
      </c>
      <c r="C36">
        <v>9547.65</v>
      </c>
      <c r="D36">
        <v>10229.620000000001</v>
      </c>
      <c r="E36">
        <v>10911.6</v>
      </c>
      <c r="F36">
        <v>13639.497777777777</v>
      </c>
      <c r="G36" s="7">
        <f t="shared" si="0"/>
        <v>9547.65</v>
      </c>
      <c r="H36" s="7">
        <f t="shared" si="1"/>
        <v>10229.620000000001</v>
      </c>
      <c r="I36">
        <f t="shared" si="2"/>
        <v>10911.6</v>
      </c>
      <c r="J36" t="b">
        <f t="shared" si="3"/>
        <v>1</v>
      </c>
      <c r="K36" t="b">
        <f t="shared" si="4"/>
        <v>1</v>
      </c>
      <c r="L36" t="b">
        <f t="shared" si="5"/>
        <v>1</v>
      </c>
      <c r="M36" s="7"/>
    </row>
    <row r="37" spans="1:13" x14ac:dyDescent="0.2">
      <c r="A37" t="s">
        <v>153</v>
      </c>
      <c r="B37" t="s">
        <v>32</v>
      </c>
      <c r="C37">
        <v>8662.6</v>
      </c>
      <c r="D37">
        <v>9281.35</v>
      </c>
      <c r="E37">
        <v>9900.11</v>
      </c>
      <c r="F37">
        <v>12375.137896825398</v>
      </c>
      <c r="G37" s="7">
        <f t="shared" si="0"/>
        <v>8662.6</v>
      </c>
      <c r="H37" s="7">
        <f t="shared" si="1"/>
        <v>9281.35</v>
      </c>
      <c r="I37">
        <f t="shared" si="2"/>
        <v>9900.11</v>
      </c>
      <c r="J37" t="b">
        <f t="shared" si="3"/>
        <v>1</v>
      </c>
      <c r="K37" t="b">
        <f t="shared" si="4"/>
        <v>1</v>
      </c>
      <c r="L37" t="b">
        <f t="shared" si="5"/>
        <v>1</v>
      </c>
      <c r="M37" s="7"/>
    </row>
    <row r="38" spans="1:13" x14ac:dyDescent="0.2">
      <c r="A38" t="s">
        <v>154</v>
      </c>
      <c r="B38" t="s">
        <v>33</v>
      </c>
      <c r="C38">
        <v>4501.8599999999997</v>
      </c>
      <c r="D38">
        <v>4823.42</v>
      </c>
      <c r="E38">
        <v>5144.9799999999996</v>
      </c>
      <c r="F38">
        <v>6431.2267460317453</v>
      </c>
      <c r="G38" s="7">
        <f t="shared" si="0"/>
        <v>4501.8599999999997</v>
      </c>
      <c r="H38" s="7">
        <f t="shared" si="1"/>
        <v>4823.42</v>
      </c>
      <c r="I38">
        <f t="shared" si="2"/>
        <v>5144.9799999999996</v>
      </c>
      <c r="J38" t="b">
        <f t="shared" si="3"/>
        <v>1</v>
      </c>
      <c r="K38" t="b">
        <f t="shared" si="4"/>
        <v>1</v>
      </c>
      <c r="L38" t="b">
        <f t="shared" si="5"/>
        <v>1</v>
      </c>
      <c r="M38" s="7"/>
    </row>
    <row r="39" spans="1:13" x14ac:dyDescent="0.2">
      <c r="A39" t="s">
        <v>155</v>
      </c>
      <c r="B39" t="s">
        <v>34</v>
      </c>
      <c r="C39">
        <v>8600.49</v>
      </c>
      <c r="D39">
        <v>9214.81</v>
      </c>
      <c r="E39">
        <v>9829.1299999999992</v>
      </c>
      <c r="F39">
        <v>12286.413373015872</v>
      </c>
      <c r="G39" s="7">
        <f t="shared" si="0"/>
        <v>8600.49</v>
      </c>
      <c r="H39" s="7">
        <f t="shared" si="1"/>
        <v>9214.81</v>
      </c>
      <c r="I39">
        <f t="shared" si="2"/>
        <v>9829.1299999999992</v>
      </c>
      <c r="J39" t="b">
        <f t="shared" si="3"/>
        <v>1</v>
      </c>
      <c r="K39" t="b">
        <f t="shared" si="4"/>
        <v>1</v>
      </c>
      <c r="L39" t="b">
        <f t="shared" si="5"/>
        <v>1</v>
      </c>
      <c r="M39" s="7"/>
    </row>
    <row r="40" spans="1:13" x14ac:dyDescent="0.2">
      <c r="A40" t="s">
        <v>156</v>
      </c>
      <c r="B40" t="s">
        <v>35</v>
      </c>
      <c r="C40">
        <v>7815.94</v>
      </c>
      <c r="D40">
        <v>8374.2199999999993</v>
      </c>
      <c r="E40">
        <v>8932.5</v>
      </c>
      <c r="F40">
        <v>11165.626746031747</v>
      </c>
      <c r="G40" s="7">
        <f t="shared" si="0"/>
        <v>7815.94</v>
      </c>
      <c r="H40" s="7">
        <f t="shared" si="1"/>
        <v>8374.2199999999993</v>
      </c>
      <c r="I40">
        <f t="shared" si="2"/>
        <v>8932.5</v>
      </c>
      <c r="J40" t="b">
        <f t="shared" si="3"/>
        <v>1</v>
      </c>
      <c r="K40" t="b">
        <f t="shared" si="4"/>
        <v>1</v>
      </c>
      <c r="L40" t="b">
        <f t="shared" si="5"/>
        <v>1</v>
      </c>
      <c r="M40" s="7"/>
    </row>
    <row r="41" spans="1:13" x14ac:dyDescent="0.2">
      <c r="A41" t="s">
        <v>157</v>
      </c>
      <c r="B41" t="s">
        <v>36</v>
      </c>
      <c r="C41">
        <v>9387.49</v>
      </c>
      <c r="D41">
        <v>10058.030000000001</v>
      </c>
      <c r="E41">
        <v>10728.56</v>
      </c>
      <c r="F41">
        <v>13410.702222222224</v>
      </c>
      <c r="G41" s="7">
        <f t="shared" si="0"/>
        <v>9387.49</v>
      </c>
      <c r="H41" s="7">
        <f t="shared" si="1"/>
        <v>10058.030000000001</v>
      </c>
      <c r="I41">
        <f t="shared" si="2"/>
        <v>10728.56</v>
      </c>
      <c r="J41" t="b">
        <f t="shared" si="3"/>
        <v>1</v>
      </c>
      <c r="K41" t="b">
        <f t="shared" si="4"/>
        <v>1</v>
      </c>
      <c r="L41" t="b">
        <f t="shared" si="5"/>
        <v>1</v>
      </c>
      <c r="M41" s="7"/>
    </row>
    <row r="42" spans="1:13" x14ac:dyDescent="0.2">
      <c r="A42" t="s">
        <v>158</v>
      </c>
      <c r="B42" t="s">
        <v>37</v>
      </c>
      <c r="C42">
        <v>14998.01</v>
      </c>
      <c r="D42">
        <v>16069.29</v>
      </c>
      <c r="E42">
        <v>17140.580000000002</v>
      </c>
      <c r="F42">
        <v>21425.724523809524</v>
      </c>
      <c r="G42" s="7">
        <f t="shared" si="0"/>
        <v>14998.01</v>
      </c>
      <c r="H42" s="7">
        <f t="shared" si="1"/>
        <v>16069.29</v>
      </c>
      <c r="I42">
        <f t="shared" si="2"/>
        <v>17140.580000000002</v>
      </c>
      <c r="J42" t="b">
        <f t="shared" si="3"/>
        <v>1</v>
      </c>
      <c r="K42" t="b">
        <f t="shared" si="4"/>
        <v>1</v>
      </c>
      <c r="L42" t="b">
        <f t="shared" si="5"/>
        <v>1</v>
      </c>
      <c r="M42" s="7"/>
    </row>
    <row r="43" spans="1:13" x14ac:dyDescent="0.2">
      <c r="A43" t="s">
        <v>159</v>
      </c>
      <c r="B43" t="s">
        <v>38</v>
      </c>
      <c r="C43">
        <v>21255.45</v>
      </c>
      <c r="D43">
        <v>22773.69</v>
      </c>
      <c r="E43">
        <v>24291.94</v>
      </c>
      <c r="F43">
        <v>30364.924523809528</v>
      </c>
      <c r="G43" s="7">
        <f t="shared" si="0"/>
        <v>21255.45</v>
      </c>
      <c r="H43" s="7">
        <f t="shared" si="1"/>
        <v>22773.69</v>
      </c>
      <c r="I43">
        <f t="shared" si="2"/>
        <v>24291.94</v>
      </c>
      <c r="J43" t="b">
        <f t="shared" si="3"/>
        <v>1</v>
      </c>
      <c r="K43" t="b">
        <f t="shared" si="4"/>
        <v>1</v>
      </c>
      <c r="L43" t="b">
        <f t="shared" si="5"/>
        <v>1</v>
      </c>
      <c r="M43" s="7"/>
    </row>
    <row r="44" spans="1:13" x14ac:dyDescent="0.2">
      <c r="A44" t="s">
        <v>160</v>
      </c>
      <c r="B44" t="s">
        <v>39</v>
      </c>
      <c r="C44">
        <v>15571.72</v>
      </c>
      <c r="D44">
        <v>16683.98</v>
      </c>
      <c r="E44">
        <v>17796.25</v>
      </c>
      <c r="F44">
        <v>22245.311150793652</v>
      </c>
      <c r="G44" s="7">
        <f t="shared" si="0"/>
        <v>15571.72</v>
      </c>
      <c r="H44" s="7">
        <f t="shared" si="1"/>
        <v>16683.98</v>
      </c>
      <c r="I44">
        <f t="shared" si="2"/>
        <v>17796.25</v>
      </c>
      <c r="J44" t="b">
        <f t="shared" si="3"/>
        <v>1</v>
      </c>
      <c r="K44" t="b">
        <f t="shared" si="4"/>
        <v>1</v>
      </c>
      <c r="L44" t="b">
        <f t="shared" si="5"/>
        <v>1</v>
      </c>
      <c r="M44" s="7"/>
    </row>
    <row r="45" spans="1:13" x14ac:dyDescent="0.2">
      <c r="A45" t="s">
        <v>161</v>
      </c>
      <c r="B45" t="s">
        <v>40</v>
      </c>
      <c r="C45">
        <v>8790.65</v>
      </c>
      <c r="D45">
        <v>9418.56</v>
      </c>
      <c r="E45">
        <v>10046.459999999999</v>
      </c>
      <c r="F45">
        <v>12558.075476190475</v>
      </c>
      <c r="G45" s="7">
        <f t="shared" si="0"/>
        <v>8790.65</v>
      </c>
      <c r="H45" s="7">
        <f t="shared" si="1"/>
        <v>9418.56</v>
      </c>
      <c r="I45">
        <f t="shared" si="2"/>
        <v>10046.459999999999</v>
      </c>
      <c r="J45" t="b">
        <f t="shared" si="3"/>
        <v>1</v>
      </c>
      <c r="K45" t="b">
        <f t="shared" si="4"/>
        <v>1</v>
      </c>
      <c r="L45" t="b">
        <f t="shared" si="5"/>
        <v>1</v>
      </c>
      <c r="M45" s="7"/>
    </row>
    <row r="46" spans="1:13" x14ac:dyDescent="0.2">
      <c r="A46" t="s">
        <v>162</v>
      </c>
      <c r="B46" t="s">
        <v>41</v>
      </c>
      <c r="C46">
        <v>17002.099999999999</v>
      </c>
      <c r="D46">
        <v>18216.54</v>
      </c>
      <c r="E46">
        <v>19430.97</v>
      </c>
      <c r="F46">
        <v>24288.715595238096</v>
      </c>
      <c r="G46" s="7">
        <f t="shared" si="0"/>
        <v>17002.099999999999</v>
      </c>
      <c r="H46" s="7">
        <f t="shared" si="1"/>
        <v>18216.54</v>
      </c>
      <c r="I46">
        <f t="shared" si="2"/>
        <v>19430.97</v>
      </c>
      <c r="J46" t="b">
        <f t="shared" si="3"/>
        <v>1</v>
      </c>
      <c r="K46" t="b">
        <f t="shared" si="4"/>
        <v>1</v>
      </c>
      <c r="L46" t="b">
        <f t="shared" si="5"/>
        <v>1</v>
      </c>
      <c r="M46" s="7"/>
    </row>
    <row r="47" spans="1:13" x14ac:dyDescent="0.2">
      <c r="A47" t="s">
        <v>163</v>
      </c>
      <c r="B47" t="s">
        <v>42</v>
      </c>
      <c r="C47">
        <v>9797.7199999999993</v>
      </c>
      <c r="D47">
        <v>10497.55</v>
      </c>
      <c r="E47">
        <v>11197.39</v>
      </c>
      <c r="F47">
        <v>13996.737896825398</v>
      </c>
      <c r="G47" s="7">
        <f t="shared" si="0"/>
        <v>9797.7199999999993</v>
      </c>
      <c r="H47" s="7">
        <f t="shared" si="1"/>
        <v>10497.55</v>
      </c>
      <c r="I47">
        <f t="shared" si="2"/>
        <v>11197.39</v>
      </c>
      <c r="J47" t="b">
        <f t="shared" si="3"/>
        <v>1</v>
      </c>
      <c r="K47" t="b">
        <f t="shared" si="4"/>
        <v>1</v>
      </c>
      <c r="L47" t="b">
        <f t="shared" si="5"/>
        <v>1</v>
      </c>
      <c r="M47" s="7"/>
    </row>
    <row r="48" spans="1:13" x14ac:dyDescent="0.2">
      <c r="A48" t="s">
        <v>164</v>
      </c>
      <c r="B48" t="s">
        <v>43</v>
      </c>
      <c r="C48">
        <v>14796.59</v>
      </c>
      <c r="D48">
        <v>15853.49</v>
      </c>
      <c r="E48">
        <v>16910.39</v>
      </c>
      <c r="F48">
        <v>21137.986626984126</v>
      </c>
      <c r="G48" s="7">
        <f t="shared" si="0"/>
        <v>14796.59</v>
      </c>
      <c r="H48" s="7">
        <f t="shared" si="1"/>
        <v>15853.49</v>
      </c>
      <c r="I48">
        <f t="shared" si="2"/>
        <v>16910.39</v>
      </c>
      <c r="J48" t="b">
        <f t="shared" si="3"/>
        <v>1</v>
      </c>
      <c r="K48" t="b">
        <f t="shared" si="4"/>
        <v>1</v>
      </c>
      <c r="L48" t="b">
        <f t="shared" si="5"/>
        <v>1</v>
      </c>
      <c r="M48" s="7"/>
    </row>
    <row r="49" spans="1:13" x14ac:dyDescent="0.2">
      <c r="A49" t="s">
        <v>165</v>
      </c>
      <c r="B49" t="s">
        <v>44</v>
      </c>
      <c r="C49">
        <v>694.73</v>
      </c>
      <c r="D49">
        <v>744.35</v>
      </c>
      <c r="E49">
        <v>793.97</v>
      </c>
      <c r="F49">
        <v>992.46686507936511</v>
      </c>
      <c r="G49" s="7">
        <f t="shared" si="0"/>
        <v>694.73</v>
      </c>
      <c r="H49" s="7">
        <f t="shared" si="1"/>
        <v>744.35</v>
      </c>
      <c r="I49">
        <f t="shared" si="2"/>
        <v>793.97</v>
      </c>
      <c r="J49" t="b">
        <f t="shared" si="3"/>
        <v>1</v>
      </c>
      <c r="K49" t="b">
        <f t="shared" si="4"/>
        <v>1</v>
      </c>
      <c r="L49" t="b">
        <f t="shared" si="5"/>
        <v>1</v>
      </c>
      <c r="M49" s="7"/>
    </row>
    <row r="50" spans="1:13" x14ac:dyDescent="0.2">
      <c r="A50" t="s">
        <v>516</v>
      </c>
      <c r="B50" t="s">
        <v>117</v>
      </c>
      <c r="C50">
        <v>1193.1500000000001</v>
      </c>
      <c r="D50">
        <v>1278.3699999999999</v>
      </c>
      <c r="E50">
        <v>1363.6</v>
      </c>
      <c r="F50">
        <v>1704.4977777777779</v>
      </c>
      <c r="G50" s="7">
        <f t="shared" si="0"/>
        <v>1193.1500000000001</v>
      </c>
      <c r="H50" s="7">
        <f t="shared" si="1"/>
        <v>1278.3699999999999</v>
      </c>
      <c r="I50">
        <f t="shared" si="2"/>
        <v>1363.6</v>
      </c>
      <c r="J50" t="b">
        <f t="shared" si="3"/>
        <v>1</v>
      </c>
      <c r="K50" t="b">
        <f t="shared" si="4"/>
        <v>1</v>
      </c>
      <c r="L50" t="b">
        <f t="shared" si="5"/>
        <v>1</v>
      </c>
      <c r="M50" s="7"/>
    </row>
    <row r="51" spans="1:13" x14ac:dyDescent="0.2">
      <c r="A51" t="s">
        <v>166</v>
      </c>
      <c r="B51" t="s">
        <v>45</v>
      </c>
      <c r="C51">
        <v>1143.3800000000001</v>
      </c>
      <c r="D51">
        <v>1225.05</v>
      </c>
      <c r="E51">
        <v>1306.72</v>
      </c>
      <c r="F51">
        <v>1633.3999999999999</v>
      </c>
      <c r="G51" s="7">
        <f t="shared" si="0"/>
        <v>1143.3800000000001</v>
      </c>
      <c r="H51" s="7">
        <f t="shared" si="1"/>
        <v>1225.05</v>
      </c>
      <c r="I51">
        <f t="shared" si="2"/>
        <v>1306.72</v>
      </c>
      <c r="J51" t="b">
        <f t="shared" si="3"/>
        <v>1</v>
      </c>
      <c r="K51" t="b">
        <f t="shared" si="4"/>
        <v>1</v>
      </c>
      <c r="L51" t="b">
        <f t="shared" si="5"/>
        <v>1</v>
      </c>
      <c r="M51" s="7"/>
    </row>
    <row r="52" spans="1:13" x14ac:dyDescent="0.2">
      <c r="A52" t="s">
        <v>167</v>
      </c>
      <c r="B52" t="s">
        <v>46</v>
      </c>
      <c r="C52">
        <v>1596.06</v>
      </c>
      <c r="D52">
        <v>1710.07</v>
      </c>
      <c r="E52">
        <v>1824.07</v>
      </c>
      <c r="F52">
        <v>2280.0888492063491</v>
      </c>
      <c r="G52" s="7">
        <f t="shared" si="0"/>
        <v>1596.06</v>
      </c>
      <c r="H52" s="7">
        <f t="shared" si="1"/>
        <v>1710.07</v>
      </c>
      <c r="I52">
        <f t="shared" si="2"/>
        <v>1824.07</v>
      </c>
      <c r="J52" t="b">
        <f t="shared" si="3"/>
        <v>1</v>
      </c>
      <c r="K52" t="b">
        <f t="shared" si="4"/>
        <v>1</v>
      </c>
      <c r="L52" t="b">
        <f t="shared" si="5"/>
        <v>1</v>
      </c>
      <c r="M52" s="7"/>
    </row>
    <row r="53" spans="1:13" x14ac:dyDescent="0.2">
      <c r="A53" t="s">
        <v>168</v>
      </c>
      <c r="B53" t="s">
        <v>47</v>
      </c>
      <c r="C53">
        <v>14454.95</v>
      </c>
      <c r="D53">
        <v>15487.45</v>
      </c>
      <c r="E53">
        <v>16519.95</v>
      </c>
      <c r="F53">
        <v>20649.933134920637</v>
      </c>
      <c r="G53" s="7">
        <f t="shared" si="0"/>
        <v>14454.95</v>
      </c>
      <c r="H53" s="7">
        <f t="shared" si="1"/>
        <v>15487.45</v>
      </c>
      <c r="I53">
        <f t="shared" si="2"/>
        <v>16519.95</v>
      </c>
      <c r="J53" t="b">
        <f t="shared" si="3"/>
        <v>1</v>
      </c>
      <c r="K53" t="b">
        <f t="shared" si="4"/>
        <v>1</v>
      </c>
      <c r="L53" t="b">
        <f t="shared" si="5"/>
        <v>1</v>
      </c>
      <c r="M53" s="7"/>
    </row>
    <row r="54" spans="1:13" x14ac:dyDescent="0.2">
      <c r="A54" t="s">
        <v>169</v>
      </c>
      <c r="B54" t="s">
        <v>48</v>
      </c>
      <c r="C54">
        <v>1417.25</v>
      </c>
      <c r="D54">
        <v>1518.48</v>
      </c>
      <c r="E54">
        <v>1619.71</v>
      </c>
      <c r="F54">
        <v>2024.640119047619</v>
      </c>
      <c r="G54" s="7">
        <f t="shared" si="0"/>
        <v>1417.25</v>
      </c>
      <c r="H54" s="7">
        <f t="shared" si="1"/>
        <v>1518.48</v>
      </c>
      <c r="I54">
        <f t="shared" si="2"/>
        <v>1619.71</v>
      </c>
      <c r="J54" t="b">
        <f t="shared" si="3"/>
        <v>1</v>
      </c>
      <c r="K54" t="b">
        <f t="shared" si="4"/>
        <v>1</v>
      </c>
      <c r="L54" t="b">
        <f t="shared" si="5"/>
        <v>1</v>
      </c>
      <c r="M54" s="7"/>
    </row>
    <row r="55" spans="1:13" x14ac:dyDescent="0.2">
      <c r="A55" t="s">
        <v>170</v>
      </c>
      <c r="B55" t="s">
        <v>49</v>
      </c>
      <c r="C55">
        <v>16562.27</v>
      </c>
      <c r="D55">
        <v>17745.29</v>
      </c>
      <c r="E55">
        <v>18928.310000000001</v>
      </c>
      <c r="F55">
        <v>23660.386626984127</v>
      </c>
      <c r="G55" s="7">
        <f t="shared" si="0"/>
        <v>16562.27</v>
      </c>
      <c r="H55" s="7">
        <f t="shared" si="1"/>
        <v>17745.29</v>
      </c>
      <c r="I55">
        <f t="shared" si="2"/>
        <v>18928.310000000001</v>
      </c>
      <c r="J55" t="b">
        <f t="shared" si="3"/>
        <v>1</v>
      </c>
      <c r="K55" t="b">
        <f t="shared" si="4"/>
        <v>1</v>
      </c>
      <c r="L55" t="b">
        <f t="shared" si="5"/>
        <v>1</v>
      </c>
      <c r="M55" s="7"/>
    </row>
    <row r="56" spans="1:13" x14ac:dyDescent="0.2">
      <c r="A56" t="s">
        <v>171</v>
      </c>
      <c r="B56" t="s">
        <v>50</v>
      </c>
      <c r="C56">
        <v>10109.19</v>
      </c>
      <c r="D56">
        <v>10831.27</v>
      </c>
      <c r="E56">
        <v>11553.36</v>
      </c>
      <c r="F56">
        <v>14441.697777777779</v>
      </c>
      <c r="G56" s="7">
        <f t="shared" si="0"/>
        <v>10109.19</v>
      </c>
      <c r="H56" s="7">
        <f t="shared" si="1"/>
        <v>10831.27</v>
      </c>
      <c r="I56">
        <f t="shared" si="2"/>
        <v>11553.36</v>
      </c>
      <c r="J56" t="b">
        <f t="shared" si="3"/>
        <v>1</v>
      </c>
      <c r="K56" t="b">
        <f t="shared" si="4"/>
        <v>1</v>
      </c>
      <c r="L56" t="b">
        <f t="shared" si="5"/>
        <v>1</v>
      </c>
      <c r="M56" s="7"/>
    </row>
    <row r="57" spans="1:13" x14ac:dyDescent="0.2">
      <c r="A57" t="s">
        <v>172</v>
      </c>
      <c r="B57" t="s">
        <v>51</v>
      </c>
      <c r="C57">
        <v>16015.62</v>
      </c>
      <c r="D57">
        <v>17159.59</v>
      </c>
      <c r="E57">
        <v>18303.57</v>
      </c>
      <c r="F57">
        <v>22879.457658730156</v>
      </c>
      <c r="G57" s="7">
        <f t="shared" si="0"/>
        <v>16015.62</v>
      </c>
      <c r="H57" s="7">
        <f t="shared" si="1"/>
        <v>17159.59</v>
      </c>
      <c r="I57">
        <f t="shared" si="2"/>
        <v>18303.57</v>
      </c>
      <c r="J57" t="b">
        <f t="shared" si="3"/>
        <v>1</v>
      </c>
      <c r="K57" t="b">
        <f t="shared" si="4"/>
        <v>1</v>
      </c>
      <c r="L57" t="b">
        <f t="shared" si="5"/>
        <v>1</v>
      </c>
      <c r="M57" s="7"/>
    </row>
    <row r="58" spans="1:13" x14ac:dyDescent="0.2">
      <c r="A58" t="s">
        <v>173</v>
      </c>
      <c r="B58" t="s">
        <v>52</v>
      </c>
      <c r="C58">
        <v>22704.79</v>
      </c>
      <c r="D58">
        <v>24326.560000000001</v>
      </c>
      <c r="E58">
        <v>25948.33</v>
      </c>
      <c r="F58">
        <v>32435.413373015876</v>
      </c>
      <c r="G58" s="7">
        <f t="shared" si="0"/>
        <v>22704.79</v>
      </c>
      <c r="H58" s="7">
        <f t="shared" si="1"/>
        <v>24326.560000000001</v>
      </c>
      <c r="I58">
        <f t="shared" si="2"/>
        <v>25948.33</v>
      </c>
      <c r="J58" t="b">
        <f t="shared" si="3"/>
        <v>1</v>
      </c>
      <c r="K58" t="b">
        <f t="shared" si="4"/>
        <v>1</v>
      </c>
      <c r="L58" t="b">
        <f t="shared" si="5"/>
        <v>1</v>
      </c>
      <c r="M58" s="7"/>
    </row>
    <row r="59" spans="1:13" x14ac:dyDescent="0.2">
      <c r="A59" t="s">
        <v>174</v>
      </c>
      <c r="B59" t="s">
        <v>53</v>
      </c>
      <c r="C59">
        <v>13033.27</v>
      </c>
      <c r="D59">
        <v>13964.22</v>
      </c>
      <c r="E59">
        <v>14895.17</v>
      </c>
      <c r="F59">
        <v>18618.959880952381</v>
      </c>
      <c r="G59" s="7">
        <f t="shared" si="0"/>
        <v>13033.27</v>
      </c>
      <c r="H59" s="7">
        <f t="shared" si="1"/>
        <v>13964.22</v>
      </c>
      <c r="I59">
        <f t="shared" si="2"/>
        <v>14895.17</v>
      </c>
      <c r="J59" t="b">
        <f t="shared" si="3"/>
        <v>1</v>
      </c>
      <c r="K59" t="b">
        <f t="shared" si="4"/>
        <v>1</v>
      </c>
      <c r="L59" t="b">
        <f t="shared" si="5"/>
        <v>1</v>
      </c>
      <c r="M59" s="7"/>
    </row>
    <row r="60" spans="1:13" x14ac:dyDescent="0.2">
      <c r="A60" t="s">
        <v>175</v>
      </c>
      <c r="B60" t="s">
        <v>54</v>
      </c>
      <c r="C60">
        <v>22778.21</v>
      </c>
      <c r="D60">
        <v>24405.23</v>
      </c>
      <c r="E60">
        <v>26032.240000000002</v>
      </c>
      <c r="F60">
        <v>32540.302222222221</v>
      </c>
      <c r="G60" s="7">
        <f t="shared" si="0"/>
        <v>22778.21</v>
      </c>
      <c r="H60" s="7">
        <f t="shared" si="1"/>
        <v>24405.23</v>
      </c>
      <c r="I60">
        <f t="shared" si="2"/>
        <v>26032.240000000002</v>
      </c>
      <c r="J60" t="b">
        <f t="shared" si="3"/>
        <v>1</v>
      </c>
      <c r="K60" t="b">
        <f t="shared" si="4"/>
        <v>1</v>
      </c>
      <c r="L60" t="b">
        <f t="shared" si="5"/>
        <v>1</v>
      </c>
      <c r="M60" s="7"/>
    </row>
    <row r="61" spans="1:13" x14ac:dyDescent="0.2">
      <c r="A61" t="s">
        <v>176</v>
      </c>
      <c r="B61" t="s">
        <v>55</v>
      </c>
      <c r="C61">
        <v>1404.79</v>
      </c>
      <c r="D61">
        <v>1505.13</v>
      </c>
      <c r="E61">
        <v>1605.48</v>
      </c>
      <c r="F61">
        <v>2006.8442857142854</v>
      </c>
      <c r="G61" s="7">
        <f t="shared" si="0"/>
        <v>1404.79</v>
      </c>
      <c r="H61" s="7">
        <f t="shared" si="1"/>
        <v>1505.13</v>
      </c>
      <c r="I61">
        <f t="shared" si="2"/>
        <v>1605.48</v>
      </c>
      <c r="J61" t="b">
        <f t="shared" si="3"/>
        <v>1</v>
      </c>
      <c r="K61" t="b">
        <f t="shared" si="4"/>
        <v>1</v>
      </c>
      <c r="L61" t="b">
        <f t="shared" si="5"/>
        <v>1</v>
      </c>
      <c r="M61" s="7"/>
    </row>
    <row r="62" spans="1:13" x14ac:dyDescent="0.2">
      <c r="A62" t="s">
        <v>177</v>
      </c>
      <c r="B62" t="s">
        <v>56</v>
      </c>
      <c r="C62">
        <v>13088.85</v>
      </c>
      <c r="D62">
        <v>14023.77</v>
      </c>
      <c r="E62">
        <v>14958.68</v>
      </c>
      <c r="F62">
        <v>18698.355714285713</v>
      </c>
      <c r="G62" s="7">
        <f t="shared" si="0"/>
        <v>13088.85</v>
      </c>
      <c r="H62" s="7">
        <f t="shared" si="1"/>
        <v>14023.77</v>
      </c>
      <c r="I62">
        <f t="shared" si="2"/>
        <v>14958.68</v>
      </c>
      <c r="J62" t="b">
        <f t="shared" si="3"/>
        <v>1</v>
      </c>
      <c r="K62" t="b">
        <f t="shared" si="4"/>
        <v>1</v>
      </c>
      <c r="L62" t="b">
        <f t="shared" si="5"/>
        <v>1</v>
      </c>
      <c r="M62" s="7"/>
    </row>
    <row r="63" spans="1:13" x14ac:dyDescent="0.2">
      <c r="A63" t="s">
        <v>178</v>
      </c>
      <c r="B63" t="s">
        <v>57</v>
      </c>
      <c r="C63">
        <v>23532.28</v>
      </c>
      <c r="D63">
        <v>25213.16</v>
      </c>
      <c r="E63">
        <v>26894.03</v>
      </c>
      <c r="F63">
        <v>33617.542341269844</v>
      </c>
      <c r="G63" s="7">
        <f t="shared" si="0"/>
        <v>23532.28</v>
      </c>
      <c r="H63" s="7">
        <f t="shared" si="1"/>
        <v>25213.16</v>
      </c>
      <c r="I63">
        <f t="shared" si="2"/>
        <v>26894.03</v>
      </c>
      <c r="J63" t="b">
        <f t="shared" si="3"/>
        <v>1</v>
      </c>
      <c r="K63" t="b">
        <f t="shared" si="4"/>
        <v>1</v>
      </c>
      <c r="L63" t="b">
        <f t="shared" si="5"/>
        <v>1</v>
      </c>
      <c r="M63" s="7"/>
    </row>
    <row r="64" spans="1:13" x14ac:dyDescent="0.2">
      <c r="A64" t="s">
        <v>179</v>
      </c>
      <c r="B64" t="s">
        <v>58</v>
      </c>
      <c r="C64">
        <v>1470.73</v>
      </c>
      <c r="D64">
        <v>1575.78</v>
      </c>
      <c r="E64">
        <v>1680.83</v>
      </c>
      <c r="F64">
        <v>2101.0401190476191</v>
      </c>
      <c r="G64" s="7">
        <f t="shared" si="0"/>
        <v>1470.73</v>
      </c>
      <c r="H64" s="7">
        <f t="shared" si="1"/>
        <v>1575.78</v>
      </c>
      <c r="I64">
        <f t="shared" si="2"/>
        <v>1680.83</v>
      </c>
      <c r="J64" t="b">
        <f t="shared" si="3"/>
        <v>1</v>
      </c>
      <c r="K64" t="b">
        <f t="shared" si="4"/>
        <v>1</v>
      </c>
      <c r="L64" t="b">
        <f t="shared" si="5"/>
        <v>1</v>
      </c>
      <c r="M64" s="7"/>
    </row>
    <row r="65" spans="1:13" x14ac:dyDescent="0.2">
      <c r="A65" t="s">
        <v>180</v>
      </c>
      <c r="B65" t="s">
        <v>59</v>
      </c>
      <c r="C65">
        <v>25729.9</v>
      </c>
      <c r="D65">
        <v>27567.75</v>
      </c>
      <c r="E65">
        <v>29405.61</v>
      </c>
      <c r="F65">
        <v>36757.006500000003</v>
      </c>
      <c r="G65" s="7">
        <f t="shared" si="0"/>
        <v>25729.9</v>
      </c>
      <c r="H65" s="7">
        <f t="shared" si="1"/>
        <v>27567.75</v>
      </c>
      <c r="I65">
        <f t="shared" si="2"/>
        <v>29405.61</v>
      </c>
      <c r="J65" t="b">
        <f t="shared" si="3"/>
        <v>1</v>
      </c>
      <c r="K65" t="b">
        <f t="shared" si="4"/>
        <v>1</v>
      </c>
      <c r="L65" t="b">
        <f t="shared" si="5"/>
        <v>1</v>
      </c>
      <c r="M65" s="7"/>
    </row>
    <row r="66" spans="1:13" x14ac:dyDescent="0.2">
      <c r="A66" t="s">
        <v>181</v>
      </c>
      <c r="B66" t="s">
        <v>60</v>
      </c>
      <c r="C66">
        <v>42016.23</v>
      </c>
      <c r="D66">
        <v>45017.39</v>
      </c>
      <c r="E66">
        <v>48018.55</v>
      </c>
      <c r="F66">
        <v>60023.186626984127</v>
      </c>
      <c r="G66" s="7">
        <f t="shared" si="0"/>
        <v>42016.23</v>
      </c>
      <c r="H66" s="7">
        <f t="shared" si="1"/>
        <v>45017.39</v>
      </c>
      <c r="I66">
        <f t="shared" si="2"/>
        <v>48018.55</v>
      </c>
      <c r="J66" t="b">
        <f t="shared" si="3"/>
        <v>1</v>
      </c>
      <c r="K66" t="b">
        <f t="shared" si="4"/>
        <v>1</v>
      </c>
      <c r="L66" t="b">
        <f t="shared" si="5"/>
        <v>1</v>
      </c>
      <c r="M66" s="7"/>
    </row>
    <row r="67" spans="1:13" x14ac:dyDescent="0.2">
      <c r="A67" t="s">
        <v>182</v>
      </c>
      <c r="B67" t="s">
        <v>61</v>
      </c>
      <c r="C67">
        <v>23282.62</v>
      </c>
      <c r="D67">
        <v>24945.67</v>
      </c>
      <c r="E67">
        <v>26608.71</v>
      </c>
      <c r="F67">
        <v>33260.888849206349</v>
      </c>
      <c r="G67" s="7">
        <f t="shared" si="0"/>
        <v>23282.62</v>
      </c>
      <c r="H67" s="7">
        <f t="shared" si="1"/>
        <v>24945.67</v>
      </c>
      <c r="I67">
        <f t="shared" si="2"/>
        <v>26608.71</v>
      </c>
      <c r="J67" t="b">
        <f t="shared" si="3"/>
        <v>1</v>
      </c>
      <c r="K67" t="b">
        <f t="shared" si="4"/>
        <v>1</v>
      </c>
      <c r="L67" t="b">
        <f t="shared" si="5"/>
        <v>1</v>
      </c>
      <c r="M67" s="7"/>
    </row>
    <row r="68" spans="1:13" x14ac:dyDescent="0.2">
      <c r="A68" t="s">
        <v>183</v>
      </c>
      <c r="B68" t="s">
        <v>62</v>
      </c>
      <c r="C68">
        <v>30245.65</v>
      </c>
      <c r="D68">
        <v>32406.05</v>
      </c>
      <c r="E68">
        <v>34566.46</v>
      </c>
      <c r="F68">
        <v>43208.071031746033</v>
      </c>
      <c r="G68" s="7">
        <f t="shared" si="0"/>
        <v>30245.65</v>
      </c>
      <c r="H68" s="7">
        <f t="shared" si="1"/>
        <v>32406.05</v>
      </c>
      <c r="I68">
        <f t="shared" si="2"/>
        <v>34566.46</v>
      </c>
      <c r="J68" t="b">
        <f t="shared" si="3"/>
        <v>1</v>
      </c>
      <c r="K68" t="b">
        <f t="shared" si="4"/>
        <v>1</v>
      </c>
      <c r="L68" t="b">
        <f t="shared" si="5"/>
        <v>1</v>
      </c>
      <c r="M68" s="7"/>
    </row>
    <row r="69" spans="1:13" x14ac:dyDescent="0.2">
      <c r="A69" t="s">
        <v>184</v>
      </c>
      <c r="B69" t="s">
        <v>63</v>
      </c>
      <c r="C69">
        <v>807.36</v>
      </c>
      <c r="D69">
        <v>865.03</v>
      </c>
      <c r="E69">
        <v>922.7</v>
      </c>
      <c r="F69">
        <v>1153.3732539682539</v>
      </c>
      <c r="G69" s="7">
        <f t="shared" si="0"/>
        <v>807.36</v>
      </c>
      <c r="H69" s="7">
        <f t="shared" si="1"/>
        <v>865.03</v>
      </c>
      <c r="I69">
        <f t="shared" si="2"/>
        <v>922.7</v>
      </c>
      <c r="J69" t="b">
        <f t="shared" si="3"/>
        <v>1</v>
      </c>
      <c r="K69" t="b">
        <f t="shared" si="4"/>
        <v>1</v>
      </c>
      <c r="L69" t="b">
        <f t="shared" si="5"/>
        <v>1</v>
      </c>
      <c r="M69" s="7"/>
    </row>
    <row r="70" spans="1:13" x14ac:dyDescent="0.2">
      <c r="A70" t="s">
        <v>185</v>
      </c>
      <c r="B70" t="s">
        <v>64</v>
      </c>
      <c r="C70">
        <v>2721.69</v>
      </c>
      <c r="D70">
        <v>2916.1</v>
      </c>
      <c r="E70">
        <v>3110.51</v>
      </c>
      <c r="F70">
        <v>3888.1331349206353</v>
      </c>
      <c r="G70" s="7">
        <f t="shared" si="0"/>
        <v>2721.69</v>
      </c>
      <c r="H70" s="7">
        <f t="shared" si="1"/>
        <v>2916.1</v>
      </c>
      <c r="I70">
        <f t="shared" si="2"/>
        <v>3110.51</v>
      </c>
      <c r="J70" t="b">
        <f t="shared" si="3"/>
        <v>1</v>
      </c>
      <c r="K70" t="b">
        <f t="shared" si="4"/>
        <v>1</v>
      </c>
      <c r="L70" t="b">
        <f t="shared" si="5"/>
        <v>1</v>
      </c>
      <c r="M70" s="7"/>
    </row>
    <row r="71" spans="1:13" x14ac:dyDescent="0.2">
      <c r="A71" t="s">
        <v>186</v>
      </c>
      <c r="B71" t="s">
        <v>65</v>
      </c>
      <c r="C71">
        <v>15411.73</v>
      </c>
      <c r="D71">
        <v>16512.57</v>
      </c>
      <c r="E71">
        <v>17613.41</v>
      </c>
      <c r="F71">
        <v>22016.759880952381</v>
      </c>
      <c r="G71" s="7">
        <f t="shared" si="0"/>
        <v>15411.73</v>
      </c>
      <c r="H71" s="7">
        <f t="shared" si="1"/>
        <v>16512.57</v>
      </c>
      <c r="I71">
        <f t="shared" si="2"/>
        <v>17613.41</v>
      </c>
      <c r="J71" t="b">
        <f t="shared" si="3"/>
        <v>1</v>
      </c>
      <c r="K71" t="b">
        <f t="shared" si="4"/>
        <v>1</v>
      </c>
      <c r="L71" t="b">
        <f t="shared" si="5"/>
        <v>1</v>
      </c>
      <c r="M71" s="7"/>
    </row>
    <row r="72" spans="1:13" x14ac:dyDescent="0.2">
      <c r="A72" t="s">
        <v>187</v>
      </c>
      <c r="B72" t="s">
        <v>66</v>
      </c>
      <c r="C72">
        <v>25035.89</v>
      </c>
      <c r="D72">
        <v>26824.17</v>
      </c>
      <c r="E72">
        <v>28612.44</v>
      </c>
      <c r="F72">
        <v>35765.555714285707</v>
      </c>
      <c r="G72" s="7">
        <f t="shared" si="0"/>
        <v>25035.89</v>
      </c>
      <c r="H72" s="7">
        <f t="shared" si="1"/>
        <v>26824.17</v>
      </c>
      <c r="I72">
        <f t="shared" si="2"/>
        <v>28612.44</v>
      </c>
      <c r="J72" t="b">
        <f t="shared" si="3"/>
        <v>1</v>
      </c>
      <c r="K72" t="b">
        <f t="shared" si="4"/>
        <v>1</v>
      </c>
      <c r="L72" t="b">
        <f t="shared" si="5"/>
        <v>1</v>
      </c>
      <c r="M72" s="7"/>
    </row>
    <row r="73" spans="1:13" x14ac:dyDescent="0.2">
      <c r="A73" t="s">
        <v>188</v>
      </c>
      <c r="B73" t="s">
        <v>67</v>
      </c>
      <c r="C73">
        <v>4694.79</v>
      </c>
      <c r="D73">
        <v>5030.1400000000003</v>
      </c>
      <c r="E73">
        <v>5365.48</v>
      </c>
      <c r="F73">
        <v>6706.8487301587302</v>
      </c>
      <c r="G73" s="7">
        <f t="shared" ref="G73:G128" si="6">ROUND(F73*0.7,2)</f>
        <v>4694.79</v>
      </c>
      <c r="H73" s="7">
        <f t="shared" ref="H73:H128" si="7">ROUND(F73*0.75,2)</f>
        <v>5030.1400000000003</v>
      </c>
      <c r="I73">
        <f t="shared" ref="I73:I128" si="8">ROUND(F73*0.8,2)</f>
        <v>5365.48</v>
      </c>
      <c r="J73" t="b">
        <f t="shared" ref="J73:J128" si="9">G73=C73</f>
        <v>1</v>
      </c>
      <c r="K73" t="b">
        <f t="shared" ref="K73:K128" si="10">H73=D73</f>
        <v>1</v>
      </c>
      <c r="L73" t="b">
        <f t="shared" ref="L73:L128" si="11">I73=E73</f>
        <v>1</v>
      </c>
      <c r="M73" s="7"/>
    </row>
    <row r="74" spans="1:13" x14ac:dyDescent="0.2">
      <c r="A74" t="s">
        <v>189</v>
      </c>
      <c r="B74" t="s">
        <v>68</v>
      </c>
      <c r="C74">
        <v>9885.9699999999993</v>
      </c>
      <c r="D74">
        <v>10592.11</v>
      </c>
      <c r="E74">
        <v>11298.25</v>
      </c>
      <c r="F74">
        <v>14122.813373015873</v>
      </c>
      <c r="G74" s="7">
        <f t="shared" si="6"/>
        <v>9885.9699999999993</v>
      </c>
      <c r="H74" s="7">
        <f t="shared" si="7"/>
        <v>10592.11</v>
      </c>
      <c r="I74">
        <f t="shared" si="8"/>
        <v>11298.25</v>
      </c>
      <c r="J74" t="b">
        <f t="shared" si="9"/>
        <v>1</v>
      </c>
      <c r="K74" t="b">
        <f t="shared" si="10"/>
        <v>1</v>
      </c>
      <c r="L74" t="b">
        <f t="shared" si="11"/>
        <v>1</v>
      </c>
      <c r="M74" s="7"/>
    </row>
    <row r="75" spans="1:13" x14ac:dyDescent="0.2">
      <c r="A75" t="s">
        <v>190</v>
      </c>
      <c r="B75" t="s">
        <v>69</v>
      </c>
      <c r="C75">
        <v>23451.33</v>
      </c>
      <c r="D75">
        <v>25126.42</v>
      </c>
      <c r="E75">
        <v>26801.52</v>
      </c>
      <c r="F75">
        <v>33501.897777777776</v>
      </c>
      <c r="G75" s="7">
        <f t="shared" si="6"/>
        <v>23451.33</v>
      </c>
      <c r="H75" s="7">
        <f t="shared" si="7"/>
        <v>25126.42</v>
      </c>
      <c r="I75">
        <f t="shared" si="8"/>
        <v>26801.52</v>
      </c>
      <c r="J75" t="b">
        <f t="shared" si="9"/>
        <v>1</v>
      </c>
      <c r="K75" t="b">
        <f t="shared" si="10"/>
        <v>1</v>
      </c>
      <c r="L75" t="b">
        <f t="shared" si="11"/>
        <v>1</v>
      </c>
      <c r="M75" s="7"/>
    </row>
    <row r="76" spans="1:13" x14ac:dyDescent="0.2">
      <c r="A76" t="s">
        <v>191</v>
      </c>
      <c r="B76" t="s">
        <v>70</v>
      </c>
      <c r="C76">
        <v>28339.59</v>
      </c>
      <c r="D76">
        <v>30363.85</v>
      </c>
      <c r="E76">
        <v>32388.11</v>
      </c>
      <c r="F76">
        <v>40485.133134920638</v>
      </c>
      <c r="G76" s="7">
        <f t="shared" si="6"/>
        <v>28339.59</v>
      </c>
      <c r="H76" s="7">
        <f t="shared" si="7"/>
        <v>30363.85</v>
      </c>
      <c r="I76">
        <f t="shared" si="8"/>
        <v>32388.11</v>
      </c>
      <c r="J76" t="b">
        <f t="shared" si="9"/>
        <v>1</v>
      </c>
      <c r="K76" t="b">
        <f t="shared" si="10"/>
        <v>1</v>
      </c>
      <c r="L76" t="b">
        <f t="shared" si="11"/>
        <v>1</v>
      </c>
      <c r="M76" s="7"/>
    </row>
    <row r="77" spans="1:13" x14ac:dyDescent="0.2">
      <c r="A77" t="s">
        <v>192</v>
      </c>
      <c r="B77" t="s">
        <v>71</v>
      </c>
      <c r="C77">
        <v>1629.16</v>
      </c>
      <c r="D77">
        <v>1745.53</v>
      </c>
      <c r="E77">
        <v>1861.9</v>
      </c>
      <c r="F77">
        <v>2327.3732539682537</v>
      </c>
      <c r="G77" s="7">
        <f t="shared" si="6"/>
        <v>1629.16</v>
      </c>
      <c r="H77" s="7">
        <f t="shared" si="7"/>
        <v>1745.53</v>
      </c>
      <c r="I77">
        <f t="shared" si="8"/>
        <v>1861.9</v>
      </c>
      <c r="J77" t="b">
        <f t="shared" si="9"/>
        <v>1</v>
      </c>
      <c r="K77" t="b">
        <f t="shared" si="10"/>
        <v>1</v>
      </c>
      <c r="L77" t="b">
        <f t="shared" si="11"/>
        <v>1</v>
      </c>
      <c r="M77" s="7"/>
    </row>
    <row r="78" spans="1:13" x14ac:dyDescent="0.2">
      <c r="A78" t="s">
        <v>193</v>
      </c>
      <c r="B78" t="s">
        <v>72</v>
      </c>
      <c r="C78">
        <v>16251.06</v>
      </c>
      <c r="D78">
        <v>17411.849999999999</v>
      </c>
      <c r="E78">
        <v>18572.64</v>
      </c>
      <c r="F78">
        <v>23215.8</v>
      </c>
      <c r="G78" s="7">
        <f t="shared" si="6"/>
        <v>16251.06</v>
      </c>
      <c r="H78" s="7">
        <f t="shared" si="7"/>
        <v>17411.849999999999</v>
      </c>
      <c r="I78">
        <f t="shared" si="8"/>
        <v>18572.64</v>
      </c>
      <c r="J78" t="b">
        <f t="shared" si="9"/>
        <v>1</v>
      </c>
      <c r="K78" t="b">
        <f t="shared" si="10"/>
        <v>1</v>
      </c>
      <c r="L78" t="b">
        <f t="shared" si="11"/>
        <v>1</v>
      </c>
      <c r="M78" s="7"/>
    </row>
    <row r="79" spans="1:13" x14ac:dyDescent="0.2">
      <c r="A79" t="s">
        <v>194</v>
      </c>
      <c r="B79" t="s">
        <v>73</v>
      </c>
      <c r="C79">
        <v>26329.89</v>
      </c>
      <c r="D79">
        <v>28210.59</v>
      </c>
      <c r="E79">
        <v>30091.3</v>
      </c>
      <c r="F79">
        <v>37614.124523809522</v>
      </c>
      <c r="G79" s="7">
        <f t="shared" si="6"/>
        <v>26329.89</v>
      </c>
      <c r="H79" s="7">
        <f t="shared" si="7"/>
        <v>28210.59</v>
      </c>
      <c r="I79">
        <f t="shared" si="8"/>
        <v>30091.3</v>
      </c>
      <c r="J79" t="b">
        <f t="shared" si="9"/>
        <v>1</v>
      </c>
      <c r="K79" t="b">
        <f t="shared" si="10"/>
        <v>1</v>
      </c>
      <c r="L79" t="b">
        <f t="shared" si="11"/>
        <v>1</v>
      </c>
      <c r="M79" s="7"/>
    </row>
    <row r="80" spans="1:13" x14ac:dyDescent="0.2">
      <c r="A80" t="s">
        <v>195</v>
      </c>
      <c r="B80" t="s">
        <v>74</v>
      </c>
      <c r="C80">
        <v>1580.13</v>
      </c>
      <c r="D80">
        <v>1692.99</v>
      </c>
      <c r="E80">
        <v>1805.86</v>
      </c>
      <c r="F80">
        <v>2257.3245238095237</v>
      </c>
      <c r="G80" s="7">
        <f t="shared" si="6"/>
        <v>1580.13</v>
      </c>
      <c r="H80" s="7">
        <f t="shared" si="7"/>
        <v>1692.99</v>
      </c>
      <c r="I80">
        <f t="shared" si="8"/>
        <v>1805.86</v>
      </c>
      <c r="J80" t="b">
        <f t="shared" si="9"/>
        <v>1</v>
      </c>
      <c r="K80" t="b">
        <f t="shared" si="10"/>
        <v>1</v>
      </c>
      <c r="L80" t="b">
        <f t="shared" si="11"/>
        <v>1</v>
      </c>
      <c r="M80" s="7"/>
    </row>
    <row r="81" spans="1:13" x14ac:dyDescent="0.2">
      <c r="A81" t="s">
        <v>196</v>
      </c>
      <c r="B81" t="s">
        <v>75</v>
      </c>
      <c r="C81">
        <v>4939.29</v>
      </c>
      <c r="D81">
        <v>5292.1</v>
      </c>
      <c r="E81">
        <v>5644.91</v>
      </c>
      <c r="F81">
        <v>7056.1331349206348</v>
      </c>
      <c r="G81" s="7">
        <f t="shared" si="6"/>
        <v>4939.29</v>
      </c>
      <c r="H81" s="7">
        <f t="shared" si="7"/>
        <v>5292.1</v>
      </c>
      <c r="I81">
        <f t="shared" si="8"/>
        <v>5644.91</v>
      </c>
      <c r="J81" t="b">
        <f t="shared" si="9"/>
        <v>1</v>
      </c>
      <c r="K81" t="b">
        <f t="shared" si="10"/>
        <v>1</v>
      </c>
      <c r="L81" t="b">
        <f t="shared" si="11"/>
        <v>1</v>
      </c>
      <c r="M81" s="7"/>
    </row>
    <row r="82" spans="1:13" x14ac:dyDescent="0.2">
      <c r="A82" t="s">
        <v>197</v>
      </c>
      <c r="B82" t="s">
        <v>76</v>
      </c>
      <c r="C82">
        <v>8943.5400000000009</v>
      </c>
      <c r="D82">
        <v>9582.3700000000008</v>
      </c>
      <c r="E82">
        <v>10221.19</v>
      </c>
      <c r="F82">
        <v>12776.488849206349</v>
      </c>
      <c r="G82" s="7">
        <f t="shared" si="6"/>
        <v>8943.5400000000009</v>
      </c>
      <c r="H82" s="7">
        <f t="shared" si="7"/>
        <v>9582.3700000000008</v>
      </c>
      <c r="I82">
        <f t="shared" si="8"/>
        <v>10221.19</v>
      </c>
      <c r="J82" t="b">
        <f t="shared" si="9"/>
        <v>1</v>
      </c>
      <c r="K82" t="b">
        <f t="shared" si="10"/>
        <v>1</v>
      </c>
      <c r="L82" t="b">
        <f t="shared" si="11"/>
        <v>1</v>
      </c>
      <c r="M82" s="7"/>
    </row>
    <row r="83" spans="1:13" x14ac:dyDescent="0.2">
      <c r="A83" t="s">
        <v>198</v>
      </c>
      <c r="B83" t="s">
        <v>77</v>
      </c>
      <c r="C83">
        <v>21525.3</v>
      </c>
      <c r="D83">
        <v>23062.82</v>
      </c>
      <c r="E83">
        <v>24600.34</v>
      </c>
      <c r="F83">
        <v>30750.426746031746</v>
      </c>
      <c r="G83" s="7">
        <f t="shared" si="6"/>
        <v>21525.3</v>
      </c>
      <c r="H83" s="7">
        <f t="shared" si="7"/>
        <v>23062.82</v>
      </c>
      <c r="I83">
        <f t="shared" si="8"/>
        <v>24600.34</v>
      </c>
      <c r="J83" t="b">
        <f t="shared" si="9"/>
        <v>1</v>
      </c>
      <c r="K83" t="b">
        <f t="shared" si="10"/>
        <v>1</v>
      </c>
      <c r="L83" t="b">
        <f t="shared" si="11"/>
        <v>1</v>
      </c>
      <c r="M83" s="7"/>
    </row>
    <row r="84" spans="1:13" x14ac:dyDescent="0.2">
      <c r="A84" t="s">
        <v>199</v>
      </c>
      <c r="B84" t="s">
        <v>78</v>
      </c>
      <c r="C84">
        <v>1701.34</v>
      </c>
      <c r="D84">
        <v>1822.86</v>
      </c>
      <c r="E84">
        <v>1944.39</v>
      </c>
      <c r="F84">
        <v>2430.4844047619049</v>
      </c>
      <c r="G84" s="7">
        <f t="shared" si="6"/>
        <v>1701.34</v>
      </c>
      <c r="H84" s="7">
        <f t="shared" si="7"/>
        <v>1822.86</v>
      </c>
      <c r="I84">
        <f t="shared" si="8"/>
        <v>1944.39</v>
      </c>
      <c r="J84" t="b">
        <f t="shared" si="9"/>
        <v>1</v>
      </c>
      <c r="K84" t="b">
        <f t="shared" si="10"/>
        <v>1</v>
      </c>
      <c r="L84" t="b">
        <f t="shared" si="11"/>
        <v>1</v>
      </c>
      <c r="M84" s="7"/>
    </row>
    <row r="85" spans="1:13" x14ac:dyDescent="0.2">
      <c r="A85" t="s">
        <v>200</v>
      </c>
      <c r="B85" t="s">
        <v>79</v>
      </c>
      <c r="C85">
        <v>2685.61</v>
      </c>
      <c r="D85">
        <v>2877.43</v>
      </c>
      <c r="E85">
        <v>3069.26</v>
      </c>
      <c r="F85">
        <v>3836.5799999000001</v>
      </c>
      <c r="G85" s="7">
        <f t="shared" si="6"/>
        <v>2685.61</v>
      </c>
      <c r="H85" s="7">
        <f t="shared" si="7"/>
        <v>2877.43</v>
      </c>
      <c r="I85">
        <f t="shared" si="8"/>
        <v>3069.26</v>
      </c>
      <c r="J85" t="b">
        <f t="shared" si="9"/>
        <v>1</v>
      </c>
      <c r="K85" t="b">
        <f t="shared" si="10"/>
        <v>1</v>
      </c>
      <c r="L85" t="b">
        <f t="shared" si="11"/>
        <v>1</v>
      </c>
      <c r="M85" s="7"/>
    </row>
    <row r="86" spans="1:13" x14ac:dyDescent="0.2">
      <c r="A86" t="s">
        <v>201</v>
      </c>
      <c r="B86" t="s">
        <v>80</v>
      </c>
      <c r="C86">
        <v>83.83</v>
      </c>
      <c r="D86">
        <v>89.81</v>
      </c>
      <c r="E86">
        <v>95.8</v>
      </c>
      <c r="F86">
        <v>119.75126984126985</v>
      </c>
      <c r="G86" s="7">
        <f t="shared" si="6"/>
        <v>83.83</v>
      </c>
      <c r="H86" s="7">
        <f t="shared" si="7"/>
        <v>89.81</v>
      </c>
      <c r="I86">
        <f t="shared" si="8"/>
        <v>95.8</v>
      </c>
      <c r="J86" t="b">
        <f t="shared" si="9"/>
        <v>1</v>
      </c>
      <c r="K86" t="b">
        <f t="shared" si="10"/>
        <v>1</v>
      </c>
      <c r="L86" t="b">
        <f t="shared" si="11"/>
        <v>1</v>
      </c>
      <c r="M86" s="7"/>
    </row>
    <row r="87" spans="1:13" x14ac:dyDescent="0.2">
      <c r="A87" t="s">
        <v>202</v>
      </c>
      <c r="B87" t="s">
        <v>492</v>
      </c>
      <c r="C87">
        <v>200.76</v>
      </c>
      <c r="D87">
        <v>215.1</v>
      </c>
      <c r="E87">
        <v>229.43</v>
      </c>
      <c r="F87">
        <v>286.79349999999999</v>
      </c>
      <c r="G87" s="7">
        <f t="shared" si="6"/>
        <v>200.76</v>
      </c>
      <c r="H87" s="7">
        <f t="shared" si="7"/>
        <v>215.1</v>
      </c>
      <c r="I87">
        <f t="shared" si="8"/>
        <v>229.43</v>
      </c>
      <c r="J87" t="b">
        <f t="shared" si="9"/>
        <v>1</v>
      </c>
      <c r="K87" t="b">
        <f t="shared" si="10"/>
        <v>1</v>
      </c>
      <c r="L87" t="b">
        <f t="shared" si="11"/>
        <v>1</v>
      </c>
      <c r="M87" s="7"/>
    </row>
    <row r="88" spans="1:13" x14ac:dyDescent="0.2">
      <c r="A88" t="s">
        <v>203</v>
      </c>
      <c r="B88" t="s">
        <v>493</v>
      </c>
      <c r="C88">
        <v>386.02</v>
      </c>
      <c r="D88">
        <v>413.59</v>
      </c>
      <c r="E88">
        <v>441.16</v>
      </c>
      <c r="F88">
        <v>551.45349206349204</v>
      </c>
      <c r="G88" s="7">
        <f t="shared" si="6"/>
        <v>386.02</v>
      </c>
      <c r="H88" s="7">
        <f t="shared" si="7"/>
        <v>413.59</v>
      </c>
      <c r="I88">
        <f t="shared" si="8"/>
        <v>441.16</v>
      </c>
      <c r="J88" t="b">
        <f t="shared" si="9"/>
        <v>1</v>
      </c>
      <c r="K88" t="b">
        <f t="shared" si="10"/>
        <v>1</v>
      </c>
      <c r="L88" t="b">
        <f t="shared" si="11"/>
        <v>1</v>
      </c>
      <c r="M88" s="7"/>
    </row>
    <row r="89" spans="1:13" x14ac:dyDescent="0.2">
      <c r="A89" t="s">
        <v>204</v>
      </c>
      <c r="B89" t="s">
        <v>494</v>
      </c>
      <c r="C89">
        <v>22312.34</v>
      </c>
      <c r="D89">
        <v>23906.07</v>
      </c>
      <c r="E89">
        <v>25499.81</v>
      </c>
      <c r="F89">
        <v>31874.764642857142</v>
      </c>
      <c r="G89" s="7">
        <f t="shared" si="6"/>
        <v>22312.34</v>
      </c>
      <c r="H89" s="7">
        <f t="shared" si="7"/>
        <v>23906.07</v>
      </c>
      <c r="I89">
        <f t="shared" si="8"/>
        <v>25499.81</v>
      </c>
      <c r="J89" t="b">
        <f t="shared" si="9"/>
        <v>1</v>
      </c>
      <c r="K89" t="b">
        <f t="shared" si="10"/>
        <v>1</v>
      </c>
      <c r="L89" t="b">
        <f t="shared" si="11"/>
        <v>1</v>
      </c>
      <c r="M89" s="7"/>
    </row>
    <row r="90" spans="1:13" x14ac:dyDescent="0.2">
      <c r="A90" t="s">
        <v>205</v>
      </c>
      <c r="B90" t="s">
        <v>81</v>
      </c>
      <c r="C90">
        <v>26879.75</v>
      </c>
      <c r="D90">
        <v>28799.74</v>
      </c>
      <c r="E90">
        <v>30719.72</v>
      </c>
      <c r="F90">
        <v>38399.648730158726</v>
      </c>
      <c r="G90" s="7">
        <f t="shared" si="6"/>
        <v>26879.75</v>
      </c>
      <c r="H90" s="7">
        <f t="shared" si="7"/>
        <v>28799.74</v>
      </c>
      <c r="I90">
        <f t="shared" si="8"/>
        <v>30719.72</v>
      </c>
      <c r="J90" t="b">
        <f t="shared" si="9"/>
        <v>1</v>
      </c>
      <c r="K90" t="b">
        <f t="shared" si="10"/>
        <v>1</v>
      </c>
      <c r="L90" t="b">
        <f t="shared" si="11"/>
        <v>1</v>
      </c>
      <c r="M90" s="7"/>
    </row>
    <row r="91" spans="1:13" x14ac:dyDescent="0.2">
      <c r="A91" t="s">
        <v>206</v>
      </c>
      <c r="B91" t="s">
        <v>82</v>
      </c>
      <c r="C91">
        <v>2600.44</v>
      </c>
      <c r="D91">
        <v>2786.18</v>
      </c>
      <c r="E91">
        <v>2971.93</v>
      </c>
      <c r="F91">
        <v>3714.9111507936504</v>
      </c>
      <c r="G91" s="7">
        <f t="shared" si="6"/>
        <v>2600.44</v>
      </c>
      <c r="H91" s="7">
        <f t="shared" si="7"/>
        <v>2786.18</v>
      </c>
      <c r="I91">
        <f t="shared" si="8"/>
        <v>2971.93</v>
      </c>
      <c r="J91" t="b">
        <f t="shared" si="9"/>
        <v>1</v>
      </c>
      <c r="K91" t="b">
        <f t="shared" si="10"/>
        <v>1</v>
      </c>
      <c r="L91" t="b">
        <f t="shared" si="11"/>
        <v>1</v>
      </c>
      <c r="M91" s="7"/>
    </row>
    <row r="92" spans="1:13" x14ac:dyDescent="0.2">
      <c r="A92" t="s">
        <v>207</v>
      </c>
      <c r="B92" t="s">
        <v>83</v>
      </c>
      <c r="C92">
        <v>22169.55</v>
      </c>
      <c r="D92">
        <v>23753.09</v>
      </c>
      <c r="E92">
        <v>25336.63</v>
      </c>
      <c r="F92">
        <v>31670.786626984122</v>
      </c>
      <c r="G92" s="7">
        <f t="shared" si="6"/>
        <v>22169.55</v>
      </c>
      <c r="H92" s="7">
        <f t="shared" si="7"/>
        <v>23753.09</v>
      </c>
      <c r="I92">
        <f t="shared" si="8"/>
        <v>25336.63</v>
      </c>
      <c r="J92" t="b">
        <f t="shared" si="9"/>
        <v>1</v>
      </c>
      <c r="K92" t="b">
        <f t="shared" si="10"/>
        <v>1</v>
      </c>
      <c r="L92" t="b">
        <f t="shared" si="11"/>
        <v>1</v>
      </c>
      <c r="M92" s="7"/>
    </row>
    <row r="93" spans="1:13" x14ac:dyDescent="0.2">
      <c r="A93" t="s">
        <v>208</v>
      </c>
      <c r="B93" t="s">
        <v>84</v>
      </c>
      <c r="C93">
        <v>30663.62</v>
      </c>
      <c r="D93">
        <v>32853.879999999997</v>
      </c>
      <c r="E93">
        <v>35044.14</v>
      </c>
      <c r="F93">
        <v>43805.173253968249</v>
      </c>
      <c r="G93" s="7">
        <f t="shared" si="6"/>
        <v>30663.62</v>
      </c>
      <c r="H93" s="7">
        <f t="shared" si="7"/>
        <v>32853.879999999997</v>
      </c>
      <c r="I93">
        <f t="shared" si="8"/>
        <v>35044.14</v>
      </c>
      <c r="J93" t="b">
        <f t="shared" si="9"/>
        <v>1</v>
      </c>
      <c r="K93" t="b">
        <f t="shared" si="10"/>
        <v>1</v>
      </c>
      <c r="L93" t="b">
        <f t="shared" si="11"/>
        <v>1</v>
      </c>
      <c r="M93" s="7"/>
    </row>
    <row r="94" spans="1:13" x14ac:dyDescent="0.2">
      <c r="A94" t="s">
        <v>209</v>
      </c>
      <c r="B94" t="s">
        <v>85</v>
      </c>
      <c r="C94">
        <v>17327.830000000002</v>
      </c>
      <c r="D94">
        <v>18565.53</v>
      </c>
      <c r="E94">
        <v>19803.23</v>
      </c>
      <c r="F94">
        <v>24754.040119047615</v>
      </c>
      <c r="G94" s="7">
        <f t="shared" si="6"/>
        <v>17327.830000000002</v>
      </c>
      <c r="H94" s="7">
        <f t="shared" si="7"/>
        <v>18565.53</v>
      </c>
      <c r="I94">
        <f t="shared" si="8"/>
        <v>19803.23</v>
      </c>
      <c r="J94" t="b">
        <f t="shared" si="9"/>
        <v>1</v>
      </c>
      <c r="K94" t="b">
        <f t="shared" si="10"/>
        <v>1</v>
      </c>
      <c r="L94" t="b">
        <f t="shared" si="11"/>
        <v>1</v>
      </c>
      <c r="M94" s="7"/>
    </row>
    <row r="95" spans="1:13" x14ac:dyDescent="0.2">
      <c r="A95" t="s">
        <v>210</v>
      </c>
      <c r="B95" t="s">
        <v>86</v>
      </c>
      <c r="C95">
        <v>25519.08</v>
      </c>
      <c r="D95">
        <v>27341.87</v>
      </c>
      <c r="E95">
        <v>29164.67</v>
      </c>
      <c r="F95">
        <v>36455.832999999999</v>
      </c>
      <c r="G95" s="7">
        <f t="shared" si="6"/>
        <v>25519.08</v>
      </c>
      <c r="H95" s="7">
        <f t="shared" si="7"/>
        <v>27341.87</v>
      </c>
      <c r="I95">
        <f t="shared" si="8"/>
        <v>29164.67</v>
      </c>
      <c r="J95" t="b">
        <f t="shared" si="9"/>
        <v>1</v>
      </c>
      <c r="K95" t="b">
        <f t="shared" si="10"/>
        <v>1</v>
      </c>
      <c r="L95" t="b">
        <f t="shared" si="11"/>
        <v>1</v>
      </c>
      <c r="M95" s="7"/>
    </row>
    <row r="96" spans="1:13" x14ac:dyDescent="0.2">
      <c r="A96" t="s">
        <v>211</v>
      </c>
      <c r="B96" t="s">
        <v>87</v>
      </c>
      <c r="C96">
        <v>749.04</v>
      </c>
      <c r="D96">
        <v>802.54</v>
      </c>
      <c r="E96">
        <v>856.05</v>
      </c>
      <c r="F96">
        <v>1070.05765873016</v>
      </c>
      <c r="G96" s="7">
        <f t="shared" si="6"/>
        <v>749.04</v>
      </c>
      <c r="H96" s="7">
        <f t="shared" si="7"/>
        <v>802.54</v>
      </c>
      <c r="I96">
        <f t="shared" si="8"/>
        <v>856.05</v>
      </c>
      <c r="J96" t="b">
        <f t="shared" si="9"/>
        <v>1</v>
      </c>
      <c r="K96" t="b">
        <f t="shared" si="10"/>
        <v>1</v>
      </c>
      <c r="L96" t="b">
        <f t="shared" si="11"/>
        <v>1</v>
      </c>
      <c r="M96" s="7"/>
    </row>
    <row r="97" spans="1:13" x14ac:dyDescent="0.2">
      <c r="A97" t="s">
        <v>212</v>
      </c>
      <c r="B97" t="s">
        <v>88</v>
      </c>
      <c r="C97">
        <v>1418.29</v>
      </c>
      <c r="D97">
        <v>1519.6</v>
      </c>
      <c r="E97">
        <v>1620.91</v>
      </c>
      <c r="F97">
        <v>2026.1331349206348</v>
      </c>
      <c r="G97" s="7">
        <f t="shared" si="6"/>
        <v>1418.29</v>
      </c>
      <c r="H97" s="7">
        <f t="shared" si="7"/>
        <v>1519.6</v>
      </c>
      <c r="I97">
        <f t="shared" si="8"/>
        <v>1620.91</v>
      </c>
      <c r="J97" t="b">
        <f t="shared" si="9"/>
        <v>1</v>
      </c>
      <c r="K97" t="b">
        <f t="shared" si="10"/>
        <v>1</v>
      </c>
      <c r="L97" t="b">
        <f t="shared" si="11"/>
        <v>1</v>
      </c>
      <c r="M97" s="7"/>
    </row>
    <row r="98" spans="1:13" x14ac:dyDescent="0.2">
      <c r="A98" t="s">
        <v>213</v>
      </c>
      <c r="B98" t="s">
        <v>89</v>
      </c>
      <c r="C98">
        <v>764.66</v>
      </c>
      <c r="D98">
        <v>819.28</v>
      </c>
      <c r="E98">
        <v>873.89</v>
      </c>
      <c r="F98">
        <v>1092.367</v>
      </c>
      <c r="G98" s="7">
        <f t="shared" si="6"/>
        <v>764.66</v>
      </c>
      <c r="H98" s="7">
        <f t="shared" si="7"/>
        <v>819.28</v>
      </c>
      <c r="I98">
        <f t="shared" si="8"/>
        <v>873.89</v>
      </c>
      <c r="J98" t="b">
        <f t="shared" si="9"/>
        <v>1</v>
      </c>
      <c r="K98" t="b">
        <f t="shared" si="10"/>
        <v>1</v>
      </c>
      <c r="L98" t="b">
        <f t="shared" si="11"/>
        <v>1</v>
      </c>
      <c r="M98" s="7"/>
    </row>
    <row r="99" spans="1:13" x14ac:dyDescent="0.2">
      <c r="A99" t="s">
        <v>214</v>
      </c>
      <c r="B99" t="s">
        <v>90</v>
      </c>
      <c r="C99">
        <v>804</v>
      </c>
      <c r="D99">
        <v>861.43</v>
      </c>
      <c r="E99">
        <v>918.86</v>
      </c>
      <c r="F99">
        <v>1148.573253968254</v>
      </c>
      <c r="G99" s="7">
        <f t="shared" si="6"/>
        <v>804</v>
      </c>
      <c r="H99" s="7">
        <f t="shared" si="7"/>
        <v>861.43</v>
      </c>
      <c r="I99">
        <f t="shared" si="8"/>
        <v>918.86</v>
      </c>
      <c r="J99" t="b">
        <f t="shared" si="9"/>
        <v>1</v>
      </c>
      <c r="K99" t="b">
        <f t="shared" si="10"/>
        <v>1</v>
      </c>
      <c r="L99" t="b">
        <f t="shared" si="11"/>
        <v>1</v>
      </c>
      <c r="M99" s="7"/>
    </row>
    <row r="100" spans="1:13" x14ac:dyDescent="0.2">
      <c r="A100" t="s">
        <v>215</v>
      </c>
      <c r="B100" t="s">
        <v>91</v>
      </c>
      <c r="C100">
        <v>1566.23</v>
      </c>
      <c r="D100">
        <v>1678.11</v>
      </c>
      <c r="E100">
        <v>1789.98</v>
      </c>
      <c r="F100">
        <v>2237.4754761904765</v>
      </c>
      <c r="G100" s="7">
        <f t="shared" si="6"/>
        <v>1566.23</v>
      </c>
      <c r="H100" s="7">
        <f t="shared" si="7"/>
        <v>1678.11</v>
      </c>
      <c r="I100">
        <f t="shared" si="8"/>
        <v>1789.98</v>
      </c>
      <c r="J100" t="b">
        <f t="shared" si="9"/>
        <v>1</v>
      </c>
      <c r="K100" t="b">
        <f t="shared" si="10"/>
        <v>1</v>
      </c>
      <c r="L100" t="b">
        <f t="shared" si="11"/>
        <v>1</v>
      </c>
      <c r="M100" s="7"/>
    </row>
    <row r="101" spans="1:13" x14ac:dyDescent="0.2">
      <c r="A101" t="s">
        <v>216</v>
      </c>
      <c r="B101" t="s">
        <v>92</v>
      </c>
      <c r="C101">
        <v>2838.54</v>
      </c>
      <c r="D101">
        <v>3041.29</v>
      </c>
      <c r="E101">
        <v>3244.04</v>
      </c>
      <c r="F101">
        <v>4055.0534920634923</v>
      </c>
      <c r="G101" s="7">
        <f t="shared" si="6"/>
        <v>2838.54</v>
      </c>
      <c r="H101" s="7">
        <f t="shared" si="7"/>
        <v>3041.29</v>
      </c>
      <c r="I101">
        <f t="shared" si="8"/>
        <v>3244.04</v>
      </c>
      <c r="J101" t="b">
        <f t="shared" si="9"/>
        <v>1</v>
      </c>
      <c r="K101" t="b">
        <f t="shared" si="10"/>
        <v>1</v>
      </c>
      <c r="L101" t="b">
        <f t="shared" si="11"/>
        <v>1</v>
      </c>
      <c r="M101" s="7"/>
    </row>
    <row r="102" spans="1:13" x14ac:dyDescent="0.2">
      <c r="A102" t="s">
        <v>217</v>
      </c>
      <c r="B102" t="s">
        <v>93</v>
      </c>
      <c r="C102">
        <v>4871.12</v>
      </c>
      <c r="D102">
        <v>5219.0600000000004</v>
      </c>
      <c r="E102">
        <v>5567</v>
      </c>
      <c r="F102">
        <v>6958.7465079365074</v>
      </c>
      <c r="G102" s="7">
        <f t="shared" si="6"/>
        <v>4871.12</v>
      </c>
      <c r="H102" s="7">
        <f t="shared" si="7"/>
        <v>5219.0600000000004</v>
      </c>
      <c r="I102">
        <f t="shared" si="8"/>
        <v>5567</v>
      </c>
      <c r="J102" t="b">
        <f t="shared" si="9"/>
        <v>1</v>
      </c>
      <c r="K102" t="b">
        <f t="shared" si="10"/>
        <v>1</v>
      </c>
      <c r="L102" t="b">
        <f t="shared" si="11"/>
        <v>1</v>
      </c>
      <c r="M102" s="7"/>
    </row>
    <row r="103" spans="1:13" x14ac:dyDescent="0.2">
      <c r="A103" t="s">
        <v>218</v>
      </c>
      <c r="B103" t="s">
        <v>94</v>
      </c>
      <c r="C103">
        <v>9516.49</v>
      </c>
      <c r="D103">
        <v>10196.24</v>
      </c>
      <c r="E103">
        <v>10875.99</v>
      </c>
      <c r="F103">
        <v>13594.986626984124</v>
      </c>
      <c r="G103" s="7">
        <f t="shared" si="6"/>
        <v>9516.49</v>
      </c>
      <c r="H103" s="7">
        <f t="shared" si="7"/>
        <v>10196.24</v>
      </c>
      <c r="I103">
        <f t="shared" si="8"/>
        <v>10875.99</v>
      </c>
      <c r="J103" t="b">
        <f t="shared" si="9"/>
        <v>1</v>
      </c>
      <c r="K103" t="b">
        <f t="shared" si="10"/>
        <v>1</v>
      </c>
      <c r="L103" t="b">
        <f t="shared" si="11"/>
        <v>1</v>
      </c>
      <c r="M103" s="7"/>
    </row>
    <row r="104" spans="1:13" x14ac:dyDescent="0.2">
      <c r="A104" t="s">
        <v>219</v>
      </c>
      <c r="B104" t="s">
        <v>95</v>
      </c>
      <c r="C104">
        <v>1524.88</v>
      </c>
      <c r="D104">
        <v>1633.8</v>
      </c>
      <c r="E104">
        <v>1742.72</v>
      </c>
      <c r="F104">
        <v>2178.4</v>
      </c>
      <c r="G104" s="7">
        <f t="shared" si="6"/>
        <v>1524.88</v>
      </c>
      <c r="H104" s="7">
        <f t="shared" si="7"/>
        <v>1633.8</v>
      </c>
      <c r="I104">
        <f t="shared" si="8"/>
        <v>1742.72</v>
      </c>
      <c r="J104" t="b">
        <f t="shared" si="9"/>
        <v>1</v>
      </c>
      <c r="K104" t="b">
        <f t="shared" si="10"/>
        <v>1</v>
      </c>
      <c r="L104" t="b">
        <f t="shared" si="11"/>
        <v>1</v>
      </c>
      <c r="M104" s="7"/>
    </row>
    <row r="105" spans="1:13" x14ac:dyDescent="0.2">
      <c r="A105" t="s">
        <v>220</v>
      </c>
      <c r="B105" t="s">
        <v>96</v>
      </c>
      <c r="C105">
        <v>786.82</v>
      </c>
      <c r="D105">
        <v>843.02</v>
      </c>
      <c r="E105">
        <v>899.22</v>
      </c>
      <c r="F105">
        <v>1124.0267460317461</v>
      </c>
      <c r="G105" s="7">
        <f t="shared" si="6"/>
        <v>786.82</v>
      </c>
      <c r="H105" s="7">
        <f t="shared" si="7"/>
        <v>843.02</v>
      </c>
      <c r="I105">
        <f t="shared" si="8"/>
        <v>899.22</v>
      </c>
      <c r="J105" t="b">
        <f t="shared" si="9"/>
        <v>1</v>
      </c>
      <c r="K105" t="b">
        <f t="shared" si="10"/>
        <v>1</v>
      </c>
      <c r="L105" t="b">
        <f t="shared" si="11"/>
        <v>1</v>
      </c>
      <c r="M105" s="7"/>
    </row>
    <row r="106" spans="1:13" x14ac:dyDescent="0.2">
      <c r="A106" t="s">
        <v>221</v>
      </c>
      <c r="B106" t="s">
        <v>97</v>
      </c>
      <c r="C106">
        <v>1611.29</v>
      </c>
      <c r="D106">
        <v>1726.38</v>
      </c>
      <c r="E106">
        <v>1841.47</v>
      </c>
      <c r="F106">
        <v>2301.8401190476193</v>
      </c>
      <c r="G106" s="7">
        <f t="shared" si="6"/>
        <v>1611.29</v>
      </c>
      <c r="H106" s="7">
        <f t="shared" si="7"/>
        <v>1726.38</v>
      </c>
      <c r="I106">
        <f t="shared" si="8"/>
        <v>1841.47</v>
      </c>
      <c r="J106" t="b">
        <f t="shared" si="9"/>
        <v>1</v>
      </c>
      <c r="K106" t="b">
        <f t="shared" si="10"/>
        <v>1</v>
      </c>
      <c r="L106" t="b">
        <f t="shared" si="11"/>
        <v>1</v>
      </c>
      <c r="M106" s="7"/>
    </row>
    <row r="107" spans="1:13" x14ac:dyDescent="0.2">
      <c r="A107" t="s">
        <v>222</v>
      </c>
      <c r="B107" t="s">
        <v>98</v>
      </c>
      <c r="C107">
        <v>2886.36</v>
      </c>
      <c r="D107">
        <v>3092.53</v>
      </c>
      <c r="E107">
        <v>3298.7</v>
      </c>
      <c r="F107">
        <v>4123.3732539682542</v>
      </c>
      <c r="G107" s="7">
        <f t="shared" si="6"/>
        <v>2886.36</v>
      </c>
      <c r="H107" s="7">
        <f t="shared" si="7"/>
        <v>3092.53</v>
      </c>
      <c r="I107">
        <f t="shared" si="8"/>
        <v>3298.7</v>
      </c>
      <c r="J107" t="b">
        <f t="shared" si="9"/>
        <v>1</v>
      </c>
      <c r="K107" t="b">
        <f t="shared" si="10"/>
        <v>1</v>
      </c>
      <c r="L107" t="b">
        <f t="shared" si="11"/>
        <v>1</v>
      </c>
      <c r="M107" s="7"/>
    </row>
    <row r="108" spans="1:13" x14ac:dyDescent="0.2">
      <c r="A108" t="s">
        <v>223</v>
      </c>
      <c r="B108" t="s">
        <v>99</v>
      </c>
      <c r="C108">
        <v>804.18</v>
      </c>
      <c r="D108">
        <v>861.62</v>
      </c>
      <c r="E108">
        <v>919.06</v>
      </c>
      <c r="F108">
        <v>1148.8267460317459</v>
      </c>
      <c r="G108" s="7">
        <f t="shared" si="6"/>
        <v>804.18</v>
      </c>
      <c r="H108" s="7">
        <f t="shared" si="7"/>
        <v>861.62</v>
      </c>
      <c r="I108">
        <f t="shared" si="8"/>
        <v>919.06</v>
      </c>
      <c r="J108" t="b">
        <f t="shared" si="9"/>
        <v>1</v>
      </c>
      <c r="K108" t="b">
        <f t="shared" si="10"/>
        <v>1</v>
      </c>
      <c r="L108" t="b">
        <f t="shared" si="11"/>
        <v>1</v>
      </c>
      <c r="M108" s="7"/>
    </row>
    <row r="109" spans="1:13" x14ac:dyDescent="0.2">
      <c r="A109" t="s">
        <v>224</v>
      </c>
      <c r="B109" t="s">
        <v>100</v>
      </c>
      <c r="C109">
        <v>2819.2</v>
      </c>
      <c r="D109">
        <v>3020.57</v>
      </c>
      <c r="E109">
        <v>3221.94</v>
      </c>
      <c r="F109">
        <v>4027.426746031746</v>
      </c>
      <c r="G109" s="7">
        <f t="shared" si="6"/>
        <v>2819.2</v>
      </c>
      <c r="H109" s="7">
        <f t="shared" si="7"/>
        <v>3020.57</v>
      </c>
      <c r="I109">
        <f t="shared" si="8"/>
        <v>3221.94</v>
      </c>
      <c r="J109" t="b">
        <f t="shared" si="9"/>
        <v>1</v>
      </c>
      <c r="K109" t="b">
        <f t="shared" si="10"/>
        <v>1</v>
      </c>
      <c r="L109" t="b">
        <f t="shared" si="11"/>
        <v>1</v>
      </c>
      <c r="M109" s="7"/>
    </row>
    <row r="110" spans="1:13" x14ac:dyDescent="0.2">
      <c r="A110" t="s">
        <v>225</v>
      </c>
      <c r="B110" t="s">
        <v>101</v>
      </c>
      <c r="C110">
        <v>30173.85</v>
      </c>
      <c r="D110">
        <v>32329.13</v>
      </c>
      <c r="E110">
        <v>34484.400000000001</v>
      </c>
      <c r="F110">
        <v>43105.502222222225</v>
      </c>
      <c r="G110" s="7">
        <f t="shared" si="6"/>
        <v>30173.85</v>
      </c>
      <c r="H110" s="7">
        <f t="shared" si="7"/>
        <v>32329.13</v>
      </c>
      <c r="I110">
        <f t="shared" si="8"/>
        <v>34484.400000000001</v>
      </c>
      <c r="J110" t="b">
        <f t="shared" si="9"/>
        <v>1</v>
      </c>
      <c r="K110" t="b">
        <f t="shared" si="10"/>
        <v>1</v>
      </c>
      <c r="L110" t="b">
        <f t="shared" si="11"/>
        <v>1</v>
      </c>
      <c r="M110" s="7"/>
    </row>
    <row r="111" spans="1:13" x14ac:dyDescent="0.2">
      <c r="A111" t="s">
        <v>226</v>
      </c>
      <c r="B111" t="s">
        <v>102</v>
      </c>
      <c r="C111">
        <v>40897.86</v>
      </c>
      <c r="D111">
        <v>43819.14</v>
      </c>
      <c r="E111">
        <v>46740.41</v>
      </c>
      <c r="F111">
        <v>58425.515595238103</v>
      </c>
      <c r="G111" s="7">
        <f t="shared" si="6"/>
        <v>40897.86</v>
      </c>
      <c r="H111" s="7">
        <f t="shared" si="7"/>
        <v>43819.14</v>
      </c>
      <c r="I111">
        <f t="shared" si="8"/>
        <v>46740.41</v>
      </c>
      <c r="J111" t="b">
        <f t="shared" si="9"/>
        <v>1</v>
      </c>
      <c r="K111" t="b">
        <f t="shared" si="10"/>
        <v>1</v>
      </c>
      <c r="L111" t="b">
        <f t="shared" si="11"/>
        <v>1</v>
      </c>
      <c r="M111" s="7"/>
    </row>
    <row r="112" spans="1:13" x14ac:dyDescent="0.2">
      <c r="A112" t="s">
        <v>227</v>
      </c>
      <c r="B112" t="s">
        <v>103</v>
      </c>
      <c r="C112">
        <v>811.19</v>
      </c>
      <c r="D112">
        <v>869.14</v>
      </c>
      <c r="E112">
        <v>927.08</v>
      </c>
      <c r="F112">
        <v>1158.8487301587299</v>
      </c>
      <c r="G112" s="7">
        <f t="shared" si="6"/>
        <v>811.19</v>
      </c>
      <c r="H112" s="7">
        <f t="shared" si="7"/>
        <v>869.14</v>
      </c>
      <c r="I112">
        <f t="shared" si="8"/>
        <v>927.08</v>
      </c>
      <c r="J112" t="b">
        <f t="shared" si="9"/>
        <v>1</v>
      </c>
      <c r="K112" t="b">
        <f t="shared" si="10"/>
        <v>1</v>
      </c>
      <c r="L112" t="b">
        <f t="shared" si="11"/>
        <v>1</v>
      </c>
      <c r="M112" s="7"/>
    </row>
    <row r="113" spans="1:13" x14ac:dyDescent="0.2">
      <c r="A113" t="s">
        <v>228</v>
      </c>
      <c r="B113" t="s">
        <v>104</v>
      </c>
      <c r="C113">
        <v>1612.72</v>
      </c>
      <c r="D113">
        <v>1727.92</v>
      </c>
      <c r="E113">
        <v>1843.11</v>
      </c>
      <c r="F113">
        <v>2303.8888492063493</v>
      </c>
      <c r="G113" s="7">
        <f t="shared" si="6"/>
        <v>1612.72</v>
      </c>
      <c r="H113" s="7">
        <f t="shared" si="7"/>
        <v>1727.92</v>
      </c>
      <c r="I113">
        <f t="shared" si="8"/>
        <v>1843.11</v>
      </c>
      <c r="J113" t="b">
        <f t="shared" si="9"/>
        <v>1</v>
      </c>
      <c r="K113" t="b">
        <f t="shared" si="10"/>
        <v>1</v>
      </c>
      <c r="L113" t="b">
        <f t="shared" si="11"/>
        <v>1</v>
      </c>
      <c r="M113" s="7"/>
    </row>
    <row r="114" spans="1:13" x14ac:dyDescent="0.2">
      <c r="A114" t="s">
        <v>229</v>
      </c>
      <c r="B114" t="s">
        <v>105</v>
      </c>
      <c r="C114">
        <v>2846.5</v>
      </c>
      <c r="D114">
        <v>3049.82</v>
      </c>
      <c r="E114">
        <v>3253.15</v>
      </c>
      <c r="F114">
        <v>4066.433</v>
      </c>
      <c r="G114" s="7">
        <f t="shared" si="6"/>
        <v>2846.5</v>
      </c>
      <c r="H114" s="7">
        <f t="shared" si="7"/>
        <v>3049.82</v>
      </c>
      <c r="I114">
        <f t="shared" si="8"/>
        <v>3253.15</v>
      </c>
      <c r="J114" t="b">
        <f t="shared" si="9"/>
        <v>1</v>
      </c>
      <c r="K114" t="b">
        <f t="shared" si="10"/>
        <v>1</v>
      </c>
      <c r="L114" t="b">
        <f t="shared" si="11"/>
        <v>1</v>
      </c>
      <c r="M114" s="7"/>
    </row>
    <row r="115" spans="1:13" x14ac:dyDescent="0.2">
      <c r="A115" t="s">
        <v>230</v>
      </c>
      <c r="B115" t="s">
        <v>106</v>
      </c>
      <c r="C115">
        <v>4517.25</v>
      </c>
      <c r="D115">
        <v>4839.91</v>
      </c>
      <c r="E115">
        <v>5162.57</v>
      </c>
      <c r="F115">
        <v>6453.2133730158721</v>
      </c>
      <c r="G115" s="7">
        <f t="shared" si="6"/>
        <v>4517.25</v>
      </c>
      <c r="H115" s="7">
        <f t="shared" si="7"/>
        <v>4839.91</v>
      </c>
      <c r="I115">
        <f t="shared" si="8"/>
        <v>5162.57</v>
      </c>
      <c r="J115" t="b">
        <f t="shared" si="9"/>
        <v>1</v>
      </c>
      <c r="K115" t="b">
        <f t="shared" si="10"/>
        <v>1</v>
      </c>
      <c r="L115" t="b">
        <f t="shared" si="11"/>
        <v>1</v>
      </c>
      <c r="M115" s="7"/>
    </row>
    <row r="116" spans="1:13" x14ac:dyDescent="0.2">
      <c r="A116" t="s">
        <v>231</v>
      </c>
      <c r="B116" t="s">
        <v>107</v>
      </c>
      <c r="C116">
        <v>8962.9500000000007</v>
      </c>
      <c r="D116">
        <v>9603.16</v>
      </c>
      <c r="E116">
        <v>10243.379999999999</v>
      </c>
      <c r="F116">
        <v>12804.218999999999</v>
      </c>
      <c r="G116" s="7">
        <f t="shared" si="6"/>
        <v>8962.9500000000007</v>
      </c>
      <c r="H116" s="7">
        <f t="shared" si="7"/>
        <v>9603.16</v>
      </c>
      <c r="I116">
        <f t="shared" si="8"/>
        <v>10243.379999999999</v>
      </c>
      <c r="J116" t="b">
        <f t="shared" si="9"/>
        <v>1</v>
      </c>
      <c r="K116" t="b">
        <f t="shared" si="10"/>
        <v>1</v>
      </c>
      <c r="L116" t="b">
        <f t="shared" si="11"/>
        <v>1</v>
      </c>
      <c r="M116" s="7"/>
    </row>
    <row r="117" spans="1:13" x14ac:dyDescent="0.2">
      <c r="A117" t="s">
        <v>232</v>
      </c>
      <c r="B117" t="s">
        <v>108</v>
      </c>
      <c r="C117">
        <v>15529.12</v>
      </c>
      <c r="D117">
        <v>16638.34</v>
      </c>
      <c r="E117">
        <v>17747.560000000001</v>
      </c>
      <c r="F117">
        <v>22184.453492063491</v>
      </c>
      <c r="G117" s="7">
        <f t="shared" si="6"/>
        <v>15529.12</v>
      </c>
      <c r="H117" s="7">
        <f t="shared" si="7"/>
        <v>16638.34</v>
      </c>
      <c r="I117">
        <f t="shared" si="8"/>
        <v>17747.560000000001</v>
      </c>
      <c r="J117" t="b">
        <f t="shared" si="9"/>
        <v>1</v>
      </c>
      <c r="K117" t="b">
        <f t="shared" si="10"/>
        <v>1</v>
      </c>
      <c r="L117" t="b">
        <f t="shared" si="11"/>
        <v>1</v>
      </c>
      <c r="M117" s="7"/>
    </row>
    <row r="118" spans="1:13" x14ac:dyDescent="0.2">
      <c r="A118" t="s">
        <v>233</v>
      </c>
      <c r="B118" t="s">
        <v>109</v>
      </c>
      <c r="C118">
        <v>754.77</v>
      </c>
      <c r="D118">
        <v>808.68</v>
      </c>
      <c r="E118">
        <v>862.59</v>
      </c>
      <c r="F118">
        <v>1078.2401190476191</v>
      </c>
      <c r="G118" s="7">
        <f t="shared" si="6"/>
        <v>754.77</v>
      </c>
      <c r="H118" s="7">
        <f t="shared" si="7"/>
        <v>808.68</v>
      </c>
      <c r="I118">
        <f t="shared" si="8"/>
        <v>862.59</v>
      </c>
      <c r="J118" t="b">
        <f t="shared" si="9"/>
        <v>1</v>
      </c>
      <c r="K118" t="b">
        <f t="shared" si="10"/>
        <v>1</v>
      </c>
      <c r="L118" t="b">
        <f t="shared" si="11"/>
        <v>1</v>
      </c>
      <c r="M118" s="7"/>
    </row>
    <row r="119" spans="1:13" x14ac:dyDescent="0.2">
      <c r="A119" t="s">
        <v>234</v>
      </c>
      <c r="B119" t="s">
        <v>110</v>
      </c>
      <c r="C119">
        <v>1545.98</v>
      </c>
      <c r="D119">
        <v>1656.41</v>
      </c>
      <c r="E119">
        <v>1766.83</v>
      </c>
      <c r="F119">
        <v>2208.5423412698415</v>
      </c>
      <c r="G119" s="7">
        <f t="shared" si="6"/>
        <v>1545.98</v>
      </c>
      <c r="H119" s="7">
        <f t="shared" si="7"/>
        <v>1656.41</v>
      </c>
      <c r="I119">
        <f t="shared" si="8"/>
        <v>1766.83</v>
      </c>
      <c r="J119" t="b">
        <f t="shared" si="9"/>
        <v>1</v>
      </c>
      <c r="K119" t="b">
        <f t="shared" si="10"/>
        <v>1</v>
      </c>
      <c r="L119" t="b">
        <f t="shared" si="11"/>
        <v>1</v>
      </c>
      <c r="M119" s="7"/>
    </row>
    <row r="120" spans="1:13" x14ac:dyDescent="0.2">
      <c r="A120" t="s">
        <v>235</v>
      </c>
      <c r="B120" t="s">
        <v>111</v>
      </c>
      <c r="C120">
        <v>2770.98</v>
      </c>
      <c r="D120">
        <v>2968.91</v>
      </c>
      <c r="E120">
        <v>3166.83</v>
      </c>
      <c r="F120">
        <v>3958.5423412698415</v>
      </c>
      <c r="G120" s="7">
        <f t="shared" si="6"/>
        <v>2770.98</v>
      </c>
      <c r="H120" s="7">
        <f t="shared" si="7"/>
        <v>2968.91</v>
      </c>
      <c r="I120">
        <f t="shared" si="8"/>
        <v>3166.83</v>
      </c>
      <c r="J120" t="b">
        <f t="shared" si="9"/>
        <v>1</v>
      </c>
      <c r="K120" t="b">
        <f t="shared" si="10"/>
        <v>1</v>
      </c>
      <c r="L120" t="b">
        <f t="shared" si="11"/>
        <v>1</v>
      </c>
      <c r="M120" s="7"/>
    </row>
    <row r="121" spans="1:13" x14ac:dyDescent="0.2">
      <c r="A121" t="s">
        <v>236</v>
      </c>
      <c r="B121" t="s">
        <v>112</v>
      </c>
      <c r="C121">
        <v>4599.0200000000004</v>
      </c>
      <c r="D121">
        <v>4927.53</v>
      </c>
      <c r="E121">
        <v>5256.03</v>
      </c>
      <c r="F121">
        <v>6570.0353571428568</v>
      </c>
      <c r="G121" s="7">
        <f t="shared" si="6"/>
        <v>4599.0200000000004</v>
      </c>
      <c r="H121" s="7">
        <f t="shared" si="7"/>
        <v>4927.53</v>
      </c>
      <c r="I121">
        <f t="shared" si="8"/>
        <v>5256.03</v>
      </c>
      <c r="J121" t="b">
        <f t="shared" si="9"/>
        <v>1</v>
      </c>
      <c r="K121" t="b">
        <f t="shared" si="10"/>
        <v>1</v>
      </c>
      <c r="L121" t="b">
        <f t="shared" si="11"/>
        <v>1</v>
      </c>
      <c r="M121" s="7"/>
    </row>
    <row r="122" spans="1:13" x14ac:dyDescent="0.2">
      <c r="A122" t="s">
        <v>237</v>
      </c>
      <c r="B122" t="s">
        <v>113</v>
      </c>
      <c r="C122">
        <v>9229.4</v>
      </c>
      <c r="D122">
        <v>9888.64</v>
      </c>
      <c r="E122">
        <v>10547.89</v>
      </c>
      <c r="F122">
        <v>13184.85765873016</v>
      </c>
      <c r="G122" s="7">
        <f t="shared" si="6"/>
        <v>9229.4</v>
      </c>
      <c r="H122" s="7">
        <f t="shared" si="7"/>
        <v>9888.64</v>
      </c>
      <c r="I122">
        <f t="shared" si="8"/>
        <v>10547.89</v>
      </c>
      <c r="J122" t="b">
        <f t="shared" si="9"/>
        <v>1</v>
      </c>
      <c r="K122" t="b">
        <f t="shared" si="10"/>
        <v>1</v>
      </c>
      <c r="L122" t="b">
        <f t="shared" si="11"/>
        <v>1</v>
      </c>
      <c r="M122" s="7"/>
    </row>
    <row r="123" spans="1:13" x14ac:dyDescent="0.2">
      <c r="A123" t="s">
        <v>238</v>
      </c>
      <c r="B123" t="s">
        <v>114</v>
      </c>
      <c r="C123">
        <v>13928.17</v>
      </c>
      <c r="D123">
        <v>14923.03</v>
      </c>
      <c r="E123">
        <v>15917.9</v>
      </c>
      <c r="F123">
        <v>19897.379000000001</v>
      </c>
      <c r="G123" s="7">
        <f t="shared" si="6"/>
        <v>13928.17</v>
      </c>
      <c r="H123" s="7">
        <f t="shared" si="7"/>
        <v>14923.03</v>
      </c>
      <c r="I123">
        <f t="shared" si="8"/>
        <v>15917.9</v>
      </c>
      <c r="J123" t="b">
        <f t="shared" si="9"/>
        <v>1</v>
      </c>
      <c r="K123" t="b">
        <f t="shared" si="10"/>
        <v>1</v>
      </c>
      <c r="L123" t="b">
        <f t="shared" si="11"/>
        <v>1</v>
      </c>
      <c r="M123" s="7"/>
    </row>
    <row r="124" spans="1:13" x14ac:dyDescent="0.2">
      <c r="A124" t="s">
        <v>239</v>
      </c>
      <c r="B124" t="s">
        <v>115</v>
      </c>
      <c r="C124">
        <v>20542.330000000002</v>
      </c>
      <c r="D124">
        <v>22009.64</v>
      </c>
      <c r="E124">
        <v>23476.95</v>
      </c>
      <c r="F124">
        <v>29346.186626984127</v>
      </c>
      <c r="G124" s="7">
        <f t="shared" si="6"/>
        <v>20542.330000000002</v>
      </c>
      <c r="H124" s="7">
        <f t="shared" si="7"/>
        <v>22009.64</v>
      </c>
      <c r="I124">
        <f t="shared" si="8"/>
        <v>23476.95</v>
      </c>
      <c r="J124" t="b">
        <f t="shared" si="9"/>
        <v>1</v>
      </c>
      <c r="K124" t="b">
        <f t="shared" si="10"/>
        <v>1</v>
      </c>
      <c r="L124" t="b">
        <f t="shared" si="11"/>
        <v>1</v>
      </c>
      <c r="M124" s="7"/>
    </row>
    <row r="125" spans="1:13" x14ac:dyDescent="0.2">
      <c r="A125" t="s">
        <v>240</v>
      </c>
      <c r="B125" t="s">
        <v>116</v>
      </c>
      <c r="C125">
        <v>644.04999999999995</v>
      </c>
      <c r="D125">
        <v>690.05</v>
      </c>
      <c r="E125">
        <v>736.06</v>
      </c>
      <c r="F125">
        <v>920.07103174603174</v>
      </c>
      <c r="G125" s="7">
        <f t="shared" si="6"/>
        <v>644.04999999999995</v>
      </c>
      <c r="H125" s="7">
        <f t="shared" si="7"/>
        <v>690.05</v>
      </c>
      <c r="I125">
        <f t="shared" si="8"/>
        <v>736.06</v>
      </c>
      <c r="J125" t="b">
        <f t="shared" si="9"/>
        <v>1</v>
      </c>
      <c r="K125" t="b">
        <f t="shared" si="10"/>
        <v>1</v>
      </c>
      <c r="L125" t="b">
        <f t="shared" si="11"/>
        <v>1</v>
      </c>
      <c r="M125" s="7"/>
    </row>
    <row r="126" spans="1:13" x14ac:dyDescent="0.2">
      <c r="A126" t="s">
        <v>121</v>
      </c>
      <c r="B126" t="s">
        <v>0</v>
      </c>
      <c r="C126">
        <v>118.33</v>
      </c>
      <c r="D126">
        <v>126.78</v>
      </c>
      <c r="E126">
        <v>135.24</v>
      </c>
      <c r="F126">
        <v>169.04428571428573</v>
      </c>
      <c r="G126" s="7">
        <f t="shared" si="6"/>
        <v>118.33</v>
      </c>
      <c r="H126" s="7">
        <f t="shared" si="7"/>
        <v>126.78</v>
      </c>
      <c r="I126">
        <f t="shared" si="8"/>
        <v>135.24</v>
      </c>
      <c r="J126" t="b">
        <f t="shared" si="9"/>
        <v>1</v>
      </c>
      <c r="K126" t="b">
        <f t="shared" si="10"/>
        <v>1</v>
      </c>
      <c r="L126" t="b">
        <f t="shared" si="11"/>
        <v>1</v>
      </c>
      <c r="M126" s="7"/>
    </row>
    <row r="127" spans="1:13" x14ac:dyDescent="0.2">
      <c r="A127" t="s">
        <v>122</v>
      </c>
      <c r="B127" t="s">
        <v>1</v>
      </c>
      <c r="C127">
        <v>183.85</v>
      </c>
      <c r="D127">
        <v>196.98</v>
      </c>
      <c r="E127">
        <v>210.11</v>
      </c>
      <c r="F127">
        <v>262.64011904761907</v>
      </c>
      <c r="G127" s="7">
        <f t="shared" si="6"/>
        <v>183.85</v>
      </c>
      <c r="H127" s="7">
        <f t="shared" si="7"/>
        <v>196.98</v>
      </c>
      <c r="I127">
        <f t="shared" si="8"/>
        <v>210.11</v>
      </c>
      <c r="J127" t="b">
        <f t="shared" si="9"/>
        <v>1</v>
      </c>
      <c r="K127" t="b">
        <f t="shared" si="10"/>
        <v>1</v>
      </c>
      <c r="L127" t="b">
        <f t="shared" si="11"/>
        <v>1</v>
      </c>
      <c r="M127" s="7"/>
    </row>
    <row r="128" spans="1:13" x14ac:dyDescent="0.2">
      <c r="A128" t="s">
        <v>123</v>
      </c>
      <c r="B128" t="s">
        <v>2</v>
      </c>
      <c r="C128">
        <v>366.57</v>
      </c>
      <c r="D128">
        <v>392.75</v>
      </c>
      <c r="E128">
        <v>418.94</v>
      </c>
      <c r="F128">
        <v>523.67103174603176</v>
      </c>
      <c r="G128" s="7">
        <f t="shared" si="6"/>
        <v>366.57</v>
      </c>
      <c r="H128" s="7">
        <f t="shared" si="7"/>
        <v>392.75</v>
      </c>
      <c r="I128">
        <f t="shared" si="8"/>
        <v>418.94</v>
      </c>
      <c r="J128" t="b">
        <f t="shared" si="9"/>
        <v>1</v>
      </c>
      <c r="K128" t="b">
        <f t="shared" si="10"/>
        <v>1</v>
      </c>
      <c r="L128" t="b">
        <f t="shared" si="11"/>
        <v>1</v>
      </c>
      <c r="M128" s="7"/>
    </row>
    <row r="129" spans="2:13" x14ac:dyDescent="0.2">
      <c r="B129" s="25" t="s">
        <v>1015</v>
      </c>
      <c r="C129" s="25">
        <v>96.38</v>
      </c>
      <c r="D129" s="25">
        <v>103.26</v>
      </c>
      <c r="E129" s="25">
        <v>110.14</v>
      </c>
      <c r="F129">
        <v>137.680238095238</v>
      </c>
      <c r="G129" s="7">
        <f t="shared" ref="G129" si="12">ROUND(F129*0.7,2)</f>
        <v>96.38</v>
      </c>
      <c r="H129" s="7">
        <f t="shared" ref="H129" si="13">ROUND(F129*0.75,2)</f>
        <v>103.26</v>
      </c>
      <c r="I129">
        <f t="shared" ref="I129" si="14">ROUND(F129*0.8,2)</f>
        <v>110.14</v>
      </c>
      <c r="J129" t="b">
        <f t="shared" ref="J129" si="15">G129=C129</f>
        <v>1</v>
      </c>
      <c r="K129" t="b">
        <f t="shared" ref="K129" si="16">H129=D129</f>
        <v>1</v>
      </c>
      <c r="L129" t="b">
        <f t="shared" ref="L129" si="17">I129=E129</f>
        <v>1</v>
      </c>
      <c r="M129">
        <f>((C129/70*100)+(D129/75*100)+(E129/80*100))/3</f>
        <v>137.68023809523808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J6" sqref="J6"/>
    </sheetView>
  </sheetViews>
  <sheetFormatPr baseColWidth="10" defaultColWidth="8.83203125" defaultRowHeight="15" x14ac:dyDescent="0.2"/>
  <cols>
    <col min="1" max="1" width="4" bestFit="1" customWidth="1"/>
    <col min="2" max="2" width="63.5" bestFit="1" customWidth="1"/>
    <col min="3" max="5" width="9" bestFit="1" customWidth="1"/>
    <col min="7" max="8" width="10.5" bestFit="1" customWidth="1"/>
    <col min="11" max="12" width="9.5" bestFit="1" customWidth="1"/>
  </cols>
  <sheetData>
    <row r="1" spans="1:13" x14ac:dyDescent="0.2">
      <c r="C1" s="12" t="s">
        <v>509</v>
      </c>
      <c r="D1" s="12" t="s">
        <v>521</v>
      </c>
      <c r="E1" s="12" t="s">
        <v>511</v>
      </c>
    </row>
    <row r="2" spans="1:13" x14ac:dyDescent="0.2">
      <c r="C2" s="12" t="s">
        <v>517</v>
      </c>
      <c r="D2" s="12" t="s">
        <v>520</v>
      </c>
      <c r="E2" s="12" t="s">
        <v>522</v>
      </c>
    </row>
    <row r="3" spans="1:13" x14ac:dyDescent="0.2">
      <c r="E3" s="12" t="s">
        <v>514</v>
      </c>
    </row>
    <row r="4" spans="1:13" x14ac:dyDescent="0.2">
      <c r="E4" s="12" t="s">
        <v>515</v>
      </c>
    </row>
    <row r="6" spans="1:13" x14ac:dyDescent="0.2">
      <c r="A6" t="s">
        <v>491</v>
      </c>
      <c r="B6" t="s">
        <v>489</v>
      </c>
      <c r="C6" s="13">
        <v>0.7</v>
      </c>
      <c r="D6" s="16">
        <v>0.75</v>
      </c>
      <c r="E6" s="13">
        <v>0.8</v>
      </c>
      <c r="F6" s="11">
        <v>1</v>
      </c>
      <c r="G6" t="s">
        <v>668</v>
      </c>
      <c r="H6" t="s">
        <v>668</v>
      </c>
      <c r="I6" t="s">
        <v>668</v>
      </c>
      <c r="J6" t="s">
        <v>668</v>
      </c>
      <c r="K6" t="s">
        <v>668</v>
      </c>
      <c r="L6" t="s">
        <v>668</v>
      </c>
    </row>
    <row r="7" spans="1:13" x14ac:dyDescent="0.2">
      <c r="A7" t="s">
        <v>121</v>
      </c>
      <c r="B7" t="s">
        <v>0</v>
      </c>
      <c r="C7">
        <v>117.08</v>
      </c>
      <c r="D7">
        <v>125.44</v>
      </c>
      <c r="E7">
        <v>133.80000000000001</v>
      </c>
      <c r="F7">
        <v>167.25349206349208</v>
      </c>
      <c r="G7" s="7">
        <f>ROUND(F7*0.7,2)</f>
        <v>117.08</v>
      </c>
      <c r="H7" s="7">
        <f>ROUND(F7*0.75,2)</f>
        <v>125.44</v>
      </c>
      <c r="I7">
        <f>ROUND(F7*0.8,2)</f>
        <v>133.80000000000001</v>
      </c>
      <c r="J7" t="b">
        <f>G7=C7</f>
        <v>1</v>
      </c>
      <c r="K7" t="b">
        <f>H7=D7</f>
        <v>1</v>
      </c>
      <c r="L7" t="b">
        <f>I7=E7</f>
        <v>1</v>
      </c>
      <c r="M7">
        <f>((C7/70*100)+(D7/75*100)+(E7/80*100))/3</f>
        <v>167.25349206349208</v>
      </c>
    </row>
    <row r="8" spans="1:13" x14ac:dyDescent="0.2">
      <c r="A8" t="s">
        <v>122</v>
      </c>
      <c r="B8" t="s">
        <v>1</v>
      </c>
      <c r="C8">
        <v>181.9</v>
      </c>
      <c r="D8">
        <v>194.89</v>
      </c>
      <c r="E8">
        <v>207.88</v>
      </c>
      <c r="F8">
        <v>259.85349206349207</v>
      </c>
      <c r="G8" s="7">
        <f t="shared" ref="G8:G71" si="0">ROUND(F8*0.7,2)</f>
        <v>181.9</v>
      </c>
      <c r="H8" s="7">
        <f t="shared" ref="H8:H71" si="1">ROUND(F8*0.75,2)</f>
        <v>194.89</v>
      </c>
      <c r="I8">
        <f t="shared" ref="I8:I71" si="2">ROUND(F8*0.8,2)</f>
        <v>207.88</v>
      </c>
      <c r="J8" t="b">
        <f t="shared" ref="J8:J71" si="3">G8=C8</f>
        <v>1</v>
      </c>
      <c r="K8" t="b">
        <f t="shared" ref="K8:K71" si="4">H8=D8</f>
        <v>1</v>
      </c>
      <c r="L8" t="b">
        <f t="shared" ref="L8:L71" si="5">I8=E8</f>
        <v>1</v>
      </c>
      <c r="M8">
        <f t="shared" ref="M8:M71" si="6">((C8/70*100)+(D8/75*100)+(E8/80*100))/3</f>
        <v>259.85349206349207</v>
      </c>
    </row>
    <row r="9" spans="1:13" x14ac:dyDescent="0.2">
      <c r="A9" t="s">
        <v>123</v>
      </c>
      <c r="B9" t="s">
        <v>2</v>
      </c>
      <c r="C9">
        <v>362.68</v>
      </c>
      <c r="D9">
        <v>388.59</v>
      </c>
      <c r="E9">
        <v>414.5</v>
      </c>
      <c r="F9">
        <v>518.11976190476196</v>
      </c>
      <c r="G9" s="7">
        <f t="shared" si="0"/>
        <v>362.68</v>
      </c>
      <c r="H9" s="7">
        <f t="shared" si="1"/>
        <v>388.59</v>
      </c>
      <c r="I9">
        <f t="shared" si="2"/>
        <v>414.5</v>
      </c>
      <c r="J9" t="b">
        <f t="shared" si="3"/>
        <v>1</v>
      </c>
      <c r="K9" t="b">
        <f t="shared" si="4"/>
        <v>1</v>
      </c>
      <c r="L9" t="b">
        <f t="shared" si="5"/>
        <v>1</v>
      </c>
      <c r="M9">
        <f t="shared" si="6"/>
        <v>518.11976190476196</v>
      </c>
    </row>
    <row r="10" spans="1:13" x14ac:dyDescent="0.2">
      <c r="A10" t="s">
        <v>165</v>
      </c>
      <c r="B10" t="s">
        <v>44</v>
      </c>
      <c r="C10">
        <v>687.37</v>
      </c>
      <c r="D10">
        <v>736.46</v>
      </c>
      <c r="E10">
        <v>785.56</v>
      </c>
      <c r="F10">
        <v>981.95126984126989</v>
      </c>
      <c r="G10" s="7">
        <f t="shared" si="0"/>
        <v>687.37</v>
      </c>
      <c r="H10" s="7">
        <f t="shared" si="1"/>
        <v>736.46</v>
      </c>
      <c r="I10">
        <f t="shared" si="2"/>
        <v>785.56</v>
      </c>
      <c r="J10" t="b">
        <f t="shared" si="3"/>
        <v>1</v>
      </c>
      <c r="K10" t="b">
        <f t="shared" si="4"/>
        <v>1</v>
      </c>
      <c r="L10" t="b">
        <f t="shared" si="5"/>
        <v>1</v>
      </c>
      <c r="M10">
        <f t="shared" si="6"/>
        <v>981.95126984126989</v>
      </c>
    </row>
    <row r="11" spans="1:13" x14ac:dyDescent="0.2">
      <c r="A11" t="s">
        <v>516</v>
      </c>
      <c r="B11" t="s">
        <v>117</v>
      </c>
      <c r="C11">
        <v>1180.5</v>
      </c>
      <c r="D11">
        <v>1264.83</v>
      </c>
      <c r="E11">
        <v>1349.15</v>
      </c>
      <c r="F11">
        <v>1686.4353571428571</v>
      </c>
      <c r="G11" s="7">
        <f t="shared" si="0"/>
        <v>1180.5</v>
      </c>
      <c r="H11" s="7">
        <f t="shared" si="1"/>
        <v>1264.83</v>
      </c>
      <c r="I11">
        <f t="shared" si="2"/>
        <v>1349.15</v>
      </c>
      <c r="J11" t="b">
        <f t="shared" si="3"/>
        <v>1</v>
      </c>
      <c r="K11" t="b">
        <f t="shared" si="4"/>
        <v>1</v>
      </c>
      <c r="L11" t="b">
        <f t="shared" si="5"/>
        <v>1</v>
      </c>
      <c r="M11">
        <f t="shared" si="6"/>
        <v>1686.4353571428571</v>
      </c>
    </row>
    <row r="12" spans="1:13" x14ac:dyDescent="0.2">
      <c r="A12" t="s">
        <v>124</v>
      </c>
      <c r="B12" t="s">
        <v>3</v>
      </c>
      <c r="C12">
        <v>87.05</v>
      </c>
      <c r="D12">
        <v>93.27</v>
      </c>
      <c r="E12">
        <v>99.49</v>
      </c>
      <c r="F12">
        <v>124.35988095238095</v>
      </c>
      <c r="G12" s="7">
        <f t="shared" si="0"/>
        <v>87.05</v>
      </c>
      <c r="H12" s="7">
        <f t="shared" si="1"/>
        <v>93.27</v>
      </c>
      <c r="I12">
        <f t="shared" si="2"/>
        <v>99.49</v>
      </c>
      <c r="J12" t="b">
        <f t="shared" si="3"/>
        <v>1</v>
      </c>
      <c r="K12" t="b">
        <f t="shared" si="4"/>
        <v>1</v>
      </c>
      <c r="L12" t="b">
        <f t="shared" si="5"/>
        <v>1</v>
      </c>
      <c r="M12">
        <f t="shared" si="6"/>
        <v>124.35988095238095</v>
      </c>
    </row>
    <row r="13" spans="1:13" x14ac:dyDescent="0.2">
      <c r="A13" t="s">
        <v>125</v>
      </c>
      <c r="B13" t="s">
        <v>4</v>
      </c>
      <c r="C13">
        <v>191.75</v>
      </c>
      <c r="D13">
        <v>205.45</v>
      </c>
      <c r="E13">
        <v>219.14</v>
      </c>
      <c r="F13">
        <v>273.92896825396821</v>
      </c>
      <c r="G13" s="7">
        <f t="shared" si="0"/>
        <v>191.75</v>
      </c>
      <c r="H13" s="7">
        <f t="shared" si="1"/>
        <v>205.45</v>
      </c>
      <c r="I13">
        <f t="shared" si="2"/>
        <v>219.14</v>
      </c>
      <c r="J13" t="b">
        <f t="shared" si="3"/>
        <v>1</v>
      </c>
      <c r="K13" t="b">
        <f t="shared" si="4"/>
        <v>1</v>
      </c>
      <c r="L13" t="b">
        <f t="shared" si="5"/>
        <v>1</v>
      </c>
      <c r="M13">
        <f t="shared" si="6"/>
        <v>273.92896825396821</v>
      </c>
    </row>
    <row r="14" spans="1:13" x14ac:dyDescent="0.2">
      <c r="A14" t="s">
        <v>126</v>
      </c>
      <c r="B14" t="s">
        <v>5</v>
      </c>
      <c r="C14">
        <v>358.1</v>
      </c>
      <c r="D14">
        <v>383.68</v>
      </c>
      <c r="E14">
        <v>409.26</v>
      </c>
      <c r="F14">
        <v>511.57325396825399</v>
      </c>
      <c r="G14" s="7">
        <f t="shared" si="0"/>
        <v>358.1</v>
      </c>
      <c r="H14" s="7">
        <f t="shared" si="1"/>
        <v>383.68</v>
      </c>
      <c r="I14">
        <f t="shared" si="2"/>
        <v>409.26</v>
      </c>
      <c r="J14" t="b">
        <f t="shared" si="3"/>
        <v>1</v>
      </c>
      <c r="K14" t="b">
        <f t="shared" si="4"/>
        <v>1</v>
      </c>
      <c r="L14" t="b">
        <f t="shared" si="5"/>
        <v>1</v>
      </c>
      <c r="M14">
        <f t="shared" si="6"/>
        <v>511.57325396825399</v>
      </c>
    </row>
    <row r="15" spans="1:13" x14ac:dyDescent="0.2">
      <c r="A15" t="s">
        <v>127</v>
      </c>
      <c r="B15" t="s">
        <v>6</v>
      </c>
      <c r="C15">
        <v>668.93</v>
      </c>
      <c r="D15">
        <v>716.71</v>
      </c>
      <c r="E15">
        <v>764.49</v>
      </c>
      <c r="F15">
        <v>955.61337301587298</v>
      </c>
      <c r="G15" s="7">
        <f t="shared" si="0"/>
        <v>668.93</v>
      </c>
      <c r="H15" s="7">
        <f t="shared" si="1"/>
        <v>716.71</v>
      </c>
      <c r="I15">
        <f t="shared" si="2"/>
        <v>764.49</v>
      </c>
      <c r="J15" t="b">
        <f t="shared" si="3"/>
        <v>1</v>
      </c>
      <c r="K15" t="b">
        <f t="shared" si="4"/>
        <v>1</v>
      </c>
      <c r="L15" t="b">
        <f t="shared" si="5"/>
        <v>1</v>
      </c>
      <c r="M15">
        <f t="shared" si="6"/>
        <v>955.61337301587298</v>
      </c>
    </row>
    <row r="16" spans="1:13" x14ac:dyDescent="0.2">
      <c r="A16" t="s">
        <v>166</v>
      </c>
      <c r="B16" t="s">
        <v>45</v>
      </c>
      <c r="C16">
        <v>1131.23</v>
      </c>
      <c r="D16">
        <v>1212.03</v>
      </c>
      <c r="E16">
        <v>1292.83</v>
      </c>
      <c r="F16">
        <v>1616.0401190476193</v>
      </c>
      <c r="G16" s="7">
        <f t="shared" si="0"/>
        <v>1131.23</v>
      </c>
      <c r="H16" s="7">
        <f t="shared" si="1"/>
        <v>1212.03</v>
      </c>
      <c r="I16">
        <f t="shared" si="2"/>
        <v>1292.83</v>
      </c>
      <c r="J16" t="b">
        <f t="shared" si="3"/>
        <v>1</v>
      </c>
      <c r="K16" t="b">
        <f t="shared" si="4"/>
        <v>1</v>
      </c>
      <c r="L16" t="b">
        <f t="shared" si="5"/>
        <v>1</v>
      </c>
      <c r="M16">
        <f t="shared" si="6"/>
        <v>1616.0401190476193</v>
      </c>
    </row>
    <row r="17" spans="1:13" x14ac:dyDescent="0.2">
      <c r="A17" t="s">
        <v>199</v>
      </c>
      <c r="B17" t="s">
        <v>78</v>
      </c>
      <c r="C17">
        <v>1689.35</v>
      </c>
      <c r="D17">
        <v>1810.02</v>
      </c>
      <c r="E17">
        <v>1930.69</v>
      </c>
      <c r="F17">
        <v>2413.3598809523814</v>
      </c>
      <c r="G17" s="7">
        <f t="shared" si="0"/>
        <v>1689.35</v>
      </c>
      <c r="H17" s="7">
        <f t="shared" si="1"/>
        <v>1810.02</v>
      </c>
      <c r="I17">
        <f t="shared" si="2"/>
        <v>1930.69</v>
      </c>
      <c r="J17" t="b">
        <f t="shared" si="3"/>
        <v>1</v>
      </c>
      <c r="K17" t="b">
        <f t="shared" si="4"/>
        <v>1</v>
      </c>
      <c r="L17" t="b">
        <f t="shared" si="5"/>
        <v>1</v>
      </c>
      <c r="M17">
        <f t="shared" si="6"/>
        <v>2413.3598809523814</v>
      </c>
    </row>
    <row r="18" spans="1:13" x14ac:dyDescent="0.2">
      <c r="A18" t="s">
        <v>200</v>
      </c>
      <c r="B18" t="s">
        <v>79</v>
      </c>
      <c r="C18">
        <v>2657.05</v>
      </c>
      <c r="D18">
        <v>2846.84</v>
      </c>
      <c r="E18">
        <v>3036.63</v>
      </c>
      <c r="F18">
        <v>3795.786626984127</v>
      </c>
      <c r="G18" s="7">
        <f t="shared" si="0"/>
        <v>2657.05</v>
      </c>
      <c r="H18" s="7">
        <f t="shared" si="1"/>
        <v>2846.84</v>
      </c>
      <c r="I18">
        <f t="shared" si="2"/>
        <v>3036.63</v>
      </c>
      <c r="J18" t="b">
        <f t="shared" si="3"/>
        <v>1</v>
      </c>
      <c r="K18" t="b">
        <f t="shared" si="4"/>
        <v>1</v>
      </c>
      <c r="L18" t="b">
        <f t="shared" si="5"/>
        <v>1</v>
      </c>
      <c r="M18">
        <f t="shared" si="6"/>
        <v>3795.786626984127</v>
      </c>
    </row>
    <row r="19" spans="1:13" x14ac:dyDescent="0.2">
      <c r="A19" t="s">
        <v>201</v>
      </c>
      <c r="B19" t="s">
        <v>80</v>
      </c>
      <c r="C19">
        <v>82.94</v>
      </c>
      <c r="D19">
        <v>88.87</v>
      </c>
      <c r="E19">
        <v>94.79</v>
      </c>
      <c r="F19">
        <v>118.4888492063492</v>
      </c>
      <c r="G19" s="7">
        <f t="shared" si="0"/>
        <v>82.94</v>
      </c>
      <c r="H19" s="7">
        <f t="shared" si="1"/>
        <v>88.87</v>
      </c>
      <c r="I19">
        <f t="shared" si="2"/>
        <v>94.79</v>
      </c>
      <c r="J19" t="b">
        <f t="shared" si="3"/>
        <v>1</v>
      </c>
      <c r="K19" t="b">
        <f t="shared" si="4"/>
        <v>1</v>
      </c>
      <c r="L19" t="b">
        <f t="shared" si="5"/>
        <v>1</v>
      </c>
      <c r="M19">
        <f t="shared" si="6"/>
        <v>118.4888492063492</v>
      </c>
    </row>
    <row r="20" spans="1:13" x14ac:dyDescent="0.2">
      <c r="A20" t="s">
        <v>202</v>
      </c>
      <c r="B20" t="s">
        <v>492</v>
      </c>
      <c r="C20">
        <v>198.63</v>
      </c>
      <c r="D20">
        <v>212.82</v>
      </c>
      <c r="E20">
        <v>227</v>
      </c>
      <c r="F20">
        <v>283.7557142857143</v>
      </c>
      <c r="G20" s="7">
        <f t="shared" si="0"/>
        <v>198.63</v>
      </c>
      <c r="H20" s="7">
        <f t="shared" si="1"/>
        <v>212.82</v>
      </c>
      <c r="I20">
        <f t="shared" si="2"/>
        <v>227</v>
      </c>
      <c r="J20" t="b">
        <f t="shared" si="3"/>
        <v>1</v>
      </c>
      <c r="K20" t="b">
        <f t="shared" si="4"/>
        <v>1</v>
      </c>
      <c r="L20" t="b">
        <f t="shared" si="5"/>
        <v>1</v>
      </c>
      <c r="M20">
        <f t="shared" si="6"/>
        <v>283.7557142857143</v>
      </c>
    </row>
    <row r="21" spans="1:13" x14ac:dyDescent="0.2">
      <c r="A21" t="s">
        <v>203</v>
      </c>
      <c r="B21" t="s">
        <v>493</v>
      </c>
      <c r="C21">
        <v>381.93</v>
      </c>
      <c r="D21">
        <v>409.21</v>
      </c>
      <c r="E21">
        <v>436.49</v>
      </c>
      <c r="F21">
        <v>545.61337301587298</v>
      </c>
      <c r="G21" s="7">
        <f t="shared" si="0"/>
        <v>381.93</v>
      </c>
      <c r="H21" s="7">
        <f t="shared" si="1"/>
        <v>409.21</v>
      </c>
      <c r="I21">
        <f t="shared" si="2"/>
        <v>436.49</v>
      </c>
      <c r="J21" t="b">
        <f t="shared" si="3"/>
        <v>1</v>
      </c>
      <c r="K21" t="b">
        <f t="shared" si="4"/>
        <v>1</v>
      </c>
      <c r="L21" t="b">
        <f t="shared" si="5"/>
        <v>1</v>
      </c>
      <c r="M21">
        <f t="shared" si="6"/>
        <v>545.61337301587298</v>
      </c>
    </row>
    <row r="22" spans="1:13" x14ac:dyDescent="0.2">
      <c r="A22" t="s">
        <v>240</v>
      </c>
      <c r="B22" t="s">
        <v>116</v>
      </c>
      <c r="C22">
        <v>637.22</v>
      </c>
      <c r="D22">
        <v>682.73</v>
      </c>
      <c r="E22">
        <v>728.25</v>
      </c>
      <c r="F22">
        <v>910.31115079365088</v>
      </c>
      <c r="G22" s="7">
        <f t="shared" si="0"/>
        <v>637.22</v>
      </c>
      <c r="H22" s="7">
        <f t="shared" si="1"/>
        <v>682.73</v>
      </c>
      <c r="I22">
        <f t="shared" si="2"/>
        <v>728.25</v>
      </c>
      <c r="J22" t="b">
        <f t="shared" si="3"/>
        <v>1</v>
      </c>
      <c r="K22" t="b">
        <f t="shared" si="4"/>
        <v>1</v>
      </c>
      <c r="L22" t="b">
        <f t="shared" si="5"/>
        <v>1</v>
      </c>
      <c r="M22">
        <f t="shared" si="6"/>
        <v>910.31115079365088</v>
      </c>
    </row>
    <row r="23" spans="1:13" x14ac:dyDescent="0.2">
      <c r="A23" t="s">
        <v>128</v>
      </c>
      <c r="B23" t="s">
        <v>7</v>
      </c>
      <c r="C23">
        <v>737.06</v>
      </c>
      <c r="D23">
        <v>789.7</v>
      </c>
      <c r="E23">
        <v>842.35</v>
      </c>
      <c r="F23">
        <v>1052.9378968253968</v>
      </c>
      <c r="G23" s="7">
        <f t="shared" si="0"/>
        <v>737.06</v>
      </c>
      <c r="H23" s="7">
        <f t="shared" si="1"/>
        <v>789.7</v>
      </c>
      <c r="I23">
        <f t="shared" si="2"/>
        <v>842.35</v>
      </c>
      <c r="J23" t="b">
        <f t="shared" si="3"/>
        <v>1</v>
      </c>
      <c r="K23" t="b">
        <f t="shared" si="4"/>
        <v>1</v>
      </c>
      <c r="L23" t="b">
        <f t="shared" si="5"/>
        <v>1</v>
      </c>
      <c r="M23">
        <f t="shared" si="6"/>
        <v>1052.9378968253968</v>
      </c>
    </row>
    <row r="24" spans="1:13" x14ac:dyDescent="0.2">
      <c r="A24" t="s">
        <v>167</v>
      </c>
      <c r="B24" t="s">
        <v>46</v>
      </c>
      <c r="C24">
        <v>1579.14</v>
      </c>
      <c r="D24">
        <v>1691.94</v>
      </c>
      <c r="E24">
        <v>1804.74</v>
      </c>
      <c r="F24">
        <v>2255.9197619047623</v>
      </c>
      <c r="G24" s="7">
        <f t="shared" si="0"/>
        <v>1579.14</v>
      </c>
      <c r="H24" s="7">
        <f t="shared" si="1"/>
        <v>1691.94</v>
      </c>
      <c r="I24">
        <f t="shared" si="2"/>
        <v>1804.74</v>
      </c>
      <c r="J24" t="b">
        <f t="shared" si="3"/>
        <v>1</v>
      </c>
      <c r="K24" t="b">
        <f t="shared" si="4"/>
        <v>1</v>
      </c>
      <c r="L24" t="b">
        <f t="shared" si="5"/>
        <v>1</v>
      </c>
      <c r="M24">
        <f t="shared" si="6"/>
        <v>2255.9197619047623</v>
      </c>
    </row>
    <row r="25" spans="1:13" x14ac:dyDescent="0.2">
      <c r="A25" t="s">
        <v>129</v>
      </c>
      <c r="B25" t="s">
        <v>8</v>
      </c>
      <c r="C25">
        <v>2816.67</v>
      </c>
      <c r="D25">
        <v>3017.86</v>
      </c>
      <c r="E25">
        <v>3219.05</v>
      </c>
      <c r="F25">
        <v>4023.8133730158734</v>
      </c>
      <c r="G25" s="7">
        <f t="shared" si="0"/>
        <v>2816.67</v>
      </c>
      <c r="H25" s="7">
        <f t="shared" si="1"/>
        <v>3017.86</v>
      </c>
      <c r="I25">
        <f t="shared" si="2"/>
        <v>3219.05</v>
      </c>
      <c r="J25" t="b">
        <f t="shared" si="3"/>
        <v>1</v>
      </c>
      <c r="K25" t="b">
        <f t="shared" si="4"/>
        <v>1</v>
      </c>
      <c r="L25" t="b">
        <f t="shared" si="5"/>
        <v>1</v>
      </c>
      <c r="M25">
        <f t="shared" si="6"/>
        <v>4023.8133730158734</v>
      </c>
    </row>
    <row r="26" spans="1:13" x14ac:dyDescent="0.2">
      <c r="A26" t="s">
        <v>130</v>
      </c>
      <c r="B26" t="s">
        <v>9</v>
      </c>
      <c r="C26">
        <v>4610.3500000000004</v>
      </c>
      <c r="D26">
        <v>4939.66</v>
      </c>
      <c r="E26">
        <v>5268.98</v>
      </c>
      <c r="F26">
        <v>6586.2190000000001</v>
      </c>
      <c r="G26" s="7">
        <f t="shared" si="0"/>
        <v>4610.3500000000004</v>
      </c>
      <c r="H26" s="7">
        <f t="shared" si="1"/>
        <v>4939.66</v>
      </c>
      <c r="I26">
        <f t="shared" si="2"/>
        <v>5268.98</v>
      </c>
      <c r="J26" t="b">
        <f t="shared" si="3"/>
        <v>1</v>
      </c>
      <c r="K26" t="b">
        <f t="shared" si="4"/>
        <v>1</v>
      </c>
      <c r="L26" t="b">
        <f t="shared" si="5"/>
        <v>1</v>
      </c>
      <c r="M26">
        <f t="shared" si="6"/>
        <v>6586.2175396825396</v>
      </c>
    </row>
    <row r="27" spans="1:13" x14ac:dyDescent="0.2">
      <c r="A27" t="s">
        <v>152</v>
      </c>
      <c r="B27" t="s">
        <v>31</v>
      </c>
      <c r="C27">
        <v>9446.4599999999991</v>
      </c>
      <c r="D27">
        <v>10121.200000000001</v>
      </c>
      <c r="E27">
        <v>10795.95</v>
      </c>
      <c r="F27">
        <v>13494.937896825397</v>
      </c>
      <c r="G27" s="7">
        <f t="shared" si="0"/>
        <v>9446.4599999999991</v>
      </c>
      <c r="H27" s="7">
        <f t="shared" si="1"/>
        <v>10121.200000000001</v>
      </c>
      <c r="I27">
        <f t="shared" si="2"/>
        <v>10795.95</v>
      </c>
      <c r="J27" t="b">
        <f t="shared" si="3"/>
        <v>1</v>
      </c>
      <c r="K27" t="b">
        <f t="shared" si="4"/>
        <v>1</v>
      </c>
      <c r="L27" t="b">
        <f t="shared" si="5"/>
        <v>1</v>
      </c>
      <c r="M27">
        <f t="shared" si="6"/>
        <v>13494.937896825397</v>
      </c>
    </row>
    <row r="28" spans="1:13" x14ac:dyDescent="0.2">
      <c r="A28" t="s">
        <v>168</v>
      </c>
      <c r="B28" t="s">
        <v>47</v>
      </c>
      <c r="C28">
        <v>14301.75</v>
      </c>
      <c r="D28">
        <v>15323.3</v>
      </c>
      <c r="E28">
        <v>16344.85</v>
      </c>
      <c r="F28">
        <v>20431.066865079363</v>
      </c>
      <c r="G28" s="7">
        <f t="shared" si="0"/>
        <v>14301.75</v>
      </c>
      <c r="H28" s="7">
        <f t="shared" si="1"/>
        <v>15323.3</v>
      </c>
      <c r="I28">
        <f t="shared" si="2"/>
        <v>16344.85</v>
      </c>
      <c r="J28" t="b">
        <f t="shared" si="3"/>
        <v>1</v>
      </c>
      <c r="K28" t="b">
        <f t="shared" si="4"/>
        <v>1</v>
      </c>
      <c r="L28" t="b">
        <f t="shared" si="5"/>
        <v>1</v>
      </c>
      <c r="M28">
        <f t="shared" si="6"/>
        <v>20431.066865079363</v>
      </c>
    </row>
    <row r="29" spans="1:13" x14ac:dyDescent="0.2">
      <c r="A29" t="s">
        <v>204</v>
      </c>
      <c r="B29" t="s">
        <v>494</v>
      </c>
      <c r="C29">
        <v>22075.85</v>
      </c>
      <c r="D29">
        <v>23652.7</v>
      </c>
      <c r="E29">
        <v>25229.55</v>
      </c>
      <c r="F29">
        <v>31536.933134920633</v>
      </c>
      <c r="G29" s="7">
        <f t="shared" si="0"/>
        <v>22075.85</v>
      </c>
      <c r="H29" s="7">
        <f t="shared" si="1"/>
        <v>23652.7</v>
      </c>
      <c r="I29">
        <f t="shared" si="2"/>
        <v>25229.55</v>
      </c>
      <c r="J29" t="b">
        <f t="shared" si="3"/>
        <v>1</v>
      </c>
      <c r="K29" t="b">
        <f t="shared" si="4"/>
        <v>1</v>
      </c>
      <c r="L29" t="b">
        <f t="shared" si="5"/>
        <v>1</v>
      </c>
      <c r="M29">
        <f t="shared" si="6"/>
        <v>31536.933134920633</v>
      </c>
    </row>
    <row r="30" spans="1:13" x14ac:dyDescent="0.2">
      <c r="A30" t="s">
        <v>205</v>
      </c>
      <c r="B30" t="s">
        <v>81</v>
      </c>
      <c r="C30">
        <v>26594.86</v>
      </c>
      <c r="D30">
        <v>28494.49</v>
      </c>
      <c r="E30">
        <v>30394.12</v>
      </c>
      <c r="F30">
        <v>37992.653492063488</v>
      </c>
      <c r="G30" s="7">
        <f t="shared" si="0"/>
        <v>26594.86</v>
      </c>
      <c r="H30" s="7">
        <f t="shared" si="1"/>
        <v>28494.49</v>
      </c>
      <c r="I30">
        <f t="shared" si="2"/>
        <v>30394.12</v>
      </c>
      <c r="J30" t="b">
        <f t="shared" si="3"/>
        <v>1</v>
      </c>
      <c r="K30" t="b">
        <f t="shared" si="4"/>
        <v>1</v>
      </c>
      <c r="L30" t="b">
        <f t="shared" si="5"/>
        <v>1</v>
      </c>
      <c r="M30">
        <f t="shared" si="6"/>
        <v>37992.653492063488</v>
      </c>
    </row>
    <row r="31" spans="1:13" x14ac:dyDescent="0.2">
      <c r="A31" t="s">
        <v>131</v>
      </c>
      <c r="B31" t="s">
        <v>10</v>
      </c>
      <c r="C31">
        <v>705.1</v>
      </c>
      <c r="D31">
        <v>755.46</v>
      </c>
      <c r="E31">
        <v>805.82</v>
      </c>
      <c r="F31">
        <v>1007.2802380952381</v>
      </c>
      <c r="G31" s="7">
        <f t="shared" si="0"/>
        <v>705.1</v>
      </c>
      <c r="H31" s="7">
        <f t="shared" si="1"/>
        <v>755.46</v>
      </c>
      <c r="I31">
        <f t="shared" si="2"/>
        <v>805.82</v>
      </c>
      <c r="J31" t="b">
        <f t="shared" si="3"/>
        <v>1</v>
      </c>
      <c r="K31" t="b">
        <f t="shared" si="4"/>
        <v>1</v>
      </c>
      <c r="L31" t="b">
        <f t="shared" si="5"/>
        <v>1</v>
      </c>
      <c r="M31">
        <f t="shared" si="6"/>
        <v>1007.2802380952381</v>
      </c>
    </row>
    <row r="32" spans="1:13" x14ac:dyDescent="0.2">
      <c r="A32" t="s">
        <v>169</v>
      </c>
      <c r="B32" t="s">
        <v>48</v>
      </c>
      <c r="C32">
        <v>1402.23</v>
      </c>
      <c r="D32">
        <v>1502.39</v>
      </c>
      <c r="E32">
        <v>1602.55</v>
      </c>
      <c r="F32">
        <v>2003.1866269841269</v>
      </c>
      <c r="G32" s="7">
        <f t="shared" si="0"/>
        <v>1402.23</v>
      </c>
      <c r="H32" s="7">
        <f t="shared" si="1"/>
        <v>1502.39</v>
      </c>
      <c r="I32">
        <f t="shared" si="2"/>
        <v>1602.55</v>
      </c>
      <c r="J32" t="b">
        <f t="shared" si="3"/>
        <v>1</v>
      </c>
      <c r="K32" t="b">
        <f t="shared" si="4"/>
        <v>1</v>
      </c>
      <c r="L32" t="b">
        <f t="shared" si="5"/>
        <v>1</v>
      </c>
      <c r="M32">
        <f t="shared" si="6"/>
        <v>2003.1866269841269</v>
      </c>
    </row>
    <row r="33" spans="1:13" x14ac:dyDescent="0.2">
      <c r="A33" t="s">
        <v>206</v>
      </c>
      <c r="B33" t="s">
        <v>82</v>
      </c>
      <c r="C33">
        <v>2572.88</v>
      </c>
      <c r="D33">
        <v>2756.65</v>
      </c>
      <c r="E33">
        <v>2940.43</v>
      </c>
      <c r="F33">
        <v>3675.5378968253972</v>
      </c>
      <c r="G33" s="7">
        <f t="shared" si="0"/>
        <v>2572.88</v>
      </c>
      <c r="H33" s="7">
        <f t="shared" si="1"/>
        <v>2756.65</v>
      </c>
      <c r="I33">
        <f t="shared" si="2"/>
        <v>2940.43</v>
      </c>
      <c r="J33" t="b">
        <f t="shared" si="3"/>
        <v>1</v>
      </c>
      <c r="K33" t="b">
        <f t="shared" si="4"/>
        <v>1</v>
      </c>
      <c r="L33" t="b">
        <f t="shared" si="5"/>
        <v>1</v>
      </c>
      <c r="M33">
        <f t="shared" si="6"/>
        <v>3675.5378968253972</v>
      </c>
    </row>
    <row r="34" spans="1:13" x14ac:dyDescent="0.2">
      <c r="A34" t="s">
        <v>132</v>
      </c>
      <c r="B34" t="s">
        <v>11</v>
      </c>
      <c r="C34">
        <v>4465.68</v>
      </c>
      <c r="D34">
        <v>4784.66</v>
      </c>
      <c r="E34">
        <v>5103.6400000000003</v>
      </c>
      <c r="F34">
        <v>6379.5465079365085</v>
      </c>
      <c r="G34" s="7">
        <f t="shared" si="0"/>
        <v>4465.68</v>
      </c>
      <c r="H34" s="7">
        <f t="shared" si="1"/>
        <v>4784.66</v>
      </c>
      <c r="I34">
        <f t="shared" si="2"/>
        <v>5103.6400000000003</v>
      </c>
      <c r="J34" t="b">
        <f t="shared" si="3"/>
        <v>1</v>
      </c>
      <c r="K34" t="b">
        <f t="shared" si="4"/>
        <v>1</v>
      </c>
      <c r="L34" t="b">
        <f t="shared" si="5"/>
        <v>1</v>
      </c>
      <c r="M34">
        <f t="shared" si="6"/>
        <v>6379.5465079365085</v>
      </c>
    </row>
    <row r="35" spans="1:13" x14ac:dyDescent="0.2">
      <c r="A35" t="s">
        <v>153</v>
      </c>
      <c r="B35" t="s">
        <v>32</v>
      </c>
      <c r="C35">
        <v>8570.7800000000007</v>
      </c>
      <c r="D35">
        <v>9182.98</v>
      </c>
      <c r="E35">
        <v>9795.18</v>
      </c>
      <c r="F35">
        <v>12243.973253968254</v>
      </c>
      <c r="G35" s="7">
        <f t="shared" si="0"/>
        <v>8570.7800000000007</v>
      </c>
      <c r="H35" s="7">
        <f t="shared" si="1"/>
        <v>9182.98</v>
      </c>
      <c r="I35">
        <f t="shared" si="2"/>
        <v>9795.18</v>
      </c>
      <c r="J35" t="b">
        <f t="shared" si="3"/>
        <v>1</v>
      </c>
      <c r="K35" t="b">
        <f t="shared" si="4"/>
        <v>1</v>
      </c>
      <c r="L35" t="b">
        <f t="shared" si="5"/>
        <v>1</v>
      </c>
      <c r="M35">
        <f t="shared" si="6"/>
        <v>12243.973253968254</v>
      </c>
    </row>
    <row r="36" spans="1:13" x14ac:dyDescent="0.2">
      <c r="A36" t="s">
        <v>170</v>
      </c>
      <c r="B36" t="s">
        <v>49</v>
      </c>
      <c r="C36">
        <v>16386.73</v>
      </c>
      <c r="D36">
        <v>17557.21</v>
      </c>
      <c r="E36">
        <v>18727.689999999999</v>
      </c>
      <c r="F36">
        <v>23409.613373015873</v>
      </c>
      <c r="G36" s="7">
        <f t="shared" si="0"/>
        <v>16386.73</v>
      </c>
      <c r="H36" s="7">
        <f t="shared" si="1"/>
        <v>17557.21</v>
      </c>
      <c r="I36">
        <f t="shared" si="2"/>
        <v>18727.689999999999</v>
      </c>
      <c r="J36" t="b">
        <f t="shared" si="3"/>
        <v>1</v>
      </c>
      <c r="K36" t="b">
        <f t="shared" si="4"/>
        <v>1</v>
      </c>
      <c r="L36" t="b">
        <f t="shared" si="5"/>
        <v>1</v>
      </c>
      <c r="M36">
        <f t="shared" si="6"/>
        <v>23409.613373015873</v>
      </c>
    </row>
    <row r="37" spans="1:13" x14ac:dyDescent="0.2">
      <c r="A37" t="s">
        <v>207</v>
      </c>
      <c r="B37" t="s">
        <v>83</v>
      </c>
      <c r="C37">
        <v>21934.58</v>
      </c>
      <c r="D37">
        <v>23501.33</v>
      </c>
      <c r="E37">
        <v>25068.09</v>
      </c>
      <c r="F37">
        <v>31335.111150793655</v>
      </c>
      <c r="G37" s="7">
        <f t="shared" si="0"/>
        <v>21934.58</v>
      </c>
      <c r="H37" s="7">
        <f t="shared" si="1"/>
        <v>23501.33</v>
      </c>
      <c r="I37">
        <f t="shared" si="2"/>
        <v>25068.09</v>
      </c>
      <c r="J37" t="b">
        <f t="shared" si="3"/>
        <v>1</v>
      </c>
      <c r="K37" t="b">
        <f t="shared" si="4"/>
        <v>1</v>
      </c>
      <c r="L37" t="b">
        <f t="shared" si="5"/>
        <v>1</v>
      </c>
      <c r="M37">
        <f t="shared" si="6"/>
        <v>31335.111150793655</v>
      </c>
    </row>
    <row r="38" spans="1:13" x14ac:dyDescent="0.2">
      <c r="A38" t="s">
        <v>208</v>
      </c>
      <c r="B38" t="s">
        <v>84</v>
      </c>
      <c r="C38">
        <v>30338.62</v>
      </c>
      <c r="D38">
        <v>32505.66</v>
      </c>
      <c r="E38">
        <v>34672.71</v>
      </c>
      <c r="F38">
        <v>43340.884404761906</v>
      </c>
      <c r="G38" s="7">
        <f t="shared" si="0"/>
        <v>30338.62</v>
      </c>
      <c r="H38" s="7">
        <f t="shared" si="1"/>
        <v>32505.66</v>
      </c>
      <c r="I38">
        <f t="shared" si="2"/>
        <v>34672.71</v>
      </c>
      <c r="J38" t="b">
        <f t="shared" si="3"/>
        <v>1</v>
      </c>
      <c r="K38" t="b">
        <f t="shared" si="4"/>
        <v>1</v>
      </c>
      <c r="L38" t="b">
        <f t="shared" si="5"/>
        <v>1</v>
      </c>
      <c r="M38">
        <f t="shared" si="6"/>
        <v>43340.884404761906</v>
      </c>
    </row>
    <row r="39" spans="1:13" x14ac:dyDescent="0.2">
      <c r="A39" t="s">
        <v>133</v>
      </c>
      <c r="B39" t="s">
        <v>12</v>
      </c>
      <c r="C39">
        <v>767.35</v>
      </c>
      <c r="D39">
        <v>822.16</v>
      </c>
      <c r="E39">
        <v>876.97</v>
      </c>
      <c r="F39">
        <v>1096.213373015873</v>
      </c>
      <c r="G39" s="7">
        <f t="shared" si="0"/>
        <v>767.35</v>
      </c>
      <c r="H39" s="7">
        <f t="shared" si="1"/>
        <v>822.16</v>
      </c>
      <c r="I39">
        <f t="shared" si="2"/>
        <v>876.97</v>
      </c>
      <c r="J39" t="b">
        <f t="shared" si="3"/>
        <v>1</v>
      </c>
      <c r="K39" t="b">
        <f t="shared" si="4"/>
        <v>1</v>
      </c>
      <c r="L39" t="b">
        <f t="shared" si="5"/>
        <v>1</v>
      </c>
      <c r="M39">
        <f t="shared" si="6"/>
        <v>1096.213373015873</v>
      </c>
    </row>
    <row r="40" spans="1:13" x14ac:dyDescent="0.2">
      <c r="A40" t="s">
        <v>134</v>
      </c>
      <c r="B40" t="s">
        <v>13</v>
      </c>
      <c r="C40">
        <v>1575.79</v>
      </c>
      <c r="D40">
        <v>1688.35</v>
      </c>
      <c r="E40">
        <v>1800.9</v>
      </c>
      <c r="F40">
        <v>2251.1289682539682</v>
      </c>
      <c r="G40" s="7">
        <f t="shared" si="0"/>
        <v>1575.79</v>
      </c>
      <c r="H40" s="7">
        <f t="shared" si="1"/>
        <v>1688.35</v>
      </c>
      <c r="I40">
        <f t="shared" si="2"/>
        <v>1800.9</v>
      </c>
      <c r="J40" t="b">
        <f t="shared" si="3"/>
        <v>1</v>
      </c>
      <c r="K40" t="b">
        <f t="shared" si="4"/>
        <v>1</v>
      </c>
      <c r="L40" t="b">
        <f t="shared" si="5"/>
        <v>1</v>
      </c>
      <c r="M40">
        <f t="shared" si="6"/>
        <v>2251.1289682539682</v>
      </c>
    </row>
    <row r="41" spans="1:13" x14ac:dyDescent="0.2">
      <c r="A41" t="s">
        <v>135</v>
      </c>
      <c r="B41" t="s">
        <v>14</v>
      </c>
      <c r="C41">
        <v>2752.97</v>
      </c>
      <c r="D41">
        <v>2949.61</v>
      </c>
      <c r="E41">
        <v>3146.25</v>
      </c>
      <c r="F41">
        <v>3932.8133730158734</v>
      </c>
      <c r="G41" s="7">
        <f t="shared" si="0"/>
        <v>2752.97</v>
      </c>
      <c r="H41" s="7">
        <f t="shared" si="1"/>
        <v>2949.61</v>
      </c>
      <c r="I41">
        <f t="shared" si="2"/>
        <v>3146.25</v>
      </c>
      <c r="J41" t="b">
        <f t="shared" si="3"/>
        <v>1</v>
      </c>
      <c r="K41" t="b">
        <f t="shared" si="4"/>
        <v>1</v>
      </c>
      <c r="L41" t="b">
        <f t="shared" si="5"/>
        <v>1</v>
      </c>
      <c r="M41">
        <f t="shared" si="6"/>
        <v>3932.8133730158734</v>
      </c>
    </row>
    <row r="42" spans="1:13" x14ac:dyDescent="0.2">
      <c r="A42" t="s">
        <v>154</v>
      </c>
      <c r="B42" t="s">
        <v>33</v>
      </c>
      <c r="C42">
        <v>4454.1400000000003</v>
      </c>
      <c r="D42">
        <v>4772.29</v>
      </c>
      <c r="E42">
        <v>5090.45</v>
      </c>
      <c r="F42">
        <v>6363.0576587301584</v>
      </c>
      <c r="G42" s="7">
        <f t="shared" si="0"/>
        <v>4454.1400000000003</v>
      </c>
      <c r="H42" s="7">
        <f t="shared" si="1"/>
        <v>4772.29</v>
      </c>
      <c r="I42">
        <f t="shared" si="2"/>
        <v>5090.45</v>
      </c>
      <c r="J42" t="b">
        <f t="shared" si="3"/>
        <v>1</v>
      </c>
      <c r="K42" t="b">
        <f t="shared" si="4"/>
        <v>1</v>
      </c>
      <c r="L42" t="b">
        <f t="shared" si="5"/>
        <v>1</v>
      </c>
      <c r="M42">
        <f t="shared" si="6"/>
        <v>6363.0576587301584</v>
      </c>
    </row>
    <row r="43" spans="1:13" x14ac:dyDescent="0.2">
      <c r="A43" t="s">
        <v>171</v>
      </c>
      <c r="B43" t="s">
        <v>50</v>
      </c>
      <c r="C43">
        <v>10002.040000000001</v>
      </c>
      <c r="D43">
        <v>10716.48</v>
      </c>
      <c r="E43">
        <v>11430.91</v>
      </c>
      <c r="F43">
        <v>14288.635357142855</v>
      </c>
      <c r="G43" s="7">
        <f t="shared" si="0"/>
        <v>10002.040000000001</v>
      </c>
      <c r="H43" s="7">
        <f t="shared" si="1"/>
        <v>10716.48</v>
      </c>
      <c r="I43">
        <f t="shared" si="2"/>
        <v>11430.91</v>
      </c>
      <c r="J43" t="b">
        <f t="shared" si="3"/>
        <v>1</v>
      </c>
      <c r="K43" t="b">
        <f t="shared" si="4"/>
        <v>1</v>
      </c>
      <c r="L43" t="b">
        <f t="shared" si="5"/>
        <v>1</v>
      </c>
      <c r="M43">
        <f t="shared" si="6"/>
        <v>14288.635357142855</v>
      </c>
    </row>
    <row r="44" spans="1:13" x14ac:dyDescent="0.2">
      <c r="A44" t="s">
        <v>209</v>
      </c>
      <c r="B44" t="s">
        <v>85</v>
      </c>
      <c r="C44">
        <v>17144.169999999998</v>
      </c>
      <c r="D44">
        <v>18368.759999999998</v>
      </c>
      <c r="E44">
        <v>19593.34</v>
      </c>
      <c r="F44">
        <v>24491.675476190474</v>
      </c>
      <c r="G44" s="7">
        <f t="shared" si="0"/>
        <v>17144.169999999998</v>
      </c>
      <c r="H44" s="7">
        <f t="shared" si="1"/>
        <v>18368.759999999998</v>
      </c>
      <c r="I44">
        <f t="shared" si="2"/>
        <v>19593.34</v>
      </c>
      <c r="J44" t="b">
        <f t="shared" si="3"/>
        <v>1</v>
      </c>
      <c r="K44" t="b">
        <f t="shared" si="4"/>
        <v>1</v>
      </c>
      <c r="L44" t="b">
        <f t="shared" si="5"/>
        <v>1</v>
      </c>
      <c r="M44">
        <f t="shared" si="6"/>
        <v>24491.675476190474</v>
      </c>
    </row>
    <row r="45" spans="1:13" x14ac:dyDescent="0.2">
      <c r="A45" t="s">
        <v>210</v>
      </c>
      <c r="B45" t="s">
        <v>86</v>
      </c>
      <c r="C45">
        <v>25248.61</v>
      </c>
      <c r="D45">
        <v>27052.080000000002</v>
      </c>
      <c r="E45">
        <v>28855.55</v>
      </c>
      <c r="F45">
        <v>36069.44011904762</v>
      </c>
      <c r="G45" s="7">
        <f t="shared" si="0"/>
        <v>25248.61</v>
      </c>
      <c r="H45" s="7">
        <f t="shared" si="1"/>
        <v>27052.080000000002</v>
      </c>
      <c r="I45">
        <f t="shared" si="2"/>
        <v>28855.55</v>
      </c>
      <c r="J45" t="b">
        <f t="shared" si="3"/>
        <v>1</v>
      </c>
      <c r="K45" t="b">
        <f t="shared" si="4"/>
        <v>1</v>
      </c>
      <c r="L45" t="b">
        <f t="shared" si="5"/>
        <v>1</v>
      </c>
      <c r="M45">
        <f t="shared" si="6"/>
        <v>36069.44011904762</v>
      </c>
    </row>
    <row r="46" spans="1:13" x14ac:dyDescent="0.2">
      <c r="A46" t="s">
        <v>211</v>
      </c>
      <c r="B46" t="s">
        <v>87</v>
      </c>
      <c r="C46">
        <v>741.1</v>
      </c>
      <c r="D46">
        <v>794.04</v>
      </c>
      <c r="E46">
        <v>846.97</v>
      </c>
      <c r="F46">
        <v>1058.7155952380951</v>
      </c>
      <c r="G46" s="7">
        <f t="shared" si="0"/>
        <v>741.1</v>
      </c>
      <c r="H46" s="7">
        <f t="shared" si="1"/>
        <v>794.04</v>
      </c>
      <c r="I46">
        <f t="shared" si="2"/>
        <v>846.97</v>
      </c>
      <c r="J46" t="b">
        <f t="shared" si="3"/>
        <v>1</v>
      </c>
      <c r="K46" t="b">
        <f t="shared" si="4"/>
        <v>1</v>
      </c>
      <c r="L46" t="b">
        <f t="shared" si="5"/>
        <v>1</v>
      </c>
      <c r="M46">
        <f t="shared" si="6"/>
        <v>1058.7155952380951</v>
      </c>
    </row>
    <row r="47" spans="1:13" x14ac:dyDescent="0.2">
      <c r="A47" t="s">
        <v>212</v>
      </c>
      <c r="B47" t="s">
        <v>88</v>
      </c>
      <c r="C47">
        <v>1403.26</v>
      </c>
      <c r="D47">
        <v>1503.49</v>
      </c>
      <c r="E47">
        <v>1603.72</v>
      </c>
      <c r="F47">
        <v>2004.653492063492</v>
      </c>
      <c r="G47" s="7">
        <f t="shared" si="0"/>
        <v>1403.26</v>
      </c>
      <c r="H47" s="7">
        <f t="shared" si="1"/>
        <v>1503.49</v>
      </c>
      <c r="I47">
        <f t="shared" si="2"/>
        <v>1603.72</v>
      </c>
      <c r="J47" t="b">
        <f t="shared" si="3"/>
        <v>1</v>
      </c>
      <c r="K47" t="b">
        <f t="shared" si="4"/>
        <v>1</v>
      </c>
      <c r="L47" t="b">
        <f t="shared" si="5"/>
        <v>1</v>
      </c>
      <c r="M47">
        <f t="shared" si="6"/>
        <v>2004.653492063492</v>
      </c>
    </row>
    <row r="48" spans="1:13" x14ac:dyDescent="0.2">
      <c r="A48" t="s">
        <v>136</v>
      </c>
      <c r="B48" t="s">
        <v>15</v>
      </c>
      <c r="C48">
        <v>2530.38</v>
      </c>
      <c r="D48">
        <v>2711.12</v>
      </c>
      <c r="E48">
        <v>2891.86</v>
      </c>
      <c r="F48">
        <v>3614.8267460317461</v>
      </c>
      <c r="G48" s="7">
        <f t="shared" si="0"/>
        <v>2530.38</v>
      </c>
      <c r="H48" s="7">
        <f t="shared" si="1"/>
        <v>2711.12</v>
      </c>
      <c r="I48">
        <f t="shared" si="2"/>
        <v>2891.86</v>
      </c>
      <c r="J48" t="b">
        <f t="shared" si="3"/>
        <v>1</v>
      </c>
      <c r="K48" t="b">
        <f t="shared" si="4"/>
        <v>1</v>
      </c>
      <c r="L48" t="b">
        <f t="shared" si="5"/>
        <v>1</v>
      </c>
      <c r="M48">
        <f t="shared" si="6"/>
        <v>3614.8267460317461</v>
      </c>
    </row>
    <row r="49" spans="1:13" x14ac:dyDescent="0.2">
      <c r="A49" t="s">
        <v>137</v>
      </c>
      <c r="B49" t="s">
        <v>16</v>
      </c>
      <c r="C49">
        <v>4357.16</v>
      </c>
      <c r="D49">
        <v>4668.3900000000003</v>
      </c>
      <c r="E49">
        <v>4979.62</v>
      </c>
      <c r="F49">
        <v>6224.5197619047613</v>
      </c>
      <c r="G49" s="7">
        <f t="shared" si="0"/>
        <v>4357.16</v>
      </c>
      <c r="H49" s="7">
        <f t="shared" si="1"/>
        <v>4668.3900000000003</v>
      </c>
      <c r="I49">
        <f t="shared" si="2"/>
        <v>4979.62</v>
      </c>
      <c r="J49" t="b">
        <f t="shared" si="3"/>
        <v>1</v>
      </c>
      <c r="K49" t="b">
        <f t="shared" si="4"/>
        <v>1</v>
      </c>
      <c r="L49" t="b">
        <f t="shared" si="5"/>
        <v>1</v>
      </c>
      <c r="M49">
        <f t="shared" si="6"/>
        <v>6224.5197619047613</v>
      </c>
    </row>
    <row r="50" spans="1:13" x14ac:dyDescent="0.2">
      <c r="A50" t="s">
        <v>155</v>
      </c>
      <c r="B50" t="s">
        <v>34</v>
      </c>
      <c r="C50">
        <v>8509.33</v>
      </c>
      <c r="D50">
        <v>9117.14</v>
      </c>
      <c r="E50">
        <v>9724.9500000000007</v>
      </c>
      <c r="F50">
        <v>12156.186626984127</v>
      </c>
      <c r="G50" s="7">
        <f t="shared" si="0"/>
        <v>8509.33</v>
      </c>
      <c r="H50" s="7">
        <f t="shared" si="1"/>
        <v>9117.14</v>
      </c>
      <c r="I50">
        <f t="shared" si="2"/>
        <v>9724.9500000000007</v>
      </c>
      <c r="J50" t="b">
        <f t="shared" si="3"/>
        <v>1</v>
      </c>
      <c r="K50" t="b">
        <f t="shared" si="4"/>
        <v>1</v>
      </c>
      <c r="L50" t="b">
        <f t="shared" si="5"/>
        <v>1</v>
      </c>
      <c r="M50">
        <f t="shared" si="6"/>
        <v>12156.186626984127</v>
      </c>
    </row>
    <row r="51" spans="1:13" x14ac:dyDescent="0.2">
      <c r="A51" t="s">
        <v>172</v>
      </c>
      <c r="B51" t="s">
        <v>51</v>
      </c>
      <c r="C51">
        <v>15845.87</v>
      </c>
      <c r="D51">
        <v>16977.72</v>
      </c>
      <c r="E51">
        <v>18109.57</v>
      </c>
      <c r="F51">
        <v>22636.959880952378</v>
      </c>
      <c r="G51" s="7">
        <f t="shared" si="0"/>
        <v>15845.87</v>
      </c>
      <c r="H51" s="7">
        <f t="shared" si="1"/>
        <v>16977.72</v>
      </c>
      <c r="I51">
        <f t="shared" si="2"/>
        <v>18109.57</v>
      </c>
      <c r="J51" t="b">
        <f t="shared" si="3"/>
        <v>1</v>
      </c>
      <c r="K51" t="b">
        <f t="shared" si="4"/>
        <v>1</v>
      </c>
      <c r="L51" t="b">
        <f t="shared" si="5"/>
        <v>1</v>
      </c>
      <c r="M51">
        <f t="shared" si="6"/>
        <v>22636.959880952378</v>
      </c>
    </row>
    <row r="52" spans="1:13" x14ac:dyDescent="0.2">
      <c r="A52" t="s">
        <v>173</v>
      </c>
      <c r="B52" t="s">
        <v>52</v>
      </c>
      <c r="C52">
        <v>22464.14</v>
      </c>
      <c r="D52">
        <v>24068.720000000001</v>
      </c>
      <c r="E52">
        <v>25673.3</v>
      </c>
      <c r="F52">
        <v>32091.626746031747</v>
      </c>
      <c r="G52" s="7">
        <f t="shared" si="0"/>
        <v>22464.14</v>
      </c>
      <c r="H52" s="7">
        <f t="shared" si="1"/>
        <v>24068.720000000001</v>
      </c>
      <c r="I52">
        <f t="shared" si="2"/>
        <v>25673.3</v>
      </c>
      <c r="J52" t="b">
        <f t="shared" si="3"/>
        <v>1</v>
      </c>
      <c r="K52" t="b">
        <f t="shared" si="4"/>
        <v>1</v>
      </c>
      <c r="L52" t="b">
        <f t="shared" si="5"/>
        <v>1</v>
      </c>
      <c r="M52">
        <f t="shared" si="6"/>
        <v>32091.626746031747</v>
      </c>
    </row>
    <row r="53" spans="1:13" x14ac:dyDescent="0.2">
      <c r="A53" t="s">
        <v>138</v>
      </c>
      <c r="B53" t="s">
        <v>17</v>
      </c>
      <c r="C53">
        <v>706.95</v>
      </c>
      <c r="D53">
        <v>757.45</v>
      </c>
      <c r="E53">
        <v>807.95</v>
      </c>
      <c r="F53">
        <v>1009.933134920635</v>
      </c>
      <c r="G53" s="7">
        <f t="shared" si="0"/>
        <v>706.95</v>
      </c>
      <c r="H53" s="7">
        <f t="shared" si="1"/>
        <v>757.45</v>
      </c>
      <c r="I53">
        <f t="shared" si="2"/>
        <v>807.95</v>
      </c>
      <c r="J53" t="b">
        <f t="shared" si="3"/>
        <v>1</v>
      </c>
      <c r="K53" t="b">
        <f t="shared" si="4"/>
        <v>1</v>
      </c>
      <c r="L53" t="b">
        <f t="shared" si="5"/>
        <v>1</v>
      </c>
      <c r="M53">
        <f t="shared" si="6"/>
        <v>1009.933134920635</v>
      </c>
    </row>
    <row r="54" spans="1:13" x14ac:dyDescent="0.2">
      <c r="A54" t="s">
        <v>139</v>
      </c>
      <c r="B54" t="s">
        <v>18</v>
      </c>
      <c r="C54">
        <v>1369.49</v>
      </c>
      <c r="D54">
        <v>1467.31</v>
      </c>
      <c r="E54">
        <v>1565.14</v>
      </c>
      <c r="F54">
        <v>1956.4190000000001</v>
      </c>
      <c r="G54" s="7">
        <f t="shared" si="0"/>
        <v>1369.49</v>
      </c>
      <c r="H54" s="7">
        <f t="shared" si="1"/>
        <v>1467.31</v>
      </c>
      <c r="I54">
        <f t="shared" si="2"/>
        <v>1565.14</v>
      </c>
      <c r="J54" t="b">
        <f t="shared" si="3"/>
        <v>1</v>
      </c>
      <c r="K54" t="b">
        <f t="shared" si="4"/>
        <v>1</v>
      </c>
      <c r="L54" t="b">
        <f t="shared" si="5"/>
        <v>1</v>
      </c>
      <c r="M54">
        <f t="shared" si="6"/>
        <v>1956.4175396825397</v>
      </c>
    </row>
    <row r="55" spans="1:13" x14ac:dyDescent="0.2">
      <c r="A55" t="s">
        <v>140</v>
      </c>
      <c r="B55" t="s">
        <v>19</v>
      </c>
      <c r="C55">
        <v>2199.8200000000002</v>
      </c>
      <c r="D55">
        <v>2356.9499999999998</v>
      </c>
      <c r="E55">
        <v>2514.08</v>
      </c>
      <c r="F55">
        <v>3142.6000000000004</v>
      </c>
      <c r="G55" s="7">
        <f t="shared" si="0"/>
        <v>2199.8200000000002</v>
      </c>
      <c r="H55" s="7">
        <f t="shared" si="1"/>
        <v>2356.9499999999998</v>
      </c>
      <c r="I55">
        <f t="shared" si="2"/>
        <v>2514.08</v>
      </c>
      <c r="J55" t="b">
        <f t="shared" si="3"/>
        <v>1</v>
      </c>
      <c r="K55" t="b">
        <f t="shared" si="4"/>
        <v>1</v>
      </c>
      <c r="L55" t="b">
        <f t="shared" si="5"/>
        <v>1</v>
      </c>
      <c r="M55">
        <f t="shared" si="6"/>
        <v>3142.6000000000004</v>
      </c>
    </row>
    <row r="56" spans="1:13" x14ac:dyDescent="0.2">
      <c r="A56" t="s">
        <v>141</v>
      </c>
      <c r="B56" t="s">
        <v>20</v>
      </c>
      <c r="C56">
        <v>4121.63</v>
      </c>
      <c r="D56">
        <v>4416.04</v>
      </c>
      <c r="E56">
        <v>4710.4399999999996</v>
      </c>
      <c r="F56">
        <v>5888.04873015873</v>
      </c>
      <c r="G56" s="7">
        <f t="shared" si="0"/>
        <v>4121.63</v>
      </c>
      <c r="H56" s="7">
        <f t="shared" si="1"/>
        <v>4416.04</v>
      </c>
      <c r="I56">
        <f t="shared" si="2"/>
        <v>4710.4399999999996</v>
      </c>
      <c r="J56" t="b">
        <f t="shared" si="3"/>
        <v>1</v>
      </c>
      <c r="K56" t="b">
        <f t="shared" si="4"/>
        <v>1</v>
      </c>
      <c r="L56" t="b">
        <f t="shared" si="5"/>
        <v>1</v>
      </c>
      <c r="M56">
        <f t="shared" si="6"/>
        <v>5888.04873015873</v>
      </c>
    </row>
    <row r="57" spans="1:13" x14ac:dyDescent="0.2">
      <c r="A57" t="s">
        <v>156</v>
      </c>
      <c r="B57" t="s">
        <v>35</v>
      </c>
      <c r="C57">
        <v>7733.1</v>
      </c>
      <c r="D57">
        <v>8285.4599999999991</v>
      </c>
      <c r="E57">
        <v>8837.83</v>
      </c>
      <c r="F57">
        <v>11047.284404761906</v>
      </c>
      <c r="G57" s="7">
        <f t="shared" si="0"/>
        <v>7733.1</v>
      </c>
      <c r="H57" s="7">
        <f t="shared" si="1"/>
        <v>8285.4599999999991</v>
      </c>
      <c r="I57">
        <f t="shared" si="2"/>
        <v>8837.83</v>
      </c>
      <c r="J57" t="b">
        <f t="shared" si="3"/>
        <v>1</v>
      </c>
      <c r="K57" t="b">
        <f t="shared" si="4"/>
        <v>1</v>
      </c>
      <c r="L57" t="b">
        <f t="shared" si="5"/>
        <v>1</v>
      </c>
      <c r="M57">
        <f t="shared" si="6"/>
        <v>11047.284404761906</v>
      </c>
    </row>
    <row r="58" spans="1:13" x14ac:dyDescent="0.2">
      <c r="A58" t="s">
        <v>174</v>
      </c>
      <c r="B58" t="s">
        <v>53</v>
      </c>
      <c r="C58">
        <v>12895.13</v>
      </c>
      <c r="D58">
        <v>13816.21</v>
      </c>
      <c r="E58">
        <v>14737.29</v>
      </c>
      <c r="F58">
        <v>18421.613373015873</v>
      </c>
      <c r="G58" s="7">
        <f t="shared" si="0"/>
        <v>12895.13</v>
      </c>
      <c r="H58" s="7">
        <f t="shared" si="1"/>
        <v>13816.21</v>
      </c>
      <c r="I58">
        <f t="shared" si="2"/>
        <v>14737.29</v>
      </c>
      <c r="J58" t="b">
        <f t="shared" si="3"/>
        <v>1</v>
      </c>
      <c r="K58" t="b">
        <f t="shared" si="4"/>
        <v>1</v>
      </c>
      <c r="L58" t="b">
        <f t="shared" si="5"/>
        <v>1</v>
      </c>
      <c r="M58">
        <f t="shared" si="6"/>
        <v>18421.613373015873</v>
      </c>
    </row>
    <row r="59" spans="1:13" x14ac:dyDescent="0.2">
      <c r="A59" t="s">
        <v>175</v>
      </c>
      <c r="B59" t="s">
        <v>54</v>
      </c>
      <c r="C59">
        <v>22536.79</v>
      </c>
      <c r="D59">
        <v>24146.560000000001</v>
      </c>
      <c r="E59">
        <v>25756.33</v>
      </c>
      <c r="F59">
        <v>32195.413373015876</v>
      </c>
      <c r="G59" s="7">
        <f t="shared" si="0"/>
        <v>22536.79</v>
      </c>
      <c r="H59" s="7">
        <f t="shared" si="1"/>
        <v>24146.560000000001</v>
      </c>
      <c r="I59">
        <f t="shared" si="2"/>
        <v>25756.33</v>
      </c>
      <c r="J59" t="b">
        <f t="shared" si="3"/>
        <v>1</v>
      </c>
      <c r="K59" t="b">
        <f t="shared" si="4"/>
        <v>1</v>
      </c>
      <c r="L59" t="b">
        <f t="shared" si="5"/>
        <v>1</v>
      </c>
      <c r="M59">
        <f t="shared" si="6"/>
        <v>32195.413373015876</v>
      </c>
    </row>
    <row r="60" spans="1:13" x14ac:dyDescent="0.2">
      <c r="A60" t="s">
        <v>142</v>
      </c>
      <c r="B60" t="s">
        <v>21</v>
      </c>
      <c r="C60">
        <v>703.05</v>
      </c>
      <c r="D60">
        <v>753.27</v>
      </c>
      <c r="E60">
        <v>803.49</v>
      </c>
      <c r="F60">
        <v>1004.359880952381</v>
      </c>
      <c r="G60" s="7">
        <f t="shared" si="0"/>
        <v>703.05</v>
      </c>
      <c r="H60" s="7">
        <f t="shared" si="1"/>
        <v>753.27</v>
      </c>
      <c r="I60">
        <f t="shared" si="2"/>
        <v>803.49</v>
      </c>
      <c r="J60" t="b">
        <f t="shared" si="3"/>
        <v>1</v>
      </c>
      <c r="K60" t="b">
        <f t="shared" si="4"/>
        <v>1</v>
      </c>
      <c r="L60" t="b">
        <f t="shared" si="5"/>
        <v>1</v>
      </c>
      <c r="M60">
        <f t="shared" si="6"/>
        <v>1004.359880952381</v>
      </c>
    </row>
    <row r="61" spans="1:13" x14ac:dyDescent="0.2">
      <c r="A61" t="s">
        <v>176</v>
      </c>
      <c r="B61" t="s">
        <v>55</v>
      </c>
      <c r="C61">
        <v>1389.9</v>
      </c>
      <c r="D61">
        <v>1489.18</v>
      </c>
      <c r="E61">
        <v>1588.46</v>
      </c>
      <c r="F61">
        <v>1985.573253968254</v>
      </c>
      <c r="G61" s="7">
        <f t="shared" si="0"/>
        <v>1389.9</v>
      </c>
      <c r="H61" s="7">
        <f t="shared" si="1"/>
        <v>1489.18</v>
      </c>
      <c r="I61">
        <f t="shared" si="2"/>
        <v>1588.46</v>
      </c>
      <c r="J61" t="b">
        <f t="shared" si="3"/>
        <v>1</v>
      </c>
      <c r="K61" t="b">
        <f t="shared" si="4"/>
        <v>1</v>
      </c>
      <c r="L61" t="b">
        <f t="shared" si="5"/>
        <v>1</v>
      </c>
      <c r="M61">
        <f t="shared" si="6"/>
        <v>1985.573253968254</v>
      </c>
    </row>
    <row r="62" spans="1:13" x14ac:dyDescent="0.2">
      <c r="A62" t="s">
        <v>143</v>
      </c>
      <c r="B62" t="s">
        <v>22</v>
      </c>
      <c r="C62">
        <v>2650.19</v>
      </c>
      <c r="D62">
        <v>2839.49</v>
      </c>
      <c r="E62">
        <v>3028.79</v>
      </c>
      <c r="F62">
        <v>3785.9866269841273</v>
      </c>
      <c r="G62" s="7">
        <f t="shared" si="0"/>
        <v>2650.19</v>
      </c>
      <c r="H62" s="7">
        <f t="shared" si="1"/>
        <v>2839.49</v>
      </c>
      <c r="I62">
        <f t="shared" si="2"/>
        <v>3028.79</v>
      </c>
      <c r="J62" t="b">
        <f t="shared" si="3"/>
        <v>1</v>
      </c>
      <c r="K62" t="b">
        <f t="shared" si="4"/>
        <v>1</v>
      </c>
      <c r="L62" t="b">
        <f t="shared" si="5"/>
        <v>1</v>
      </c>
      <c r="M62">
        <f t="shared" si="6"/>
        <v>3785.9866269841273</v>
      </c>
    </row>
    <row r="63" spans="1:13" x14ac:dyDescent="0.2">
      <c r="A63" t="s">
        <v>144</v>
      </c>
      <c r="B63" t="s">
        <v>23</v>
      </c>
      <c r="C63">
        <v>4698.5600000000004</v>
      </c>
      <c r="D63">
        <v>5034.17</v>
      </c>
      <c r="E63">
        <v>5369.78</v>
      </c>
      <c r="F63">
        <v>6712.2267460317462</v>
      </c>
      <c r="G63" s="7">
        <f t="shared" si="0"/>
        <v>4698.5600000000004</v>
      </c>
      <c r="H63" s="7">
        <f t="shared" si="1"/>
        <v>5034.17</v>
      </c>
      <c r="I63">
        <f t="shared" si="2"/>
        <v>5369.78</v>
      </c>
      <c r="J63" t="b">
        <f t="shared" si="3"/>
        <v>1</v>
      </c>
      <c r="K63" t="b">
        <f t="shared" si="4"/>
        <v>1</v>
      </c>
      <c r="L63" t="b">
        <f t="shared" si="5"/>
        <v>1</v>
      </c>
      <c r="M63">
        <f t="shared" si="6"/>
        <v>6712.2267460317462</v>
      </c>
    </row>
    <row r="64" spans="1:13" x14ac:dyDescent="0.2">
      <c r="A64" t="s">
        <v>157</v>
      </c>
      <c r="B64" t="s">
        <v>36</v>
      </c>
      <c r="C64">
        <v>9287.99</v>
      </c>
      <c r="D64">
        <v>9951.42</v>
      </c>
      <c r="E64">
        <v>10614.85</v>
      </c>
      <c r="F64">
        <v>13268.55988095238</v>
      </c>
      <c r="G64" s="7">
        <f t="shared" si="0"/>
        <v>9287.99</v>
      </c>
      <c r="H64" s="7">
        <f t="shared" si="1"/>
        <v>9951.42</v>
      </c>
      <c r="I64">
        <f t="shared" si="2"/>
        <v>10614.85</v>
      </c>
      <c r="J64" t="b">
        <f t="shared" si="3"/>
        <v>1</v>
      </c>
      <c r="K64" t="b">
        <f t="shared" si="4"/>
        <v>1</v>
      </c>
      <c r="L64" t="b">
        <f t="shared" si="5"/>
        <v>1</v>
      </c>
      <c r="M64">
        <f t="shared" si="6"/>
        <v>13268.55988095238</v>
      </c>
    </row>
    <row r="65" spans="1:13" x14ac:dyDescent="0.2">
      <c r="A65" t="s">
        <v>177</v>
      </c>
      <c r="B65" t="s">
        <v>56</v>
      </c>
      <c r="C65">
        <v>12950.13</v>
      </c>
      <c r="D65">
        <v>13875.13</v>
      </c>
      <c r="E65">
        <v>14800.14</v>
      </c>
      <c r="F65">
        <v>18500.179499999998</v>
      </c>
      <c r="G65" s="7">
        <f t="shared" si="0"/>
        <v>12950.13</v>
      </c>
      <c r="H65" s="7">
        <f t="shared" si="1"/>
        <v>13875.13</v>
      </c>
      <c r="I65">
        <f t="shared" si="2"/>
        <v>14800.14</v>
      </c>
      <c r="J65" t="b">
        <f t="shared" si="3"/>
        <v>1</v>
      </c>
      <c r="K65" t="b">
        <f t="shared" si="4"/>
        <v>1</v>
      </c>
      <c r="L65" t="b">
        <f t="shared" si="5"/>
        <v>1</v>
      </c>
      <c r="M65">
        <f t="shared" si="6"/>
        <v>18500.178015873014</v>
      </c>
    </row>
    <row r="66" spans="1:13" x14ac:dyDescent="0.2">
      <c r="A66" t="s">
        <v>178</v>
      </c>
      <c r="B66" t="s">
        <v>57</v>
      </c>
      <c r="C66">
        <v>23282.86</v>
      </c>
      <c r="D66">
        <v>24945.919999999998</v>
      </c>
      <c r="E66">
        <v>26608.98</v>
      </c>
      <c r="F66">
        <v>33261.226746031745</v>
      </c>
      <c r="G66" s="7">
        <f t="shared" si="0"/>
        <v>23282.86</v>
      </c>
      <c r="H66" s="7">
        <f t="shared" si="1"/>
        <v>24945.919999999998</v>
      </c>
      <c r="I66">
        <f t="shared" si="2"/>
        <v>26608.98</v>
      </c>
      <c r="J66" t="b">
        <f t="shared" si="3"/>
        <v>1</v>
      </c>
      <c r="K66" t="b">
        <f t="shared" si="4"/>
        <v>1</v>
      </c>
      <c r="L66" t="b">
        <f t="shared" si="5"/>
        <v>1</v>
      </c>
      <c r="M66">
        <f t="shared" si="6"/>
        <v>33261.226746031745</v>
      </c>
    </row>
    <row r="67" spans="1:13" x14ac:dyDescent="0.2">
      <c r="A67" t="s">
        <v>213</v>
      </c>
      <c r="B67" t="s">
        <v>89</v>
      </c>
      <c r="C67">
        <v>756.55</v>
      </c>
      <c r="D67">
        <v>810.59</v>
      </c>
      <c r="E67">
        <v>864.63</v>
      </c>
      <c r="F67">
        <v>1080.7866269841268</v>
      </c>
      <c r="G67" s="7">
        <f t="shared" si="0"/>
        <v>756.55</v>
      </c>
      <c r="H67" s="7">
        <f t="shared" si="1"/>
        <v>810.59</v>
      </c>
      <c r="I67">
        <f t="shared" si="2"/>
        <v>864.63</v>
      </c>
      <c r="J67" t="b">
        <f t="shared" si="3"/>
        <v>1</v>
      </c>
      <c r="K67" t="b">
        <f t="shared" si="4"/>
        <v>1</v>
      </c>
      <c r="L67" t="b">
        <f t="shared" si="5"/>
        <v>1</v>
      </c>
      <c r="M67">
        <f t="shared" si="6"/>
        <v>1080.7866269841268</v>
      </c>
    </row>
    <row r="68" spans="1:13" x14ac:dyDescent="0.2">
      <c r="A68" t="s">
        <v>179</v>
      </c>
      <c r="B68" t="s">
        <v>58</v>
      </c>
      <c r="C68">
        <v>1455.14</v>
      </c>
      <c r="D68">
        <v>1559.07</v>
      </c>
      <c r="E68">
        <v>1663.01</v>
      </c>
      <c r="F68">
        <v>2078.7646428571429</v>
      </c>
      <c r="G68" s="7">
        <f t="shared" si="0"/>
        <v>1455.14</v>
      </c>
      <c r="H68" s="7">
        <f t="shared" si="1"/>
        <v>1559.07</v>
      </c>
      <c r="I68">
        <f t="shared" si="2"/>
        <v>1663.01</v>
      </c>
      <c r="J68" t="b">
        <f t="shared" si="3"/>
        <v>1</v>
      </c>
      <c r="K68" t="b">
        <f t="shared" si="4"/>
        <v>1</v>
      </c>
      <c r="L68" t="b">
        <f t="shared" si="5"/>
        <v>1</v>
      </c>
      <c r="M68">
        <f t="shared" si="6"/>
        <v>2078.7646428571429</v>
      </c>
    </row>
    <row r="69" spans="1:13" x14ac:dyDescent="0.2">
      <c r="A69" t="s">
        <v>145</v>
      </c>
      <c r="B69" t="s">
        <v>24</v>
      </c>
      <c r="C69">
        <v>2715.24</v>
      </c>
      <c r="D69">
        <v>2909.18</v>
      </c>
      <c r="E69">
        <v>3103.13</v>
      </c>
      <c r="F69">
        <v>3878.9111507936504</v>
      </c>
      <c r="G69" s="7">
        <f t="shared" si="0"/>
        <v>2715.24</v>
      </c>
      <c r="H69" s="7">
        <f t="shared" si="1"/>
        <v>2909.18</v>
      </c>
      <c r="I69">
        <f t="shared" si="2"/>
        <v>3103.13</v>
      </c>
      <c r="J69" t="b">
        <f t="shared" si="3"/>
        <v>1</v>
      </c>
      <c r="K69" t="b">
        <f t="shared" si="4"/>
        <v>1</v>
      </c>
      <c r="L69" t="b">
        <f t="shared" si="5"/>
        <v>1</v>
      </c>
      <c r="M69">
        <f t="shared" si="6"/>
        <v>3878.9111507936504</v>
      </c>
    </row>
    <row r="70" spans="1:13" x14ac:dyDescent="0.2">
      <c r="A70" t="s">
        <v>146</v>
      </c>
      <c r="B70" t="s">
        <v>25</v>
      </c>
      <c r="C70">
        <v>4700.49</v>
      </c>
      <c r="D70">
        <v>5036.24</v>
      </c>
      <c r="E70">
        <v>5371.99</v>
      </c>
      <c r="F70">
        <v>6714.9866269841268</v>
      </c>
      <c r="G70" s="7">
        <f t="shared" si="0"/>
        <v>4700.49</v>
      </c>
      <c r="H70" s="7">
        <f t="shared" si="1"/>
        <v>5036.24</v>
      </c>
      <c r="I70">
        <f t="shared" si="2"/>
        <v>5371.99</v>
      </c>
      <c r="J70" t="b">
        <f t="shared" si="3"/>
        <v>1</v>
      </c>
      <c r="K70" t="b">
        <f t="shared" si="4"/>
        <v>1</v>
      </c>
      <c r="L70" t="b">
        <f t="shared" si="5"/>
        <v>1</v>
      </c>
      <c r="M70">
        <f t="shared" si="6"/>
        <v>6714.9866269841268</v>
      </c>
    </row>
    <row r="71" spans="1:13" x14ac:dyDescent="0.2">
      <c r="A71" t="s">
        <v>147</v>
      </c>
      <c r="B71" t="s">
        <v>26</v>
      </c>
      <c r="C71">
        <v>8717.4699999999993</v>
      </c>
      <c r="D71">
        <v>9340.15</v>
      </c>
      <c r="E71">
        <v>9962.83</v>
      </c>
      <c r="F71">
        <v>12453.533134920634</v>
      </c>
      <c r="G71" s="7">
        <f t="shared" si="0"/>
        <v>8717.4699999999993</v>
      </c>
      <c r="H71" s="7">
        <f t="shared" si="1"/>
        <v>9340.15</v>
      </c>
      <c r="I71">
        <f t="shared" si="2"/>
        <v>9962.83</v>
      </c>
      <c r="J71" t="b">
        <f t="shared" si="3"/>
        <v>1</v>
      </c>
      <c r="K71" t="b">
        <f t="shared" si="4"/>
        <v>1</v>
      </c>
      <c r="L71" t="b">
        <f t="shared" si="5"/>
        <v>1</v>
      </c>
      <c r="M71">
        <f t="shared" si="6"/>
        <v>12453.533134920634</v>
      </c>
    </row>
    <row r="72" spans="1:13" x14ac:dyDescent="0.2">
      <c r="A72" t="s">
        <v>158</v>
      </c>
      <c r="B72" t="s">
        <v>37</v>
      </c>
      <c r="C72">
        <v>14839.04</v>
      </c>
      <c r="D72">
        <v>15898.97</v>
      </c>
      <c r="E72">
        <v>16958.91</v>
      </c>
      <c r="F72">
        <v>21198.632000000001</v>
      </c>
      <c r="G72" s="7">
        <f t="shared" ref="G72:G127" si="7">ROUND(F72*0.7,2)</f>
        <v>14839.04</v>
      </c>
      <c r="H72" s="7">
        <f t="shared" ref="H72:H127" si="8">ROUND(F72*0.75,2)</f>
        <v>15898.97</v>
      </c>
      <c r="I72">
        <f t="shared" ref="I72:I127" si="9">ROUND(F72*0.8,2)</f>
        <v>16958.91</v>
      </c>
      <c r="J72" t="b">
        <f t="shared" ref="J72:J127" si="10">G72=C72</f>
        <v>1</v>
      </c>
      <c r="K72" t="b">
        <f t="shared" ref="K72:K127" si="11">H72=D72</f>
        <v>1</v>
      </c>
      <c r="L72" t="b">
        <f t="shared" ref="L72:L127" si="12">I72=E72</f>
        <v>1</v>
      </c>
      <c r="M72">
        <f t="shared" ref="M72:M127" si="13">((C72/70*100)+(D72/75*100)+(E72/80*100))/3</f>
        <v>21198.630912698412</v>
      </c>
    </row>
    <row r="73" spans="1:13" x14ac:dyDescent="0.2">
      <c r="A73" t="s">
        <v>159</v>
      </c>
      <c r="B73" t="s">
        <v>38</v>
      </c>
      <c r="C73">
        <v>21030.17</v>
      </c>
      <c r="D73">
        <v>22532.32</v>
      </c>
      <c r="E73">
        <v>24034.48</v>
      </c>
      <c r="F73">
        <v>30043.097777777777</v>
      </c>
      <c r="G73" s="7">
        <f t="shared" si="7"/>
        <v>21030.17</v>
      </c>
      <c r="H73" s="7">
        <f t="shared" si="8"/>
        <v>22532.32</v>
      </c>
      <c r="I73">
        <f t="shared" si="9"/>
        <v>24034.48</v>
      </c>
      <c r="J73" t="b">
        <f t="shared" si="10"/>
        <v>1</v>
      </c>
      <c r="K73" t="b">
        <f t="shared" si="11"/>
        <v>1</v>
      </c>
      <c r="L73" t="b">
        <f t="shared" si="12"/>
        <v>1</v>
      </c>
      <c r="M73">
        <f t="shared" si="13"/>
        <v>30043.097777777777</v>
      </c>
    </row>
    <row r="74" spans="1:13" x14ac:dyDescent="0.2">
      <c r="A74" t="s">
        <v>180</v>
      </c>
      <c r="B74" t="s">
        <v>59</v>
      </c>
      <c r="C74">
        <v>25457.19</v>
      </c>
      <c r="D74">
        <v>27275.56</v>
      </c>
      <c r="E74">
        <v>29093.93</v>
      </c>
      <c r="F74">
        <v>36367.413373015879</v>
      </c>
      <c r="G74" s="7">
        <f t="shared" si="7"/>
        <v>25457.19</v>
      </c>
      <c r="H74" s="7">
        <f t="shared" si="8"/>
        <v>27275.56</v>
      </c>
      <c r="I74">
        <f t="shared" si="9"/>
        <v>29093.93</v>
      </c>
      <c r="J74" t="b">
        <f t="shared" si="10"/>
        <v>1</v>
      </c>
      <c r="K74" t="b">
        <f t="shared" si="11"/>
        <v>1</v>
      </c>
      <c r="L74" t="b">
        <f t="shared" si="12"/>
        <v>1</v>
      </c>
      <c r="M74">
        <f t="shared" si="13"/>
        <v>36367.413373015879</v>
      </c>
    </row>
    <row r="75" spans="1:13" x14ac:dyDescent="0.2">
      <c r="A75" t="s">
        <v>181</v>
      </c>
      <c r="B75" t="s">
        <v>60</v>
      </c>
      <c r="C75">
        <v>41570.9</v>
      </c>
      <c r="D75">
        <v>44540.25</v>
      </c>
      <c r="E75">
        <v>47509.599999999999</v>
      </c>
      <c r="F75">
        <v>59387</v>
      </c>
      <c r="G75" s="7">
        <f t="shared" si="7"/>
        <v>41570.9</v>
      </c>
      <c r="H75" s="7">
        <f t="shared" si="8"/>
        <v>44540.25</v>
      </c>
      <c r="I75">
        <f t="shared" si="9"/>
        <v>47509.599999999999</v>
      </c>
      <c r="J75" t="b">
        <f t="shared" si="10"/>
        <v>1</v>
      </c>
      <c r="K75" t="b">
        <f t="shared" si="11"/>
        <v>1</v>
      </c>
      <c r="L75" t="b">
        <f t="shared" si="12"/>
        <v>1</v>
      </c>
      <c r="M75">
        <f t="shared" si="13"/>
        <v>59387</v>
      </c>
    </row>
    <row r="76" spans="1:13" x14ac:dyDescent="0.2">
      <c r="A76" t="s">
        <v>214</v>
      </c>
      <c r="B76" t="s">
        <v>90</v>
      </c>
      <c r="C76">
        <v>795.48</v>
      </c>
      <c r="D76">
        <v>852.3</v>
      </c>
      <c r="E76">
        <v>909.12</v>
      </c>
      <c r="F76">
        <v>1136.4000000000001</v>
      </c>
      <c r="G76" s="7">
        <f t="shared" si="7"/>
        <v>795.48</v>
      </c>
      <c r="H76" s="7">
        <f t="shared" si="8"/>
        <v>852.3</v>
      </c>
      <c r="I76">
        <f t="shared" si="9"/>
        <v>909.12</v>
      </c>
      <c r="J76" t="b">
        <f t="shared" si="10"/>
        <v>1</v>
      </c>
      <c r="K76" t="b">
        <f t="shared" si="11"/>
        <v>1</v>
      </c>
      <c r="L76" t="b">
        <f t="shared" si="12"/>
        <v>1</v>
      </c>
      <c r="M76">
        <f t="shared" si="13"/>
        <v>1136.4000000000001</v>
      </c>
    </row>
    <row r="77" spans="1:13" x14ac:dyDescent="0.2">
      <c r="A77" t="s">
        <v>215</v>
      </c>
      <c r="B77" t="s">
        <v>91</v>
      </c>
      <c r="C77">
        <v>1549.63</v>
      </c>
      <c r="D77">
        <v>1660.32</v>
      </c>
      <c r="E77">
        <v>1771.01</v>
      </c>
      <c r="F77">
        <v>2213.7598809523811</v>
      </c>
      <c r="G77" s="7">
        <f t="shared" si="7"/>
        <v>1549.63</v>
      </c>
      <c r="H77" s="7">
        <f t="shared" si="8"/>
        <v>1660.32</v>
      </c>
      <c r="I77">
        <f t="shared" si="9"/>
        <v>1771.01</v>
      </c>
      <c r="J77" t="b">
        <f t="shared" si="10"/>
        <v>1</v>
      </c>
      <c r="K77" t="b">
        <f t="shared" si="11"/>
        <v>1</v>
      </c>
      <c r="L77" t="b">
        <f t="shared" si="12"/>
        <v>1</v>
      </c>
      <c r="M77">
        <f t="shared" si="13"/>
        <v>2213.7598809523811</v>
      </c>
    </row>
    <row r="78" spans="1:13" x14ac:dyDescent="0.2">
      <c r="A78" t="s">
        <v>216</v>
      </c>
      <c r="B78" t="s">
        <v>92</v>
      </c>
      <c r="C78">
        <v>2808.45</v>
      </c>
      <c r="D78">
        <v>3009.06</v>
      </c>
      <c r="E78">
        <v>3209.66</v>
      </c>
      <c r="F78">
        <v>4012.0754761904768</v>
      </c>
      <c r="G78" s="7">
        <f t="shared" si="7"/>
        <v>2808.45</v>
      </c>
      <c r="H78" s="7">
        <f t="shared" si="8"/>
        <v>3009.06</v>
      </c>
      <c r="I78">
        <f t="shared" si="9"/>
        <v>3209.66</v>
      </c>
      <c r="J78" t="b">
        <f t="shared" si="10"/>
        <v>1</v>
      </c>
      <c r="K78" t="b">
        <f t="shared" si="11"/>
        <v>1</v>
      </c>
      <c r="L78" t="b">
        <f t="shared" si="12"/>
        <v>1</v>
      </c>
      <c r="M78">
        <f t="shared" si="13"/>
        <v>4012.0754761904768</v>
      </c>
    </row>
    <row r="79" spans="1:13" x14ac:dyDescent="0.2">
      <c r="A79" t="s">
        <v>217</v>
      </c>
      <c r="B79" t="s">
        <v>93</v>
      </c>
      <c r="C79">
        <v>4819.5</v>
      </c>
      <c r="D79">
        <v>5163.75</v>
      </c>
      <c r="E79">
        <v>5508</v>
      </c>
      <c r="F79">
        <v>6884.9999999999991</v>
      </c>
      <c r="G79" s="7">
        <f t="shared" si="7"/>
        <v>4819.5</v>
      </c>
      <c r="H79" s="7">
        <f t="shared" si="8"/>
        <v>5163.75</v>
      </c>
      <c r="I79">
        <f t="shared" si="9"/>
        <v>5508</v>
      </c>
      <c r="J79" t="b">
        <f t="shared" si="10"/>
        <v>1</v>
      </c>
      <c r="K79" t="b">
        <f t="shared" si="11"/>
        <v>1</v>
      </c>
      <c r="L79" t="b">
        <f t="shared" si="12"/>
        <v>1</v>
      </c>
      <c r="M79">
        <f t="shared" si="13"/>
        <v>6884.9999999999991</v>
      </c>
    </row>
    <row r="80" spans="1:13" x14ac:dyDescent="0.2">
      <c r="A80" t="s">
        <v>218</v>
      </c>
      <c r="B80" t="s">
        <v>94</v>
      </c>
      <c r="C80">
        <v>9415.6299999999992</v>
      </c>
      <c r="D80">
        <v>10088.17</v>
      </c>
      <c r="E80">
        <v>10760.72</v>
      </c>
      <c r="F80">
        <v>13450.897777777776</v>
      </c>
      <c r="G80" s="7">
        <f t="shared" si="7"/>
        <v>9415.6299999999992</v>
      </c>
      <c r="H80" s="7">
        <f t="shared" si="8"/>
        <v>10088.17</v>
      </c>
      <c r="I80">
        <f t="shared" si="9"/>
        <v>10760.72</v>
      </c>
      <c r="J80" t="b">
        <f t="shared" si="10"/>
        <v>1</v>
      </c>
      <c r="K80" t="b">
        <f t="shared" si="11"/>
        <v>1</v>
      </c>
      <c r="L80" t="b">
        <f t="shared" si="12"/>
        <v>1</v>
      </c>
      <c r="M80">
        <f t="shared" si="13"/>
        <v>13450.897777777776</v>
      </c>
    </row>
    <row r="81" spans="1:13" x14ac:dyDescent="0.2">
      <c r="A81" t="s">
        <v>160</v>
      </c>
      <c r="B81" t="s">
        <v>39</v>
      </c>
      <c r="C81">
        <v>15406.68</v>
      </c>
      <c r="D81">
        <v>16507.150000000001</v>
      </c>
      <c r="E81">
        <v>17607.63</v>
      </c>
      <c r="F81">
        <v>22009.537896825397</v>
      </c>
      <c r="G81" s="7">
        <f t="shared" si="7"/>
        <v>15406.68</v>
      </c>
      <c r="H81" s="7">
        <f t="shared" si="8"/>
        <v>16507.150000000001</v>
      </c>
      <c r="I81">
        <f t="shared" si="9"/>
        <v>17607.63</v>
      </c>
      <c r="J81" t="b">
        <f t="shared" si="10"/>
        <v>1</v>
      </c>
      <c r="K81" t="b">
        <f t="shared" si="11"/>
        <v>1</v>
      </c>
      <c r="L81" t="b">
        <f t="shared" si="12"/>
        <v>1</v>
      </c>
      <c r="M81">
        <f t="shared" si="13"/>
        <v>22009.537896825397</v>
      </c>
    </row>
    <row r="82" spans="1:13" x14ac:dyDescent="0.2">
      <c r="A82" t="s">
        <v>182</v>
      </c>
      <c r="B82" t="s">
        <v>61</v>
      </c>
      <c r="C82">
        <v>23035.85</v>
      </c>
      <c r="D82">
        <v>24681.27</v>
      </c>
      <c r="E82">
        <v>26326.69</v>
      </c>
      <c r="F82">
        <v>32908.359880952376</v>
      </c>
      <c r="G82" s="7">
        <f t="shared" si="7"/>
        <v>23035.85</v>
      </c>
      <c r="H82" s="7">
        <f t="shared" si="8"/>
        <v>24681.27</v>
      </c>
      <c r="I82">
        <f t="shared" si="9"/>
        <v>26326.69</v>
      </c>
      <c r="J82" t="b">
        <f t="shared" si="10"/>
        <v>1</v>
      </c>
      <c r="K82" t="b">
        <f t="shared" si="11"/>
        <v>1</v>
      </c>
      <c r="L82" t="b">
        <f t="shared" si="12"/>
        <v>1</v>
      </c>
      <c r="M82">
        <f t="shared" si="13"/>
        <v>32908.359880952376</v>
      </c>
    </row>
    <row r="83" spans="1:13" x14ac:dyDescent="0.2">
      <c r="A83" t="s">
        <v>183</v>
      </c>
      <c r="B83" t="s">
        <v>62</v>
      </c>
      <c r="C83">
        <v>29925.08</v>
      </c>
      <c r="D83">
        <v>32062.59</v>
      </c>
      <c r="E83">
        <v>34200.089999999997</v>
      </c>
      <c r="F83">
        <v>42750.115595238087</v>
      </c>
      <c r="G83" s="7">
        <f t="shared" si="7"/>
        <v>29925.08</v>
      </c>
      <c r="H83" s="7">
        <f t="shared" si="8"/>
        <v>32062.59</v>
      </c>
      <c r="I83">
        <f t="shared" si="9"/>
        <v>34200.089999999997</v>
      </c>
      <c r="J83" t="b">
        <f t="shared" si="10"/>
        <v>1</v>
      </c>
      <c r="K83" t="b">
        <f t="shared" si="11"/>
        <v>1</v>
      </c>
      <c r="L83" t="b">
        <f t="shared" si="12"/>
        <v>1</v>
      </c>
      <c r="M83">
        <f t="shared" si="13"/>
        <v>42750.115595238087</v>
      </c>
    </row>
    <row r="84" spans="1:13" x14ac:dyDescent="0.2">
      <c r="A84" t="s">
        <v>184</v>
      </c>
      <c r="B84" t="s">
        <v>63</v>
      </c>
      <c r="C84">
        <v>798.8</v>
      </c>
      <c r="D84">
        <v>855.86</v>
      </c>
      <c r="E84">
        <v>912.92</v>
      </c>
      <c r="F84">
        <v>1141.146507936508</v>
      </c>
      <c r="G84" s="7">
        <f t="shared" si="7"/>
        <v>798.8</v>
      </c>
      <c r="H84" s="7">
        <f t="shared" si="8"/>
        <v>855.86</v>
      </c>
      <c r="I84">
        <f t="shared" si="9"/>
        <v>912.92</v>
      </c>
      <c r="J84" t="b">
        <f t="shared" si="10"/>
        <v>1</v>
      </c>
      <c r="K84" t="b">
        <f t="shared" si="11"/>
        <v>1</v>
      </c>
      <c r="L84" t="b">
        <f t="shared" si="12"/>
        <v>1</v>
      </c>
      <c r="M84">
        <f t="shared" si="13"/>
        <v>1141.146507936508</v>
      </c>
    </row>
    <row r="85" spans="1:13" x14ac:dyDescent="0.2">
      <c r="A85" t="s">
        <v>219</v>
      </c>
      <c r="B85" t="s">
        <v>95</v>
      </c>
      <c r="C85">
        <v>1508.72</v>
      </c>
      <c r="D85">
        <v>1616.49</v>
      </c>
      <c r="E85">
        <v>1724.26</v>
      </c>
      <c r="F85">
        <v>2155.3197619047619</v>
      </c>
      <c r="G85" s="7">
        <f t="shared" si="7"/>
        <v>1508.72</v>
      </c>
      <c r="H85" s="7">
        <f t="shared" si="8"/>
        <v>1616.49</v>
      </c>
      <c r="I85">
        <f t="shared" si="9"/>
        <v>1724.26</v>
      </c>
      <c r="J85" t="b">
        <f t="shared" si="10"/>
        <v>1</v>
      </c>
      <c r="K85" t="b">
        <f t="shared" si="11"/>
        <v>1</v>
      </c>
      <c r="L85" t="b">
        <f t="shared" si="12"/>
        <v>1</v>
      </c>
      <c r="M85">
        <f t="shared" si="13"/>
        <v>2155.3197619047619</v>
      </c>
    </row>
    <row r="86" spans="1:13" x14ac:dyDescent="0.2">
      <c r="A86" t="s">
        <v>185</v>
      </c>
      <c r="B86" t="s">
        <v>64</v>
      </c>
      <c r="C86">
        <v>2692.84</v>
      </c>
      <c r="D86">
        <v>2885.19</v>
      </c>
      <c r="E86">
        <v>3077.54</v>
      </c>
      <c r="F86">
        <v>3846.9197619047613</v>
      </c>
      <c r="G86" s="7">
        <f t="shared" si="7"/>
        <v>2692.84</v>
      </c>
      <c r="H86" s="7">
        <f t="shared" si="8"/>
        <v>2885.19</v>
      </c>
      <c r="I86">
        <f t="shared" si="9"/>
        <v>3077.54</v>
      </c>
      <c r="J86" t="b">
        <f t="shared" si="10"/>
        <v>1</v>
      </c>
      <c r="K86" t="b">
        <f t="shared" si="11"/>
        <v>1</v>
      </c>
      <c r="L86" t="b">
        <f t="shared" si="12"/>
        <v>1</v>
      </c>
      <c r="M86">
        <f t="shared" si="13"/>
        <v>3846.9197619047613</v>
      </c>
    </row>
    <row r="87" spans="1:13" x14ac:dyDescent="0.2">
      <c r="A87" t="s">
        <v>148</v>
      </c>
      <c r="B87" t="s">
        <v>27</v>
      </c>
      <c r="C87">
        <v>4753.37</v>
      </c>
      <c r="D87">
        <v>5092.8999999999996</v>
      </c>
      <c r="E87">
        <v>5432.43</v>
      </c>
      <c r="F87">
        <v>6790.5331349206344</v>
      </c>
      <c r="G87" s="7">
        <f t="shared" si="7"/>
        <v>4753.37</v>
      </c>
      <c r="H87" s="7">
        <f t="shared" si="8"/>
        <v>5092.8999999999996</v>
      </c>
      <c r="I87">
        <f t="shared" si="9"/>
        <v>5432.43</v>
      </c>
      <c r="J87" t="b">
        <f t="shared" si="10"/>
        <v>1</v>
      </c>
      <c r="K87" t="b">
        <f t="shared" si="11"/>
        <v>1</v>
      </c>
      <c r="L87" t="b">
        <f t="shared" si="12"/>
        <v>1</v>
      </c>
      <c r="M87">
        <f t="shared" si="13"/>
        <v>6790.5331349206344</v>
      </c>
    </row>
    <row r="88" spans="1:13" x14ac:dyDescent="0.2">
      <c r="A88" t="s">
        <v>161</v>
      </c>
      <c r="B88" t="s">
        <v>40</v>
      </c>
      <c r="C88">
        <v>8697.48</v>
      </c>
      <c r="D88">
        <v>9318.73</v>
      </c>
      <c r="E88">
        <v>9939.98</v>
      </c>
      <c r="F88">
        <v>12424.973253968252</v>
      </c>
      <c r="G88" s="7">
        <f t="shared" si="7"/>
        <v>8697.48</v>
      </c>
      <c r="H88" s="7">
        <f t="shared" si="8"/>
        <v>9318.73</v>
      </c>
      <c r="I88">
        <f t="shared" si="9"/>
        <v>9939.98</v>
      </c>
      <c r="J88" t="b">
        <f t="shared" si="10"/>
        <v>1</v>
      </c>
      <c r="K88" t="b">
        <f t="shared" si="11"/>
        <v>1</v>
      </c>
      <c r="L88" t="b">
        <f t="shared" si="12"/>
        <v>1</v>
      </c>
      <c r="M88">
        <f t="shared" si="13"/>
        <v>12424.973253968252</v>
      </c>
    </row>
    <row r="89" spans="1:13" x14ac:dyDescent="0.2">
      <c r="A89" t="s">
        <v>186</v>
      </c>
      <c r="B89" t="s">
        <v>65</v>
      </c>
      <c r="C89">
        <v>15248.38</v>
      </c>
      <c r="D89">
        <v>16337.55</v>
      </c>
      <c r="E89">
        <v>17426.72</v>
      </c>
      <c r="F89">
        <v>21783.4</v>
      </c>
      <c r="G89" s="7">
        <f t="shared" si="7"/>
        <v>15248.38</v>
      </c>
      <c r="H89" s="7">
        <f t="shared" si="8"/>
        <v>16337.55</v>
      </c>
      <c r="I89">
        <f t="shared" si="9"/>
        <v>17426.72</v>
      </c>
      <c r="J89" t="b">
        <f t="shared" si="10"/>
        <v>1</v>
      </c>
      <c r="K89" t="b">
        <f t="shared" si="11"/>
        <v>1</v>
      </c>
      <c r="L89" t="b">
        <f t="shared" si="12"/>
        <v>1</v>
      </c>
      <c r="M89">
        <f t="shared" si="13"/>
        <v>21783.4</v>
      </c>
    </row>
    <row r="90" spans="1:13" x14ac:dyDescent="0.2">
      <c r="A90" t="s">
        <v>187</v>
      </c>
      <c r="B90" t="s">
        <v>66</v>
      </c>
      <c r="C90">
        <v>24770.54</v>
      </c>
      <c r="D90">
        <v>26539.86</v>
      </c>
      <c r="E90">
        <v>28309.19</v>
      </c>
      <c r="F90">
        <v>35386.484404761904</v>
      </c>
      <c r="G90" s="7">
        <f t="shared" si="7"/>
        <v>24770.54</v>
      </c>
      <c r="H90" s="7">
        <f t="shared" si="8"/>
        <v>26539.86</v>
      </c>
      <c r="I90">
        <f t="shared" si="9"/>
        <v>28309.19</v>
      </c>
      <c r="J90" t="b">
        <f t="shared" si="10"/>
        <v>1</v>
      </c>
      <c r="K90" t="b">
        <f t="shared" si="11"/>
        <v>1</v>
      </c>
      <c r="L90" t="b">
        <f t="shared" si="12"/>
        <v>1</v>
      </c>
      <c r="M90">
        <f t="shared" si="13"/>
        <v>35386.484404761904</v>
      </c>
    </row>
    <row r="91" spans="1:13" x14ac:dyDescent="0.2">
      <c r="A91" t="s">
        <v>220</v>
      </c>
      <c r="B91" t="s">
        <v>96</v>
      </c>
      <c r="C91">
        <v>778.48</v>
      </c>
      <c r="D91">
        <v>834.08</v>
      </c>
      <c r="E91">
        <v>889.69</v>
      </c>
      <c r="F91">
        <v>1112.1111507936509</v>
      </c>
      <c r="G91" s="7">
        <f t="shared" si="7"/>
        <v>778.48</v>
      </c>
      <c r="H91" s="7">
        <f t="shared" si="8"/>
        <v>834.08</v>
      </c>
      <c r="I91">
        <f t="shared" si="9"/>
        <v>889.69</v>
      </c>
      <c r="J91" t="b">
        <f t="shared" si="10"/>
        <v>1</v>
      </c>
      <c r="K91" t="b">
        <f t="shared" si="11"/>
        <v>1</v>
      </c>
      <c r="L91" t="b">
        <f t="shared" si="12"/>
        <v>1</v>
      </c>
      <c r="M91">
        <f t="shared" si="13"/>
        <v>1112.1111507936509</v>
      </c>
    </row>
    <row r="92" spans="1:13" x14ac:dyDescent="0.2">
      <c r="A92" t="s">
        <v>221</v>
      </c>
      <c r="B92" t="s">
        <v>97</v>
      </c>
      <c r="C92">
        <v>1594.21</v>
      </c>
      <c r="D92">
        <v>1708.08</v>
      </c>
      <c r="E92">
        <v>1821.95</v>
      </c>
      <c r="F92">
        <v>2277.4401190476187</v>
      </c>
      <c r="G92" s="7">
        <f t="shared" si="7"/>
        <v>1594.21</v>
      </c>
      <c r="H92" s="7">
        <f t="shared" si="8"/>
        <v>1708.08</v>
      </c>
      <c r="I92">
        <f t="shared" si="9"/>
        <v>1821.95</v>
      </c>
      <c r="J92" t="b">
        <f t="shared" si="10"/>
        <v>1</v>
      </c>
      <c r="K92" t="b">
        <f t="shared" si="11"/>
        <v>1</v>
      </c>
      <c r="L92" t="b">
        <f t="shared" si="12"/>
        <v>1</v>
      </c>
      <c r="M92">
        <f t="shared" si="13"/>
        <v>2277.4401190476187</v>
      </c>
    </row>
    <row r="93" spans="1:13" x14ac:dyDescent="0.2">
      <c r="A93" t="s">
        <v>222</v>
      </c>
      <c r="B93" t="s">
        <v>98</v>
      </c>
      <c r="C93">
        <v>2855.77</v>
      </c>
      <c r="D93">
        <v>3059.75</v>
      </c>
      <c r="E93">
        <v>3263.74</v>
      </c>
      <c r="F93">
        <v>4079.6710317460315</v>
      </c>
      <c r="G93" s="7">
        <f t="shared" si="7"/>
        <v>2855.77</v>
      </c>
      <c r="H93" s="7">
        <f t="shared" si="8"/>
        <v>3059.75</v>
      </c>
      <c r="I93">
        <f t="shared" si="9"/>
        <v>3263.74</v>
      </c>
      <c r="J93" t="b">
        <f t="shared" si="10"/>
        <v>1</v>
      </c>
      <c r="K93" t="b">
        <f t="shared" si="11"/>
        <v>1</v>
      </c>
      <c r="L93" t="b">
        <f t="shared" si="12"/>
        <v>1</v>
      </c>
      <c r="M93">
        <f t="shared" si="13"/>
        <v>4079.6710317460315</v>
      </c>
    </row>
    <row r="94" spans="1:13" x14ac:dyDescent="0.2">
      <c r="A94" t="s">
        <v>188</v>
      </c>
      <c r="B94" t="s">
        <v>67</v>
      </c>
      <c r="C94">
        <v>4645.03</v>
      </c>
      <c r="D94">
        <v>4976.82</v>
      </c>
      <c r="E94">
        <v>5308.61</v>
      </c>
      <c r="F94">
        <v>6635.7598809523806</v>
      </c>
      <c r="G94" s="7">
        <f t="shared" si="7"/>
        <v>4645.03</v>
      </c>
      <c r="H94" s="7">
        <f t="shared" si="8"/>
        <v>4976.82</v>
      </c>
      <c r="I94">
        <f t="shared" si="9"/>
        <v>5308.61</v>
      </c>
      <c r="J94" t="b">
        <f t="shared" si="10"/>
        <v>1</v>
      </c>
      <c r="K94" t="b">
        <f t="shared" si="11"/>
        <v>1</v>
      </c>
      <c r="L94" t="b">
        <f t="shared" si="12"/>
        <v>1</v>
      </c>
      <c r="M94">
        <f t="shared" si="13"/>
        <v>6635.7598809523806</v>
      </c>
    </row>
    <row r="95" spans="1:13" x14ac:dyDescent="0.2">
      <c r="A95" t="s">
        <v>189</v>
      </c>
      <c r="B95" t="s">
        <v>68</v>
      </c>
      <c r="C95">
        <v>9781.19</v>
      </c>
      <c r="D95">
        <v>10479.85</v>
      </c>
      <c r="E95">
        <v>11178.5</v>
      </c>
      <c r="F95">
        <v>13973.128968253966</v>
      </c>
      <c r="G95" s="7">
        <f t="shared" si="7"/>
        <v>9781.19</v>
      </c>
      <c r="H95" s="7">
        <f t="shared" si="8"/>
        <v>10479.85</v>
      </c>
      <c r="I95">
        <f t="shared" si="9"/>
        <v>11178.5</v>
      </c>
      <c r="J95" t="b">
        <f t="shared" si="10"/>
        <v>1</v>
      </c>
      <c r="K95" t="b">
        <f t="shared" si="11"/>
        <v>1</v>
      </c>
      <c r="L95" t="b">
        <f t="shared" si="12"/>
        <v>1</v>
      </c>
      <c r="M95">
        <f t="shared" si="13"/>
        <v>13973.128968253966</v>
      </c>
    </row>
    <row r="96" spans="1:13" x14ac:dyDescent="0.2">
      <c r="A96" t="s">
        <v>162</v>
      </c>
      <c r="B96" t="s">
        <v>41</v>
      </c>
      <c r="C96">
        <v>16821.900000000001</v>
      </c>
      <c r="D96">
        <v>18023.46</v>
      </c>
      <c r="E96">
        <v>19225.02</v>
      </c>
      <c r="F96">
        <v>24031.280238095234</v>
      </c>
      <c r="G96" s="7">
        <f t="shared" si="7"/>
        <v>16821.900000000001</v>
      </c>
      <c r="H96" s="7">
        <f t="shared" si="8"/>
        <v>18023.46</v>
      </c>
      <c r="I96">
        <f t="shared" si="9"/>
        <v>19225.02</v>
      </c>
      <c r="J96" t="b">
        <f t="shared" si="10"/>
        <v>1</v>
      </c>
      <c r="K96" t="b">
        <f t="shared" si="11"/>
        <v>1</v>
      </c>
      <c r="L96" t="b">
        <f t="shared" si="12"/>
        <v>1</v>
      </c>
      <c r="M96">
        <f t="shared" si="13"/>
        <v>24031.280238095234</v>
      </c>
    </row>
    <row r="97" spans="1:13" x14ac:dyDescent="0.2">
      <c r="A97" t="s">
        <v>190</v>
      </c>
      <c r="B97" t="s">
        <v>69</v>
      </c>
      <c r="C97">
        <v>23202.77</v>
      </c>
      <c r="D97">
        <v>24860.11</v>
      </c>
      <c r="E97">
        <v>26517.45</v>
      </c>
      <c r="F97">
        <v>33146.813373015873</v>
      </c>
      <c r="G97" s="7">
        <f t="shared" si="7"/>
        <v>23202.77</v>
      </c>
      <c r="H97" s="7">
        <f t="shared" si="8"/>
        <v>24860.11</v>
      </c>
      <c r="I97">
        <f t="shared" si="9"/>
        <v>26517.45</v>
      </c>
      <c r="J97" t="b">
        <f t="shared" si="10"/>
        <v>1</v>
      </c>
      <c r="K97" t="b">
        <f t="shared" si="11"/>
        <v>1</v>
      </c>
      <c r="L97" t="b">
        <f t="shared" si="12"/>
        <v>1</v>
      </c>
      <c r="M97">
        <f t="shared" si="13"/>
        <v>33146.813373015873</v>
      </c>
    </row>
    <row r="98" spans="1:13" x14ac:dyDescent="0.2">
      <c r="A98" t="s">
        <v>191</v>
      </c>
      <c r="B98" t="s">
        <v>70</v>
      </c>
      <c r="C98">
        <v>28039.22</v>
      </c>
      <c r="D98">
        <v>30042.02</v>
      </c>
      <c r="E98">
        <v>32044.82</v>
      </c>
      <c r="F98">
        <v>40056.026746031741</v>
      </c>
      <c r="G98" s="7">
        <f t="shared" si="7"/>
        <v>28039.22</v>
      </c>
      <c r="H98" s="7">
        <f t="shared" si="8"/>
        <v>30042.02</v>
      </c>
      <c r="I98">
        <f t="shared" si="9"/>
        <v>32044.82</v>
      </c>
      <c r="J98" t="b">
        <f t="shared" si="10"/>
        <v>1</v>
      </c>
      <c r="K98" t="b">
        <f t="shared" si="11"/>
        <v>1</v>
      </c>
      <c r="L98" t="b">
        <f t="shared" si="12"/>
        <v>1</v>
      </c>
      <c r="M98">
        <f t="shared" si="13"/>
        <v>40056.026746031741</v>
      </c>
    </row>
    <row r="99" spans="1:13" x14ac:dyDescent="0.2">
      <c r="A99" t="s">
        <v>223</v>
      </c>
      <c r="B99" t="s">
        <v>99</v>
      </c>
      <c r="C99">
        <v>795.65</v>
      </c>
      <c r="D99">
        <v>852.48</v>
      </c>
      <c r="E99">
        <v>909.32</v>
      </c>
      <c r="F99">
        <v>1136.6442857142858</v>
      </c>
      <c r="G99" s="7">
        <f t="shared" si="7"/>
        <v>795.65</v>
      </c>
      <c r="H99" s="7">
        <f t="shared" si="8"/>
        <v>852.48</v>
      </c>
      <c r="I99">
        <f t="shared" si="9"/>
        <v>909.32</v>
      </c>
      <c r="J99" t="b">
        <f t="shared" si="10"/>
        <v>1</v>
      </c>
      <c r="K99" t="b">
        <f t="shared" si="11"/>
        <v>1</v>
      </c>
      <c r="L99" t="b">
        <f t="shared" si="12"/>
        <v>1</v>
      </c>
      <c r="M99">
        <f t="shared" si="13"/>
        <v>1136.6442857142858</v>
      </c>
    </row>
    <row r="100" spans="1:13" x14ac:dyDescent="0.2">
      <c r="A100" t="s">
        <v>192</v>
      </c>
      <c r="B100" t="s">
        <v>71</v>
      </c>
      <c r="C100">
        <v>1611.89</v>
      </c>
      <c r="D100">
        <v>1727.02</v>
      </c>
      <c r="E100">
        <v>1842.16</v>
      </c>
      <c r="F100">
        <v>2302.6977777777779</v>
      </c>
      <c r="G100" s="7">
        <f t="shared" si="7"/>
        <v>1611.89</v>
      </c>
      <c r="H100" s="7">
        <f t="shared" si="8"/>
        <v>1727.02</v>
      </c>
      <c r="I100">
        <f t="shared" si="9"/>
        <v>1842.16</v>
      </c>
      <c r="J100" t="b">
        <f t="shared" si="10"/>
        <v>1</v>
      </c>
      <c r="K100" t="b">
        <f t="shared" si="11"/>
        <v>1</v>
      </c>
      <c r="L100" t="b">
        <f t="shared" si="12"/>
        <v>1</v>
      </c>
      <c r="M100">
        <f t="shared" si="13"/>
        <v>2302.6977777777779</v>
      </c>
    </row>
    <row r="101" spans="1:13" x14ac:dyDescent="0.2">
      <c r="A101" t="s">
        <v>149</v>
      </c>
      <c r="B101" t="s">
        <v>28</v>
      </c>
      <c r="C101">
        <v>2879.05</v>
      </c>
      <c r="D101">
        <v>3084.7</v>
      </c>
      <c r="E101">
        <v>3290.34</v>
      </c>
      <c r="F101">
        <v>4112.9289682539675</v>
      </c>
      <c r="G101" s="7">
        <f t="shared" si="7"/>
        <v>2879.05</v>
      </c>
      <c r="H101" s="7">
        <f t="shared" si="8"/>
        <v>3084.7</v>
      </c>
      <c r="I101">
        <f t="shared" si="9"/>
        <v>3290.34</v>
      </c>
      <c r="J101" t="b">
        <f t="shared" si="10"/>
        <v>1</v>
      </c>
      <c r="K101" t="b">
        <f t="shared" si="11"/>
        <v>1</v>
      </c>
      <c r="L101" t="b">
        <f t="shared" si="12"/>
        <v>1</v>
      </c>
      <c r="M101">
        <f t="shared" si="13"/>
        <v>4112.9289682539675</v>
      </c>
    </row>
    <row r="102" spans="1:13" x14ac:dyDescent="0.2">
      <c r="A102" t="s">
        <v>150</v>
      </c>
      <c r="B102" t="s">
        <v>29</v>
      </c>
      <c r="C102">
        <v>4798.62</v>
      </c>
      <c r="D102">
        <v>5141.38</v>
      </c>
      <c r="E102">
        <v>5484.13</v>
      </c>
      <c r="F102">
        <v>6855.1679999999997</v>
      </c>
      <c r="G102" s="7">
        <f t="shared" si="7"/>
        <v>4798.62</v>
      </c>
      <c r="H102" s="7">
        <f t="shared" si="8"/>
        <v>5141.38</v>
      </c>
      <c r="I102">
        <f t="shared" si="9"/>
        <v>5484.13</v>
      </c>
      <c r="J102" t="b">
        <f t="shared" si="10"/>
        <v>1</v>
      </c>
      <c r="K102" t="b">
        <f t="shared" si="11"/>
        <v>1</v>
      </c>
      <c r="L102" t="b">
        <f t="shared" si="12"/>
        <v>1</v>
      </c>
      <c r="M102">
        <f t="shared" si="13"/>
        <v>6855.1690873015878</v>
      </c>
    </row>
    <row r="103" spans="1:13" x14ac:dyDescent="0.2">
      <c r="A103" t="s">
        <v>163</v>
      </c>
      <c r="B103" t="s">
        <v>42</v>
      </c>
      <c r="C103">
        <v>9693.8700000000008</v>
      </c>
      <c r="D103">
        <v>10386.290000000001</v>
      </c>
      <c r="E103">
        <v>11078.71</v>
      </c>
      <c r="F103">
        <v>13848.386626984126</v>
      </c>
      <c r="G103" s="7">
        <f t="shared" si="7"/>
        <v>9693.8700000000008</v>
      </c>
      <c r="H103" s="7">
        <f t="shared" si="8"/>
        <v>10386.290000000001</v>
      </c>
      <c r="I103">
        <f t="shared" si="9"/>
        <v>11078.71</v>
      </c>
      <c r="J103" t="b">
        <f t="shared" si="10"/>
        <v>1</v>
      </c>
      <c r="K103" t="b">
        <f t="shared" si="11"/>
        <v>1</v>
      </c>
      <c r="L103" t="b">
        <f t="shared" si="12"/>
        <v>1</v>
      </c>
      <c r="M103">
        <f t="shared" si="13"/>
        <v>13848.386626984126</v>
      </c>
    </row>
    <row r="104" spans="1:13" x14ac:dyDescent="0.2">
      <c r="A104" t="s">
        <v>193</v>
      </c>
      <c r="B104" t="s">
        <v>72</v>
      </c>
      <c r="C104">
        <v>16078.82</v>
      </c>
      <c r="D104">
        <v>17227.3</v>
      </c>
      <c r="E104">
        <v>18375.79</v>
      </c>
      <c r="F104">
        <v>22969.737896825402</v>
      </c>
      <c r="G104" s="7">
        <f t="shared" si="7"/>
        <v>16078.82</v>
      </c>
      <c r="H104" s="7">
        <f t="shared" si="8"/>
        <v>17227.3</v>
      </c>
      <c r="I104">
        <f t="shared" si="9"/>
        <v>18375.79</v>
      </c>
      <c r="J104" t="b">
        <f t="shared" si="10"/>
        <v>1</v>
      </c>
      <c r="K104" t="b">
        <f t="shared" si="11"/>
        <v>1</v>
      </c>
      <c r="L104" t="b">
        <f t="shared" si="12"/>
        <v>1</v>
      </c>
      <c r="M104">
        <f t="shared" si="13"/>
        <v>22969.737896825402</v>
      </c>
    </row>
    <row r="105" spans="1:13" x14ac:dyDescent="0.2">
      <c r="A105" t="s">
        <v>194</v>
      </c>
      <c r="B105" t="s">
        <v>73</v>
      </c>
      <c r="C105">
        <v>26050.82</v>
      </c>
      <c r="D105">
        <v>27911.59</v>
      </c>
      <c r="E105">
        <v>29772.36</v>
      </c>
      <c r="F105">
        <v>37215.453492063491</v>
      </c>
      <c r="G105" s="7">
        <f t="shared" si="7"/>
        <v>26050.82</v>
      </c>
      <c r="H105" s="7">
        <f t="shared" si="8"/>
        <v>27911.59</v>
      </c>
      <c r="I105">
        <f t="shared" si="9"/>
        <v>29772.36</v>
      </c>
      <c r="J105" t="b">
        <f t="shared" si="10"/>
        <v>1</v>
      </c>
      <c r="K105" t="b">
        <f t="shared" si="11"/>
        <v>1</v>
      </c>
      <c r="L105" t="b">
        <f t="shared" si="12"/>
        <v>1</v>
      </c>
      <c r="M105">
        <f t="shared" si="13"/>
        <v>37215.453492063491</v>
      </c>
    </row>
    <row r="106" spans="1:13" x14ac:dyDescent="0.2">
      <c r="A106" t="s">
        <v>151</v>
      </c>
      <c r="B106" t="s">
        <v>30</v>
      </c>
      <c r="C106">
        <v>745.47</v>
      </c>
      <c r="D106">
        <v>798.71</v>
      </c>
      <c r="E106">
        <v>851.96</v>
      </c>
      <c r="F106">
        <v>1064.9512698412698</v>
      </c>
      <c r="G106" s="7">
        <f t="shared" si="7"/>
        <v>745.47</v>
      </c>
      <c r="H106" s="7">
        <f t="shared" si="8"/>
        <v>798.71</v>
      </c>
      <c r="I106">
        <f t="shared" si="9"/>
        <v>851.96</v>
      </c>
      <c r="J106" t="b">
        <f t="shared" si="10"/>
        <v>1</v>
      </c>
      <c r="K106" t="b">
        <f t="shared" si="11"/>
        <v>1</v>
      </c>
      <c r="L106" t="b">
        <f t="shared" si="12"/>
        <v>1</v>
      </c>
      <c r="M106">
        <f t="shared" si="13"/>
        <v>1064.9512698412698</v>
      </c>
    </row>
    <row r="107" spans="1:13" x14ac:dyDescent="0.2">
      <c r="A107" t="s">
        <v>195</v>
      </c>
      <c r="B107" t="s">
        <v>74</v>
      </c>
      <c r="C107">
        <v>1563.38</v>
      </c>
      <c r="D107">
        <v>1675.05</v>
      </c>
      <c r="E107">
        <v>1786.72</v>
      </c>
      <c r="F107">
        <v>2233.4</v>
      </c>
      <c r="G107" s="7">
        <f t="shared" si="7"/>
        <v>1563.38</v>
      </c>
      <c r="H107" s="7">
        <f t="shared" si="8"/>
        <v>1675.05</v>
      </c>
      <c r="I107">
        <f t="shared" si="9"/>
        <v>1786.72</v>
      </c>
      <c r="J107" t="b">
        <f t="shared" si="10"/>
        <v>1</v>
      </c>
      <c r="K107" t="b">
        <f t="shared" si="11"/>
        <v>1</v>
      </c>
      <c r="L107" t="b">
        <f t="shared" si="12"/>
        <v>1</v>
      </c>
      <c r="M107">
        <f t="shared" si="13"/>
        <v>2233.4</v>
      </c>
    </row>
    <row r="108" spans="1:13" x14ac:dyDescent="0.2">
      <c r="A108" t="s">
        <v>224</v>
      </c>
      <c r="B108" t="s">
        <v>100</v>
      </c>
      <c r="C108">
        <v>2789.32</v>
      </c>
      <c r="D108">
        <v>2988.55</v>
      </c>
      <c r="E108">
        <v>3187.79</v>
      </c>
      <c r="F108">
        <v>3984.7378968253965</v>
      </c>
      <c r="G108" s="7">
        <f t="shared" si="7"/>
        <v>2789.32</v>
      </c>
      <c r="H108" s="7">
        <f t="shared" si="8"/>
        <v>2988.55</v>
      </c>
      <c r="I108">
        <f t="shared" si="9"/>
        <v>3187.79</v>
      </c>
      <c r="J108" t="b">
        <f t="shared" si="10"/>
        <v>1</v>
      </c>
      <c r="K108" t="b">
        <f t="shared" si="11"/>
        <v>1</v>
      </c>
      <c r="L108" t="b">
        <f t="shared" si="12"/>
        <v>1</v>
      </c>
      <c r="M108">
        <f t="shared" si="13"/>
        <v>3984.7378968253965</v>
      </c>
    </row>
    <row r="109" spans="1:13" x14ac:dyDescent="0.2">
      <c r="A109" t="s">
        <v>196</v>
      </c>
      <c r="B109" t="s">
        <v>75</v>
      </c>
      <c r="C109">
        <v>4886.9399999999996</v>
      </c>
      <c r="D109">
        <v>5236.01</v>
      </c>
      <c r="E109">
        <v>5585.08</v>
      </c>
      <c r="F109">
        <v>6981.3465079365078</v>
      </c>
      <c r="G109" s="7">
        <f t="shared" si="7"/>
        <v>4886.9399999999996</v>
      </c>
      <c r="H109" s="7">
        <f t="shared" si="8"/>
        <v>5236.01</v>
      </c>
      <c r="I109">
        <f t="shared" si="9"/>
        <v>5585.08</v>
      </c>
      <c r="J109" t="b">
        <f t="shared" si="10"/>
        <v>1</v>
      </c>
      <c r="K109" t="b">
        <f t="shared" si="11"/>
        <v>1</v>
      </c>
      <c r="L109" t="b">
        <f t="shared" si="12"/>
        <v>1</v>
      </c>
      <c r="M109">
        <f t="shared" si="13"/>
        <v>6981.3465079365078</v>
      </c>
    </row>
    <row r="110" spans="1:13" x14ac:dyDescent="0.2">
      <c r="A110" t="s">
        <v>197</v>
      </c>
      <c r="B110" t="s">
        <v>76</v>
      </c>
      <c r="C110">
        <v>8848.75</v>
      </c>
      <c r="D110">
        <v>9480.7999999999993</v>
      </c>
      <c r="E110">
        <v>10112.85</v>
      </c>
      <c r="F110">
        <v>12641.066865079365</v>
      </c>
      <c r="G110" s="7">
        <f t="shared" si="7"/>
        <v>8848.75</v>
      </c>
      <c r="H110" s="7">
        <f t="shared" si="8"/>
        <v>9480.7999999999993</v>
      </c>
      <c r="I110">
        <f t="shared" si="9"/>
        <v>10112.85</v>
      </c>
      <c r="J110" t="b">
        <f t="shared" si="10"/>
        <v>1</v>
      </c>
      <c r="K110" t="b">
        <f t="shared" si="11"/>
        <v>1</v>
      </c>
      <c r="L110" t="b">
        <f t="shared" si="12"/>
        <v>1</v>
      </c>
      <c r="M110">
        <f t="shared" si="13"/>
        <v>12641.066865079365</v>
      </c>
    </row>
    <row r="111" spans="1:13" x14ac:dyDescent="0.2">
      <c r="A111" t="s">
        <v>164</v>
      </c>
      <c r="B111" t="s">
        <v>43</v>
      </c>
      <c r="C111">
        <v>14639.77</v>
      </c>
      <c r="D111">
        <v>15685.46</v>
      </c>
      <c r="E111">
        <v>16731.16</v>
      </c>
      <c r="F111">
        <v>20913.951269841269</v>
      </c>
      <c r="G111" s="7">
        <f t="shared" si="7"/>
        <v>14639.77</v>
      </c>
      <c r="H111" s="7">
        <f t="shared" si="8"/>
        <v>15685.46</v>
      </c>
      <c r="I111">
        <f t="shared" si="9"/>
        <v>16731.16</v>
      </c>
      <c r="J111" t="b">
        <f t="shared" si="10"/>
        <v>1</v>
      </c>
      <c r="K111" t="b">
        <f t="shared" si="11"/>
        <v>1</v>
      </c>
      <c r="L111" t="b">
        <f t="shared" si="12"/>
        <v>1</v>
      </c>
      <c r="M111">
        <f t="shared" si="13"/>
        <v>20913.951269841269</v>
      </c>
    </row>
    <row r="112" spans="1:13" x14ac:dyDescent="0.2">
      <c r="A112" t="s">
        <v>198</v>
      </c>
      <c r="B112" t="s">
        <v>77</v>
      </c>
      <c r="C112">
        <v>21297.16</v>
      </c>
      <c r="D112">
        <v>22818.38</v>
      </c>
      <c r="E112">
        <v>24339.61</v>
      </c>
      <c r="F112">
        <v>30424.511150793653</v>
      </c>
      <c r="G112" s="7">
        <f t="shared" si="7"/>
        <v>21297.16</v>
      </c>
      <c r="H112" s="7">
        <f t="shared" si="8"/>
        <v>22818.38</v>
      </c>
      <c r="I112">
        <f t="shared" si="9"/>
        <v>24339.61</v>
      </c>
      <c r="J112" t="b">
        <f t="shared" si="10"/>
        <v>1</v>
      </c>
      <c r="K112" t="b">
        <f t="shared" si="11"/>
        <v>1</v>
      </c>
      <c r="L112" t="b">
        <f t="shared" si="12"/>
        <v>1</v>
      </c>
      <c r="M112">
        <f t="shared" si="13"/>
        <v>30424.511150793653</v>
      </c>
    </row>
    <row r="113" spans="1:13" x14ac:dyDescent="0.2">
      <c r="A113" t="s">
        <v>225</v>
      </c>
      <c r="B113" t="s">
        <v>101</v>
      </c>
      <c r="C113">
        <v>29854.05</v>
      </c>
      <c r="D113">
        <v>31986.48</v>
      </c>
      <c r="E113">
        <v>34118.910000000003</v>
      </c>
      <c r="F113">
        <v>42648.640119047624</v>
      </c>
      <c r="G113" s="7">
        <f t="shared" si="7"/>
        <v>29854.05</v>
      </c>
      <c r="H113" s="7">
        <f t="shared" si="8"/>
        <v>31986.48</v>
      </c>
      <c r="I113">
        <f t="shared" si="9"/>
        <v>34118.910000000003</v>
      </c>
      <c r="J113" t="b">
        <f t="shared" si="10"/>
        <v>1</v>
      </c>
      <c r="K113" t="b">
        <f t="shared" si="11"/>
        <v>1</v>
      </c>
      <c r="L113" t="b">
        <f t="shared" si="12"/>
        <v>1</v>
      </c>
      <c r="M113">
        <f t="shared" si="13"/>
        <v>42648.640119047624</v>
      </c>
    </row>
    <row r="114" spans="1:13" x14ac:dyDescent="0.2">
      <c r="A114" t="s">
        <v>226</v>
      </c>
      <c r="B114" t="s">
        <v>102</v>
      </c>
      <c r="C114">
        <v>40464.39</v>
      </c>
      <c r="D114">
        <v>43354.7</v>
      </c>
      <c r="E114">
        <v>46245.01</v>
      </c>
      <c r="F114">
        <v>57806.266865079357</v>
      </c>
      <c r="G114" s="7">
        <f t="shared" si="7"/>
        <v>40464.39</v>
      </c>
      <c r="H114" s="7">
        <f t="shared" si="8"/>
        <v>43354.7</v>
      </c>
      <c r="I114">
        <f t="shared" si="9"/>
        <v>46245.01</v>
      </c>
      <c r="J114" t="b">
        <f t="shared" si="10"/>
        <v>1</v>
      </c>
      <c r="K114" t="b">
        <f t="shared" si="11"/>
        <v>1</v>
      </c>
      <c r="L114" t="b">
        <f t="shared" si="12"/>
        <v>1</v>
      </c>
      <c r="M114">
        <f t="shared" si="13"/>
        <v>57806.266865079357</v>
      </c>
    </row>
    <row r="115" spans="1:13" x14ac:dyDescent="0.2">
      <c r="A115" t="s">
        <v>227</v>
      </c>
      <c r="B115" t="s">
        <v>103</v>
      </c>
      <c r="C115">
        <v>802.6</v>
      </c>
      <c r="D115">
        <v>859.92</v>
      </c>
      <c r="E115">
        <v>917.25</v>
      </c>
      <c r="F115">
        <v>1146.5646428571429</v>
      </c>
      <c r="G115" s="7">
        <f t="shared" si="7"/>
        <v>802.6</v>
      </c>
      <c r="H115" s="7">
        <f t="shared" si="8"/>
        <v>859.92</v>
      </c>
      <c r="I115">
        <f t="shared" si="9"/>
        <v>917.25</v>
      </c>
      <c r="J115" t="b">
        <f t="shared" si="10"/>
        <v>1</v>
      </c>
      <c r="K115" t="b">
        <f t="shared" si="11"/>
        <v>1</v>
      </c>
      <c r="L115" t="b">
        <f t="shared" si="12"/>
        <v>1</v>
      </c>
      <c r="M115">
        <f t="shared" si="13"/>
        <v>1146.5646428571429</v>
      </c>
    </row>
    <row r="116" spans="1:13" x14ac:dyDescent="0.2">
      <c r="A116" t="s">
        <v>228</v>
      </c>
      <c r="B116" t="s">
        <v>104</v>
      </c>
      <c r="C116">
        <v>1595.63</v>
      </c>
      <c r="D116">
        <v>1709.6</v>
      </c>
      <c r="E116">
        <v>1823.57</v>
      </c>
      <c r="F116">
        <v>2279.4668650793651</v>
      </c>
      <c r="G116" s="7">
        <f t="shared" si="7"/>
        <v>1595.63</v>
      </c>
      <c r="H116" s="7">
        <f t="shared" si="8"/>
        <v>1709.6</v>
      </c>
      <c r="I116">
        <f t="shared" si="9"/>
        <v>1823.57</v>
      </c>
      <c r="J116" t="b">
        <f t="shared" si="10"/>
        <v>1</v>
      </c>
      <c r="K116" t="b">
        <f t="shared" si="11"/>
        <v>1</v>
      </c>
      <c r="L116" t="b">
        <f t="shared" si="12"/>
        <v>1</v>
      </c>
      <c r="M116">
        <f t="shared" si="13"/>
        <v>2279.4668650793651</v>
      </c>
    </row>
    <row r="117" spans="1:13" x14ac:dyDescent="0.2">
      <c r="A117" t="s">
        <v>229</v>
      </c>
      <c r="B117" t="s">
        <v>105</v>
      </c>
      <c r="C117">
        <v>2816.33</v>
      </c>
      <c r="D117">
        <v>3017.5</v>
      </c>
      <c r="E117">
        <v>3218.67</v>
      </c>
      <c r="F117">
        <v>4023.3331349206346</v>
      </c>
      <c r="G117" s="7">
        <f t="shared" si="7"/>
        <v>2816.33</v>
      </c>
      <c r="H117" s="7">
        <f t="shared" si="8"/>
        <v>3017.5</v>
      </c>
      <c r="I117">
        <f t="shared" si="9"/>
        <v>3218.67</v>
      </c>
      <c r="J117" t="b">
        <f t="shared" si="10"/>
        <v>1</v>
      </c>
      <c r="K117" t="b">
        <f t="shared" si="11"/>
        <v>1</v>
      </c>
      <c r="L117" t="b">
        <f t="shared" si="12"/>
        <v>1</v>
      </c>
      <c r="M117">
        <f t="shared" si="13"/>
        <v>4023.3331349206346</v>
      </c>
    </row>
    <row r="118" spans="1:13" x14ac:dyDescent="0.2">
      <c r="A118" t="s">
        <v>230</v>
      </c>
      <c r="B118" t="s">
        <v>106</v>
      </c>
      <c r="C118">
        <v>4469.37</v>
      </c>
      <c r="D118">
        <v>4788.6099999999997</v>
      </c>
      <c r="E118">
        <v>5107.8500000000004</v>
      </c>
      <c r="F118">
        <v>6384.8133730158734</v>
      </c>
      <c r="G118" s="7">
        <f t="shared" si="7"/>
        <v>4469.37</v>
      </c>
      <c r="H118" s="7">
        <f t="shared" si="8"/>
        <v>4788.6099999999997</v>
      </c>
      <c r="I118">
        <f t="shared" si="9"/>
        <v>5107.8500000000004</v>
      </c>
      <c r="J118" t="b">
        <f t="shared" si="10"/>
        <v>1</v>
      </c>
      <c r="K118" t="b">
        <f t="shared" si="11"/>
        <v>1</v>
      </c>
      <c r="L118" t="b">
        <f t="shared" si="12"/>
        <v>1</v>
      </c>
      <c r="M118">
        <f t="shared" si="13"/>
        <v>6384.8133730158734</v>
      </c>
    </row>
    <row r="119" spans="1:13" x14ac:dyDescent="0.2">
      <c r="A119" t="s">
        <v>231</v>
      </c>
      <c r="B119" t="s">
        <v>107</v>
      </c>
      <c r="C119">
        <v>8867.9599999999991</v>
      </c>
      <c r="D119">
        <v>9501.3799999999992</v>
      </c>
      <c r="E119">
        <v>10134.81</v>
      </c>
      <c r="F119">
        <v>12668.511150793653</v>
      </c>
      <c r="G119" s="7">
        <f t="shared" si="7"/>
        <v>8867.9599999999991</v>
      </c>
      <c r="H119" s="7">
        <f t="shared" si="8"/>
        <v>9501.3799999999992</v>
      </c>
      <c r="I119">
        <f t="shared" si="9"/>
        <v>10134.81</v>
      </c>
      <c r="J119" t="b">
        <f t="shared" si="10"/>
        <v>1</v>
      </c>
      <c r="K119" t="b">
        <f t="shared" si="11"/>
        <v>1</v>
      </c>
      <c r="L119" t="b">
        <f t="shared" si="12"/>
        <v>1</v>
      </c>
      <c r="M119">
        <f t="shared" si="13"/>
        <v>12668.511150793653</v>
      </c>
    </row>
    <row r="120" spans="1:13" x14ac:dyDescent="0.2">
      <c r="A120" t="s">
        <v>232</v>
      </c>
      <c r="B120" t="s">
        <v>108</v>
      </c>
      <c r="C120">
        <v>15364.53</v>
      </c>
      <c r="D120">
        <v>16461.990000000002</v>
      </c>
      <c r="E120">
        <v>17559.46</v>
      </c>
      <c r="F120">
        <v>21949.324523809522</v>
      </c>
      <c r="G120" s="7">
        <f t="shared" si="7"/>
        <v>15364.53</v>
      </c>
      <c r="H120" s="7">
        <f t="shared" si="8"/>
        <v>16461.990000000002</v>
      </c>
      <c r="I120">
        <f t="shared" si="9"/>
        <v>17559.46</v>
      </c>
      <c r="J120" t="b">
        <f t="shared" si="10"/>
        <v>1</v>
      </c>
      <c r="K120" t="b">
        <f t="shared" si="11"/>
        <v>1</v>
      </c>
      <c r="L120" t="b">
        <f t="shared" si="12"/>
        <v>1</v>
      </c>
      <c r="M120">
        <f t="shared" si="13"/>
        <v>21949.324523809522</v>
      </c>
    </row>
    <row r="121" spans="1:13" x14ac:dyDescent="0.2">
      <c r="A121" t="s">
        <v>233</v>
      </c>
      <c r="B121" t="s">
        <v>109</v>
      </c>
      <c r="C121">
        <v>746.77</v>
      </c>
      <c r="D121">
        <v>800.11</v>
      </c>
      <c r="E121">
        <v>853.45</v>
      </c>
      <c r="F121">
        <v>1066.8133730158731</v>
      </c>
      <c r="G121" s="7">
        <f t="shared" si="7"/>
        <v>746.77</v>
      </c>
      <c r="H121" s="7">
        <f t="shared" si="8"/>
        <v>800.11</v>
      </c>
      <c r="I121">
        <f t="shared" si="9"/>
        <v>853.45</v>
      </c>
      <c r="J121" t="b">
        <f t="shared" si="10"/>
        <v>1</v>
      </c>
      <c r="K121" t="b">
        <f t="shared" si="11"/>
        <v>1</v>
      </c>
      <c r="L121" t="b">
        <f t="shared" si="12"/>
        <v>1</v>
      </c>
      <c r="M121">
        <f t="shared" si="13"/>
        <v>1066.8133730158731</v>
      </c>
    </row>
    <row r="122" spans="1:13" x14ac:dyDescent="0.2">
      <c r="A122" t="s">
        <v>234</v>
      </c>
      <c r="B122" t="s">
        <v>110</v>
      </c>
      <c r="C122">
        <v>1529.6</v>
      </c>
      <c r="D122">
        <v>1638.85</v>
      </c>
      <c r="E122">
        <v>1748.11</v>
      </c>
      <c r="F122">
        <v>2185.1378968253966</v>
      </c>
      <c r="G122" s="7">
        <f t="shared" si="7"/>
        <v>1529.6</v>
      </c>
      <c r="H122" s="7">
        <f t="shared" si="8"/>
        <v>1638.85</v>
      </c>
      <c r="I122">
        <f t="shared" si="9"/>
        <v>1748.11</v>
      </c>
      <c r="J122" t="b">
        <f t="shared" si="10"/>
        <v>1</v>
      </c>
      <c r="K122" t="b">
        <f t="shared" si="11"/>
        <v>1</v>
      </c>
      <c r="L122" t="b">
        <f t="shared" si="12"/>
        <v>1</v>
      </c>
      <c r="M122">
        <f t="shared" si="13"/>
        <v>2185.1378968253966</v>
      </c>
    </row>
    <row r="123" spans="1:13" x14ac:dyDescent="0.2">
      <c r="A123" t="s">
        <v>235</v>
      </c>
      <c r="B123" t="s">
        <v>111</v>
      </c>
      <c r="C123">
        <v>2741.61</v>
      </c>
      <c r="D123">
        <v>2937.44</v>
      </c>
      <c r="E123">
        <v>3133.27</v>
      </c>
      <c r="F123">
        <v>3916.5866269841267</v>
      </c>
      <c r="G123" s="7">
        <f t="shared" si="7"/>
        <v>2741.61</v>
      </c>
      <c r="H123" s="7">
        <f t="shared" si="8"/>
        <v>2937.44</v>
      </c>
      <c r="I123">
        <f t="shared" si="9"/>
        <v>3133.27</v>
      </c>
      <c r="J123" t="b">
        <f t="shared" si="10"/>
        <v>1</v>
      </c>
      <c r="K123" t="b">
        <f t="shared" si="11"/>
        <v>1</v>
      </c>
      <c r="L123" t="b">
        <f t="shared" si="12"/>
        <v>1</v>
      </c>
      <c r="M123">
        <f t="shared" si="13"/>
        <v>3916.5866269841267</v>
      </c>
    </row>
    <row r="124" spans="1:13" x14ac:dyDescent="0.2">
      <c r="A124" t="s">
        <v>236</v>
      </c>
      <c r="B124" t="s">
        <v>112</v>
      </c>
      <c r="C124">
        <v>4550.28</v>
      </c>
      <c r="D124">
        <v>4875.3</v>
      </c>
      <c r="E124">
        <v>5200.32</v>
      </c>
      <c r="F124">
        <v>6500.3999999999987</v>
      </c>
      <c r="G124" s="7">
        <f t="shared" si="7"/>
        <v>4550.28</v>
      </c>
      <c r="H124" s="7">
        <f t="shared" si="8"/>
        <v>4875.3</v>
      </c>
      <c r="I124">
        <f t="shared" si="9"/>
        <v>5200.32</v>
      </c>
      <c r="J124" t="b">
        <f t="shared" si="10"/>
        <v>1</v>
      </c>
      <c r="K124" t="b">
        <f t="shared" si="11"/>
        <v>1</v>
      </c>
      <c r="L124" t="b">
        <f t="shared" si="12"/>
        <v>1</v>
      </c>
      <c r="M124">
        <f t="shared" si="13"/>
        <v>6500.3999999999987</v>
      </c>
    </row>
    <row r="125" spans="1:13" x14ac:dyDescent="0.2">
      <c r="A125" t="s">
        <v>237</v>
      </c>
      <c r="B125" t="s">
        <v>113</v>
      </c>
      <c r="C125">
        <v>9131.58</v>
      </c>
      <c r="D125">
        <v>9783.83</v>
      </c>
      <c r="E125">
        <v>10436.09</v>
      </c>
      <c r="F125">
        <v>13045.111150793649</v>
      </c>
      <c r="G125" s="7">
        <f t="shared" si="7"/>
        <v>9131.58</v>
      </c>
      <c r="H125" s="7">
        <f t="shared" si="8"/>
        <v>9783.83</v>
      </c>
      <c r="I125">
        <f t="shared" si="9"/>
        <v>10436.09</v>
      </c>
      <c r="J125" t="b">
        <f t="shared" si="10"/>
        <v>1</v>
      </c>
      <c r="K125" t="b">
        <f t="shared" si="11"/>
        <v>1</v>
      </c>
      <c r="L125" t="b">
        <f t="shared" si="12"/>
        <v>1</v>
      </c>
      <c r="M125">
        <f t="shared" si="13"/>
        <v>13045.111150793649</v>
      </c>
    </row>
    <row r="126" spans="1:13" x14ac:dyDescent="0.2">
      <c r="A126" t="s">
        <v>238</v>
      </c>
      <c r="B126" t="s">
        <v>114</v>
      </c>
      <c r="C126">
        <v>13780.54</v>
      </c>
      <c r="D126">
        <v>14764.87</v>
      </c>
      <c r="E126">
        <v>15749.19</v>
      </c>
      <c r="F126">
        <v>19686.488849206351</v>
      </c>
      <c r="G126" s="7">
        <f t="shared" si="7"/>
        <v>13780.54</v>
      </c>
      <c r="H126" s="7">
        <f t="shared" si="8"/>
        <v>14764.87</v>
      </c>
      <c r="I126">
        <f t="shared" si="9"/>
        <v>15749.19</v>
      </c>
      <c r="J126" t="b">
        <f t="shared" si="10"/>
        <v>1</v>
      </c>
      <c r="K126" t="b">
        <f t="shared" si="11"/>
        <v>1</v>
      </c>
      <c r="L126" t="b">
        <f t="shared" si="12"/>
        <v>1</v>
      </c>
      <c r="M126">
        <f t="shared" si="13"/>
        <v>19686.488849206351</v>
      </c>
    </row>
    <row r="127" spans="1:13" x14ac:dyDescent="0.2">
      <c r="A127" t="s">
        <v>239</v>
      </c>
      <c r="B127" t="s">
        <v>115</v>
      </c>
      <c r="C127">
        <v>20324.599999999999</v>
      </c>
      <c r="D127">
        <v>21776.36</v>
      </c>
      <c r="E127">
        <v>23228.12</v>
      </c>
      <c r="F127">
        <v>29035.146507936504</v>
      </c>
      <c r="G127" s="7">
        <f t="shared" si="7"/>
        <v>20324.599999999999</v>
      </c>
      <c r="H127" s="7">
        <f t="shared" si="8"/>
        <v>21776.36</v>
      </c>
      <c r="I127">
        <f t="shared" si="9"/>
        <v>23228.12</v>
      </c>
      <c r="J127" t="b">
        <f t="shared" si="10"/>
        <v>1</v>
      </c>
      <c r="K127" t="b">
        <f t="shared" si="11"/>
        <v>1</v>
      </c>
      <c r="L127" t="b">
        <f t="shared" si="12"/>
        <v>1</v>
      </c>
      <c r="M127">
        <f t="shared" si="13"/>
        <v>29035.146507936504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B12" sqref="B12:B18"/>
    </sheetView>
  </sheetViews>
  <sheetFormatPr baseColWidth="10" defaultColWidth="8.83203125" defaultRowHeight="15" x14ac:dyDescent="0.2"/>
  <cols>
    <col min="2" max="2" width="63.5" bestFit="1" customWidth="1"/>
    <col min="3" max="3" width="25.1640625" bestFit="1" customWidth="1"/>
    <col min="4" max="4" width="21.83203125" bestFit="1" customWidth="1"/>
    <col min="6" max="7" width="10.5" bestFit="1" customWidth="1"/>
  </cols>
  <sheetData>
    <row r="1" spans="1:9" x14ac:dyDescent="0.2">
      <c r="C1" s="12" t="s">
        <v>509</v>
      </c>
      <c r="D1" s="12" t="s">
        <v>511</v>
      </c>
    </row>
    <row r="2" spans="1:9" x14ac:dyDescent="0.2">
      <c r="C2" s="12" t="s">
        <v>521</v>
      </c>
      <c r="D2" s="12" t="s">
        <v>522</v>
      </c>
    </row>
    <row r="3" spans="1:9" x14ac:dyDescent="0.2">
      <c r="C3" s="12" t="s">
        <v>517</v>
      </c>
      <c r="D3" s="12" t="s">
        <v>514</v>
      </c>
    </row>
    <row r="4" spans="1:9" x14ac:dyDescent="0.2">
      <c r="C4" s="12" t="s">
        <v>520</v>
      </c>
      <c r="D4" s="12" t="s">
        <v>515</v>
      </c>
    </row>
    <row r="5" spans="1:9" x14ac:dyDescent="0.2">
      <c r="C5" s="12"/>
    </row>
    <row r="6" spans="1:9" x14ac:dyDescent="0.2">
      <c r="A6" t="s">
        <v>491</v>
      </c>
      <c r="B6" t="s">
        <v>489</v>
      </c>
      <c r="C6" s="13">
        <v>0.5</v>
      </c>
      <c r="D6" s="13">
        <v>0.75</v>
      </c>
      <c r="E6" s="11">
        <v>1</v>
      </c>
      <c r="F6" t="s">
        <v>667</v>
      </c>
      <c r="G6" t="s">
        <v>667</v>
      </c>
      <c r="H6" t="s">
        <v>667</v>
      </c>
      <c r="I6" t="s">
        <v>667</v>
      </c>
    </row>
    <row r="7" spans="1:9" x14ac:dyDescent="0.2">
      <c r="A7" t="s">
        <v>121</v>
      </c>
      <c r="B7" t="s">
        <v>0</v>
      </c>
      <c r="C7">
        <v>87.85</v>
      </c>
      <c r="D7">
        <v>131.78</v>
      </c>
      <c r="E7">
        <v>175.70333333333332</v>
      </c>
      <c r="F7" s="7">
        <f>ROUND((E7*0.5),2)</f>
        <v>87.85</v>
      </c>
      <c r="G7" s="7">
        <f>ROUND(E7*0.75,2)</f>
        <v>131.78</v>
      </c>
      <c r="H7" t="b">
        <f>F7=C7</f>
        <v>1</v>
      </c>
      <c r="I7" t="b">
        <f>G7=D7</f>
        <v>1</v>
      </c>
    </row>
    <row r="8" spans="1:9" x14ac:dyDescent="0.2">
      <c r="A8" t="s">
        <v>122</v>
      </c>
      <c r="B8" t="s">
        <v>1</v>
      </c>
      <c r="C8">
        <v>136.49</v>
      </c>
      <c r="D8">
        <v>204.74</v>
      </c>
      <c r="E8">
        <v>272.98333333333335</v>
      </c>
      <c r="F8" s="7">
        <f t="shared" ref="F8:F71" si="0">ROUND((E8*0.5),2)</f>
        <v>136.49</v>
      </c>
      <c r="G8" s="7">
        <f t="shared" ref="G8:G71" si="1">ROUND(E8*0.75,2)</f>
        <v>204.74</v>
      </c>
      <c r="H8" t="b">
        <f t="shared" ref="H8:H71" si="2">F8=C8</f>
        <v>1</v>
      </c>
      <c r="I8" t="b">
        <f t="shared" ref="I8:I71" si="3">G8=D8</f>
        <v>1</v>
      </c>
    </row>
    <row r="9" spans="1:9" x14ac:dyDescent="0.2">
      <c r="A9" t="s">
        <v>123</v>
      </c>
      <c r="B9" t="s">
        <v>2</v>
      </c>
      <c r="C9">
        <v>272.14999999999998</v>
      </c>
      <c r="D9">
        <v>408.22</v>
      </c>
      <c r="E9">
        <v>544.29666666666662</v>
      </c>
      <c r="F9" s="7">
        <f t="shared" si="0"/>
        <v>272.14999999999998</v>
      </c>
      <c r="G9" s="7">
        <f t="shared" si="1"/>
        <v>408.22</v>
      </c>
      <c r="H9" t="b">
        <f t="shared" si="2"/>
        <v>1</v>
      </c>
      <c r="I9" t="b">
        <f t="shared" si="3"/>
        <v>1</v>
      </c>
    </row>
    <row r="10" spans="1:9" x14ac:dyDescent="0.2">
      <c r="A10" t="s">
        <v>165</v>
      </c>
      <c r="B10" t="s">
        <v>44</v>
      </c>
      <c r="C10">
        <v>515.78</v>
      </c>
      <c r="D10">
        <v>773.67</v>
      </c>
      <c r="E10">
        <v>1031.56</v>
      </c>
      <c r="F10" s="7">
        <f t="shared" si="0"/>
        <v>515.78</v>
      </c>
      <c r="G10" s="7">
        <f t="shared" si="1"/>
        <v>773.67</v>
      </c>
      <c r="H10" t="b">
        <f t="shared" si="2"/>
        <v>1</v>
      </c>
      <c r="I10" t="b">
        <f t="shared" si="3"/>
        <v>1</v>
      </c>
    </row>
    <row r="11" spans="1:9" x14ac:dyDescent="0.2">
      <c r="A11" t="s">
        <v>516</v>
      </c>
      <c r="B11" t="s">
        <v>117</v>
      </c>
      <c r="C11">
        <v>885.83</v>
      </c>
      <c r="D11">
        <v>1328.74</v>
      </c>
      <c r="E11">
        <v>1771.6566666666668</v>
      </c>
      <c r="F11" s="7">
        <f t="shared" si="0"/>
        <v>885.83</v>
      </c>
      <c r="G11" s="7">
        <f t="shared" si="1"/>
        <v>1328.74</v>
      </c>
      <c r="H11" t="b">
        <f t="shared" si="2"/>
        <v>1</v>
      </c>
      <c r="I11" t="b">
        <f t="shared" si="3"/>
        <v>1</v>
      </c>
    </row>
    <row r="12" spans="1:9" x14ac:dyDescent="0.2">
      <c r="A12" t="s">
        <v>124</v>
      </c>
      <c r="B12" t="s">
        <v>3</v>
      </c>
      <c r="C12">
        <v>65.319999999999993</v>
      </c>
      <c r="D12">
        <v>97.99</v>
      </c>
      <c r="E12">
        <v>130.64666666666665</v>
      </c>
      <c r="F12" s="7">
        <f t="shared" si="0"/>
        <v>65.319999999999993</v>
      </c>
      <c r="G12" s="7">
        <f t="shared" si="1"/>
        <v>97.99</v>
      </c>
      <c r="H12" t="b">
        <f t="shared" si="2"/>
        <v>1</v>
      </c>
      <c r="I12" t="b">
        <f t="shared" si="3"/>
        <v>1</v>
      </c>
    </row>
    <row r="13" spans="1:9" x14ac:dyDescent="0.2">
      <c r="A13" t="s">
        <v>125</v>
      </c>
      <c r="B13" t="s">
        <v>4</v>
      </c>
      <c r="C13">
        <v>143.88</v>
      </c>
      <c r="D13">
        <v>215.82</v>
      </c>
      <c r="E13">
        <v>287.76</v>
      </c>
      <c r="F13" s="7">
        <f t="shared" si="0"/>
        <v>143.88</v>
      </c>
      <c r="G13" s="7">
        <f t="shared" si="1"/>
        <v>215.82</v>
      </c>
      <c r="H13" t="b">
        <f t="shared" si="2"/>
        <v>1</v>
      </c>
      <c r="I13" t="b">
        <f t="shared" si="3"/>
        <v>1</v>
      </c>
    </row>
    <row r="14" spans="1:9" x14ac:dyDescent="0.2">
      <c r="A14" t="s">
        <v>126</v>
      </c>
      <c r="B14" t="s">
        <v>5</v>
      </c>
      <c r="C14">
        <v>268.70999999999998</v>
      </c>
      <c r="D14">
        <v>403.07</v>
      </c>
      <c r="E14">
        <v>537.42333333333329</v>
      </c>
      <c r="F14" s="7">
        <f t="shared" si="0"/>
        <v>268.70999999999998</v>
      </c>
      <c r="G14" s="7">
        <f t="shared" si="1"/>
        <v>403.07</v>
      </c>
      <c r="H14" t="b">
        <f t="shared" si="2"/>
        <v>1</v>
      </c>
      <c r="I14" t="b">
        <f t="shared" si="3"/>
        <v>1</v>
      </c>
    </row>
    <row r="15" spans="1:9" x14ac:dyDescent="0.2">
      <c r="A15" t="s">
        <v>127</v>
      </c>
      <c r="B15" t="s">
        <v>6</v>
      </c>
      <c r="C15">
        <v>501.95</v>
      </c>
      <c r="D15">
        <v>752.92</v>
      </c>
      <c r="E15">
        <v>1003.8966666666665</v>
      </c>
      <c r="F15" s="7">
        <f t="shared" si="0"/>
        <v>501.95</v>
      </c>
      <c r="G15" s="7">
        <f t="shared" si="1"/>
        <v>752.92</v>
      </c>
      <c r="H15" t="b">
        <f t="shared" si="2"/>
        <v>1</v>
      </c>
      <c r="I15" t="b">
        <f t="shared" si="3"/>
        <v>1</v>
      </c>
    </row>
    <row r="16" spans="1:9" x14ac:dyDescent="0.2">
      <c r="A16" t="s">
        <v>166</v>
      </c>
      <c r="B16" t="s">
        <v>45</v>
      </c>
      <c r="C16">
        <v>848.85</v>
      </c>
      <c r="D16">
        <v>1273.27</v>
      </c>
      <c r="E16">
        <v>1697.6966666666667</v>
      </c>
      <c r="F16" s="7">
        <f t="shared" si="0"/>
        <v>848.85</v>
      </c>
      <c r="G16" s="7">
        <f t="shared" si="1"/>
        <v>1273.27</v>
      </c>
      <c r="H16" t="b">
        <f t="shared" si="2"/>
        <v>1</v>
      </c>
      <c r="I16" t="b">
        <f t="shared" si="3"/>
        <v>1</v>
      </c>
    </row>
    <row r="17" spans="1:9" x14ac:dyDescent="0.2">
      <c r="A17" t="s">
        <v>199</v>
      </c>
      <c r="B17" t="s">
        <v>78</v>
      </c>
      <c r="C17">
        <v>1267.6500000000001</v>
      </c>
      <c r="D17">
        <v>1901.48</v>
      </c>
      <c r="E17">
        <v>2535.3033333333333</v>
      </c>
      <c r="F17" s="7">
        <f t="shared" si="0"/>
        <v>1267.6500000000001</v>
      </c>
      <c r="G17" s="7">
        <f t="shared" si="1"/>
        <v>1901.48</v>
      </c>
      <c r="H17" t="b">
        <f t="shared" si="2"/>
        <v>1</v>
      </c>
      <c r="I17" t="b">
        <f t="shared" si="3"/>
        <v>1</v>
      </c>
    </row>
    <row r="18" spans="1:9" x14ac:dyDescent="0.2">
      <c r="A18" t="s">
        <v>200</v>
      </c>
      <c r="B18" t="s">
        <v>79</v>
      </c>
      <c r="C18">
        <v>1993.79</v>
      </c>
      <c r="D18">
        <v>2990.69</v>
      </c>
      <c r="E18">
        <v>3987.583333333333</v>
      </c>
      <c r="F18" s="7">
        <f t="shared" si="0"/>
        <v>1993.79</v>
      </c>
      <c r="G18" s="7">
        <f t="shared" si="1"/>
        <v>2990.69</v>
      </c>
      <c r="H18" t="b">
        <f t="shared" si="2"/>
        <v>1</v>
      </c>
      <c r="I18" t="b">
        <f t="shared" si="3"/>
        <v>1</v>
      </c>
    </row>
    <row r="19" spans="1:9" x14ac:dyDescent="0.2">
      <c r="A19" t="s">
        <v>201</v>
      </c>
      <c r="B19" t="s">
        <v>80</v>
      </c>
      <c r="C19">
        <v>62.24</v>
      </c>
      <c r="D19">
        <v>93.36</v>
      </c>
      <c r="E19">
        <v>124.48</v>
      </c>
      <c r="F19" s="7">
        <f t="shared" si="0"/>
        <v>62.24</v>
      </c>
      <c r="G19" s="7">
        <f t="shared" si="1"/>
        <v>93.36</v>
      </c>
      <c r="H19" t="b">
        <f t="shared" si="2"/>
        <v>1</v>
      </c>
      <c r="I19" t="b">
        <f t="shared" si="3"/>
        <v>1</v>
      </c>
    </row>
    <row r="20" spans="1:9" x14ac:dyDescent="0.2">
      <c r="A20" t="s">
        <v>202</v>
      </c>
      <c r="B20" t="s">
        <v>492</v>
      </c>
      <c r="C20">
        <v>149.05000000000001</v>
      </c>
      <c r="D20">
        <v>223.57</v>
      </c>
      <c r="E20">
        <v>298.09666666666669</v>
      </c>
      <c r="F20" s="7">
        <f t="shared" si="0"/>
        <v>149.05000000000001</v>
      </c>
      <c r="G20" s="7">
        <f t="shared" si="1"/>
        <v>223.57</v>
      </c>
      <c r="H20" t="b">
        <f t="shared" si="2"/>
        <v>1</v>
      </c>
      <c r="I20" t="b">
        <f t="shared" si="3"/>
        <v>1</v>
      </c>
    </row>
    <row r="21" spans="1:9" x14ac:dyDescent="0.2">
      <c r="A21" t="s">
        <v>203</v>
      </c>
      <c r="B21" t="s">
        <v>493</v>
      </c>
      <c r="C21">
        <v>286.58999999999997</v>
      </c>
      <c r="D21">
        <v>429.89</v>
      </c>
      <c r="E21">
        <v>573.18333333333339</v>
      </c>
      <c r="F21" s="7">
        <f t="shared" si="0"/>
        <v>286.58999999999997</v>
      </c>
      <c r="G21" s="7">
        <f t="shared" si="1"/>
        <v>429.89</v>
      </c>
      <c r="H21" t="b">
        <f t="shared" si="2"/>
        <v>1</v>
      </c>
      <c r="I21" t="b">
        <f t="shared" si="3"/>
        <v>1</v>
      </c>
    </row>
    <row r="22" spans="1:9" x14ac:dyDescent="0.2">
      <c r="A22" t="s">
        <v>240</v>
      </c>
      <c r="B22" t="s">
        <v>116</v>
      </c>
      <c r="C22">
        <v>478.16</v>
      </c>
      <c r="D22">
        <v>717.24</v>
      </c>
      <c r="E22">
        <v>956.32</v>
      </c>
      <c r="F22" s="7">
        <f t="shared" si="0"/>
        <v>478.16</v>
      </c>
      <c r="G22" s="7">
        <f t="shared" si="1"/>
        <v>717.24</v>
      </c>
      <c r="H22" t="b">
        <f t="shared" si="2"/>
        <v>1</v>
      </c>
      <c r="I22" t="b">
        <f t="shared" si="3"/>
        <v>1</v>
      </c>
    </row>
    <row r="23" spans="1:9" x14ac:dyDescent="0.2">
      <c r="A23" t="s">
        <v>128</v>
      </c>
      <c r="B23" t="s">
        <v>7</v>
      </c>
      <c r="C23">
        <v>553.07000000000005</v>
      </c>
      <c r="D23">
        <v>829.61</v>
      </c>
      <c r="E23">
        <v>1106.1433333333334</v>
      </c>
      <c r="F23" s="7">
        <f t="shared" si="0"/>
        <v>553.07000000000005</v>
      </c>
      <c r="G23" s="7">
        <f t="shared" si="1"/>
        <v>829.61</v>
      </c>
      <c r="H23" t="b">
        <f t="shared" si="2"/>
        <v>1</v>
      </c>
      <c r="I23" t="b">
        <f t="shared" si="3"/>
        <v>1</v>
      </c>
    </row>
    <row r="24" spans="1:9" x14ac:dyDescent="0.2">
      <c r="A24" t="s">
        <v>167</v>
      </c>
      <c r="B24" t="s">
        <v>46</v>
      </c>
      <c r="C24">
        <v>1184.96</v>
      </c>
      <c r="D24">
        <v>1777.43</v>
      </c>
      <c r="E24">
        <v>2369.91</v>
      </c>
      <c r="F24" s="7">
        <f t="shared" si="0"/>
        <v>1184.96</v>
      </c>
      <c r="G24" s="7">
        <f t="shared" si="1"/>
        <v>1777.43</v>
      </c>
      <c r="H24" t="b">
        <f t="shared" si="2"/>
        <v>1</v>
      </c>
      <c r="I24" t="b">
        <f t="shared" si="3"/>
        <v>1</v>
      </c>
    </row>
    <row r="25" spans="1:9" x14ac:dyDescent="0.2">
      <c r="A25" t="s">
        <v>129</v>
      </c>
      <c r="B25" t="s">
        <v>8</v>
      </c>
      <c r="C25">
        <v>2113.5700000000002</v>
      </c>
      <c r="D25">
        <v>3170.35</v>
      </c>
      <c r="E25">
        <v>4227.1366666666672</v>
      </c>
      <c r="F25" s="7">
        <f t="shared" si="0"/>
        <v>2113.5700000000002</v>
      </c>
      <c r="G25" s="7">
        <f t="shared" si="1"/>
        <v>3170.35</v>
      </c>
      <c r="H25" t="b">
        <f t="shared" si="2"/>
        <v>1</v>
      </c>
      <c r="I25" t="b">
        <f t="shared" si="3"/>
        <v>1</v>
      </c>
    </row>
    <row r="26" spans="1:9" x14ac:dyDescent="0.2">
      <c r="A26" t="s">
        <v>130</v>
      </c>
      <c r="B26" t="s">
        <v>9</v>
      </c>
      <c r="C26">
        <v>3459.51</v>
      </c>
      <c r="D26">
        <v>5189.26</v>
      </c>
      <c r="E26">
        <v>6919.0166666666664</v>
      </c>
      <c r="F26" s="7">
        <f t="shared" si="0"/>
        <v>3459.51</v>
      </c>
      <c r="G26" s="7">
        <f t="shared" si="1"/>
        <v>5189.26</v>
      </c>
      <c r="H26" t="b">
        <f t="shared" si="2"/>
        <v>1</v>
      </c>
      <c r="I26" t="b">
        <f t="shared" si="3"/>
        <v>1</v>
      </c>
    </row>
    <row r="27" spans="1:9" x14ac:dyDescent="0.2">
      <c r="A27" t="s">
        <v>152</v>
      </c>
      <c r="B27" t="s">
        <v>31</v>
      </c>
      <c r="C27">
        <v>7088.41</v>
      </c>
      <c r="D27">
        <v>10632.61</v>
      </c>
      <c r="E27">
        <v>14176.816666666668</v>
      </c>
      <c r="F27" s="7">
        <f t="shared" si="0"/>
        <v>7088.41</v>
      </c>
      <c r="G27" s="7">
        <f t="shared" si="1"/>
        <v>10632.61</v>
      </c>
      <c r="H27" t="b">
        <f t="shared" si="2"/>
        <v>1</v>
      </c>
      <c r="I27" t="b">
        <f t="shared" si="3"/>
        <v>1</v>
      </c>
    </row>
    <row r="28" spans="1:9" x14ac:dyDescent="0.2">
      <c r="A28" t="s">
        <v>168</v>
      </c>
      <c r="B28" t="s">
        <v>47</v>
      </c>
      <c r="C28">
        <v>10731.71</v>
      </c>
      <c r="D28">
        <v>16097.57</v>
      </c>
      <c r="E28">
        <v>21463.423333333332</v>
      </c>
      <c r="F28" s="7">
        <f t="shared" si="0"/>
        <v>10731.71</v>
      </c>
      <c r="G28" s="7">
        <f t="shared" si="1"/>
        <v>16097.57</v>
      </c>
      <c r="H28" t="b">
        <f t="shared" si="2"/>
        <v>1</v>
      </c>
      <c r="I28" t="b">
        <f t="shared" si="3"/>
        <v>1</v>
      </c>
    </row>
    <row r="29" spans="1:9" x14ac:dyDescent="0.2">
      <c r="A29" t="s">
        <v>204</v>
      </c>
      <c r="B29" t="s">
        <v>494</v>
      </c>
      <c r="C29">
        <v>16565.23</v>
      </c>
      <c r="D29">
        <v>24847.84</v>
      </c>
      <c r="E29">
        <v>33130.456666666665</v>
      </c>
      <c r="F29" s="7">
        <f t="shared" si="0"/>
        <v>16565.23</v>
      </c>
      <c r="G29" s="7">
        <f t="shared" si="1"/>
        <v>24847.84</v>
      </c>
      <c r="H29" t="b">
        <f t="shared" si="2"/>
        <v>1</v>
      </c>
      <c r="I29" t="b">
        <f t="shared" si="3"/>
        <v>1</v>
      </c>
    </row>
    <row r="30" spans="1:9" x14ac:dyDescent="0.2">
      <c r="A30" t="s">
        <v>205</v>
      </c>
      <c r="B30" t="s">
        <v>81</v>
      </c>
      <c r="C30">
        <v>19956.189999999999</v>
      </c>
      <c r="D30">
        <v>29934.28</v>
      </c>
      <c r="E30">
        <v>39912.376666666663</v>
      </c>
      <c r="F30" s="7">
        <f t="shared" si="0"/>
        <v>19956.189999999999</v>
      </c>
      <c r="G30" s="7">
        <f t="shared" si="1"/>
        <v>29934.28</v>
      </c>
      <c r="H30" t="b">
        <f t="shared" si="2"/>
        <v>1</v>
      </c>
      <c r="I30" t="b">
        <f t="shared" si="3"/>
        <v>1</v>
      </c>
    </row>
    <row r="31" spans="1:9" x14ac:dyDescent="0.2">
      <c r="A31" t="s">
        <v>131</v>
      </c>
      <c r="B31" t="s">
        <v>10</v>
      </c>
      <c r="C31">
        <v>529.09</v>
      </c>
      <c r="D31">
        <v>793.63</v>
      </c>
      <c r="E31">
        <v>1058.1766666666667</v>
      </c>
      <c r="F31" s="7">
        <f t="shared" si="0"/>
        <v>529.09</v>
      </c>
      <c r="G31" s="7">
        <f t="shared" si="1"/>
        <v>793.63</v>
      </c>
      <c r="H31" t="b">
        <f t="shared" si="2"/>
        <v>1</v>
      </c>
      <c r="I31" t="b">
        <f t="shared" si="3"/>
        <v>1</v>
      </c>
    </row>
    <row r="32" spans="1:9" x14ac:dyDescent="0.2">
      <c r="A32" t="s">
        <v>169</v>
      </c>
      <c r="B32" t="s">
        <v>48</v>
      </c>
      <c r="C32">
        <v>1052.2</v>
      </c>
      <c r="D32">
        <v>1578.3</v>
      </c>
      <c r="E32">
        <v>2104.4</v>
      </c>
      <c r="F32" s="7">
        <f t="shared" si="0"/>
        <v>1052.2</v>
      </c>
      <c r="G32" s="7">
        <f t="shared" si="1"/>
        <v>1578.3</v>
      </c>
      <c r="H32" t="b">
        <f t="shared" si="2"/>
        <v>1</v>
      </c>
      <c r="I32" t="b">
        <f t="shared" si="3"/>
        <v>1</v>
      </c>
    </row>
    <row r="33" spans="1:9" x14ac:dyDescent="0.2">
      <c r="A33" t="s">
        <v>206</v>
      </c>
      <c r="B33" t="s">
        <v>82</v>
      </c>
      <c r="C33">
        <v>1930.63</v>
      </c>
      <c r="D33">
        <v>2895.94</v>
      </c>
      <c r="E33">
        <v>3861.2566666666667</v>
      </c>
      <c r="F33" s="7">
        <f t="shared" si="0"/>
        <v>1930.63</v>
      </c>
      <c r="G33" s="7">
        <f t="shared" si="1"/>
        <v>2895.94</v>
      </c>
      <c r="H33" t="b">
        <f t="shared" si="2"/>
        <v>1</v>
      </c>
      <c r="I33" t="b">
        <f t="shared" si="3"/>
        <v>1</v>
      </c>
    </row>
    <row r="34" spans="1:9" x14ac:dyDescent="0.2">
      <c r="A34" t="s">
        <v>132</v>
      </c>
      <c r="B34" t="s">
        <v>11</v>
      </c>
      <c r="C34">
        <v>3350.95</v>
      </c>
      <c r="D34">
        <v>5026.42</v>
      </c>
      <c r="E34">
        <v>6701.8966666666656</v>
      </c>
      <c r="F34" s="7">
        <f t="shared" si="0"/>
        <v>3350.95</v>
      </c>
      <c r="G34" s="7">
        <f t="shared" si="1"/>
        <v>5026.42</v>
      </c>
      <c r="H34" t="b">
        <f t="shared" si="2"/>
        <v>1</v>
      </c>
      <c r="I34" t="b">
        <f t="shared" si="3"/>
        <v>1</v>
      </c>
    </row>
    <row r="35" spans="1:9" x14ac:dyDescent="0.2">
      <c r="A35" t="s">
        <v>153</v>
      </c>
      <c r="B35" t="s">
        <v>32</v>
      </c>
      <c r="C35">
        <v>6431.32</v>
      </c>
      <c r="D35">
        <v>9646.99</v>
      </c>
      <c r="E35">
        <v>12862.646666666666</v>
      </c>
      <c r="F35" s="7">
        <f t="shared" si="0"/>
        <v>6431.32</v>
      </c>
      <c r="G35" s="7">
        <f t="shared" si="1"/>
        <v>9646.99</v>
      </c>
      <c r="H35" t="b">
        <f t="shared" si="2"/>
        <v>1</v>
      </c>
      <c r="I35" t="b">
        <f t="shared" si="3"/>
        <v>1</v>
      </c>
    </row>
    <row r="36" spans="1:9" x14ac:dyDescent="0.2">
      <c r="A36" t="s">
        <v>170</v>
      </c>
      <c r="B36" t="s">
        <v>49</v>
      </c>
      <c r="C36">
        <v>12296.24</v>
      </c>
      <c r="D36">
        <v>18444.36</v>
      </c>
      <c r="E36">
        <v>24592.48</v>
      </c>
      <c r="F36" s="7">
        <f t="shared" si="0"/>
        <v>12296.24</v>
      </c>
      <c r="G36" s="7">
        <f t="shared" si="1"/>
        <v>18444.36</v>
      </c>
      <c r="H36" t="b">
        <f t="shared" si="2"/>
        <v>1</v>
      </c>
      <c r="I36" t="b">
        <f t="shared" si="3"/>
        <v>1</v>
      </c>
    </row>
    <row r="37" spans="1:9" x14ac:dyDescent="0.2">
      <c r="A37" t="s">
        <v>207</v>
      </c>
      <c r="B37" t="s">
        <v>83</v>
      </c>
      <c r="C37">
        <v>16459.22</v>
      </c>
      <c r="D37">
        <v>24688.83</v>
      </c>
      <c r="E37">
        <v>32918.44</v>
      </c>
      <c r="F37" s="7">
        <f t="shared" si="0"/>
        <v>16459.22</v>
      </c>
      <c r="G37" s="7">
        <f t="shared" si="1"/>
        <v>24688.83</v>
      </c>
      <c r="H37" t="b">
        <f t="shared" si="2"/>
        <v>1</v>
      </c>
      <c r="I37" t="b">
        <f t="shared" si="3"/>
        <v>1</v>
      </c>
    </row>
    <row r="38" spans="1:9" x14ac:dyDescent="0.2">
      <c r="A38" t="s">
        <v>208</v>
      </c>
      <c r="B38" t="s">
        <v>84</v>
      </c>
      <c r="C38">
        <v>22765.42</v>
      </c>
      <c r="D38">
        <v>34148.14</v>
      </c>
      <c r="E38">
        <v>45530.846666666665</v>
      </c>
      <c r="F38" s="7">
        <f t="shared" si="0"/>
        <v>22765.42</v>
      </c>
      <c r="G38" s="7">
        <f t="shared" si="1"/>
        <v>34148.14</v>
      </c>
      <c r="H38" t="b">
        <f t="shared" si="2"/>
        <v>1</v>
      </c>
      <c r="I38" t="b">
        <f t="shared" si="3"/>
        <v>1</v>
      </c>
    </row>
    <row r="39" spans="1:9" x14ac:dyDescent="0.2">
      <c r="A39" t="s">
        <v>133</v>
      </c>
      <c r="B39" t="s">
        <v>12</v>
      </c>
      <c r="C39">
        <v>575.79999999999995</v>
      </c>
      <c r="D39">
        <v>863.7</v>
      </c>
      <c r="E39">
        <v>1151.5999999999999</v>
      </c>
      <c r="F39" s="7">
        <f t="shared" si="0"/>
        <v>575.79999999999995</v>
      </c>
      <c r="G39" s="7">
        <f t="shared" si="1"/>
        <v>863.7</v>
      </c>
      <c r="H39" t="b">
        <f t="shared" si="2"/>
        <v>1</v>
      </c>
      <c r="I39" t="b">
        <f t="shared" si="3"/>
        <v>1</v>
      </c>
    </row>
    <row r="40" spans="1:9" x14ac:dyDescent="0.2">
      <c r="A40" t="s">
        <v>134</v>
      </c>
      <c r="B40" t="s">
        <v>13</v>
      </c>
      <c r="C40">
        <v>1182.44</v>
      </c>
      <c r="D40">
        <v>1773.66</v>
      </c>
      <c r="E40">
        <v>2364.88</v>
      </c>
      <c r="F40" s="7">
        <f t="shared" si="0"/>
        <v>1182.44</v>
      </c>
      <c r="G40" s="7">
        <f t="shared" si="1"/>
        <v>1773.66</v>
      </c>
      <c r="H40" t="b">
        <f t="shared" si="2"/>
        <v>1</v>
      </c>
      <c r="I40" t="b">
        <f t="shared" si="3"/>
        <v>1</v>
      </c>
    </row>
    <row r="41" spans="1:9" x14ac:dyDescent="0.2">
      <c r="A41" t="s">
        <v>135</v>
      </c>
      <c r="B41" t="s">
        <v>14</v>
      </c>
      <c r="C41">
        <v>2065.77</v>
      </c>
      <c r="D41">
        <v>3098.65</v>
      </c>
      <c r="E41">
        <v>4131.5366666666669</v>
      </c>
      <c r="F41" s="7">
        <f t="shared" si="0"/>
        <v>2065.77</v>
      </c>
      <c r="G41" s="7">
        <f t="shared" si="1"/>
        <v>3098.65</v>
      </c>
      <c r="H41" t="b">
        <f t="shared" si="2"/>
        <v>1</v>
      </c>
      <c r="I41" t="b">
        <f t="shared" si="3"/>
        <v>1</v>
      </c>
    </row>
    <row r="42" spans="1:9" x14ac:dyDescent="0.2">
      <c r="A42" t="s">
        <v>154</v>
      </c>
      <c r="B42" t="s">
        <v>33</v>
      </c>
      <c r="C42">
        <v>3342.29</v>
      </c>
      <c r="D42">
        <v>5013.4399999999996</v>
      </c>
      <c r="E42">
        <v>6684.583333333333</v>
      </c>
      <c r="F42" s="7">
        <f t="shared" si="0"/>
        <v>3342.29</v>
      </c>
      <c r="G42" s="7">
        <f t="shared" si="1"/>
        <v>5013.4399999999996</v>
      </c>
      <c r="H42" t="b">
        <f t="shared" si="2"/>
        <v>1</v>
      </c>
      <c r="I42" t="b">
        <f t="shared" si="3"/>
        <v>1</v>
      </c>
    </row>
    <row r="43" spans="1:9" x14ac:dyDescent="0.2">
      <c r="A43" t="s">
        <v>171</v>
      </c>
      <c r="B43" t="s">
        <v>50</v>
      </c>
      <c r="C43">
        <v>7505.31</v>
      </c>
      <c r="D43">
        <v>11257.97</v>
      </c>
      <c r="E43">
        <v>15010.623333333333</v>
      </c>
      <c r="F43" s="7">
        <f t="shared" si="0"/>
        <v>7505.31</v>
      </c>
      <c r="G43" s="7">
        <f t="shared" si="1"/>
        <v>11257.97</v>
      </c>
      <c r="H43" t="b">
        <f t="shared" si="2"/>
        <v>1</v>
      </c>
      <c r="I43" t="b">
        <f t="shared" si="3"/>
        <v>1</v>
      </c>
    </row>
    <row r="44" spans="1:9" x14ac:dyDescent="0.2">
      <c r="A44" t="s">
        <v>209</v>
      </c>
      <c r="B44" t="s">
        <v>85</v>
      </c>
      <c r="C44">
        <v>12864.61</v>
      </c>
      <c r="D44">
        <v>19296.91</v>
      </c>
      <c r="E44">
        <v>25729.216666666667</v>
      </c>
      <c r="F44" s="7">
        <f t="shared" si="0"/>
        <v>12864.61</v>
      </c>
      <c r="G44" s="7">
        <f t="shared" si="1"/>
        <v>19296.91</v>
      </c>
      <c r="H44" t="b">
        <f t="shared" si="2"/>
        <v>1</v>
      </c>
      <c r="I44" t="b">
        <f t="shared" si="3"/>
        <v>1</v>
      </c>
    </row>
    <row r="45" spans="1:9" x14ac:dyDescent="0.2">
      <c r="A45" t="s">
        <v>210</v>
      </c>
      <c r="B45" t="s">
        <v>86</v>
      </c>
      <c r="C45">
        <v>18946</v>
      </c>
      <c r="D45">
        <v>28418.99</v>
      </c>
      <c r="E45">
        <v>37891.99</v>
      </c>
      <c r="F45" s="7">
        <f t="shared" si="0"/>
        <v>18946</v>
      </c>
      <c r="G45" s="7">
        <f t="shared" si="1"/>
        <v>28418.99</v>
      </c>
      <c r="H45" t="b">
        <f t="shared" si="2"/>
        <v>1</v>
      </c>
      <c r="I45" t="b">
        <f t="shared" si="3"/>
        <v>1</v>
      </c>
    </row>
    <row r="46" spans="1:9" x14ac:dyDescent="0.2">
      <c r="A46" t="s">
        <v>211</v>
      </c>
      <c r="B46" t="s">
        <v>87</v>
      </c>
      <c r="C46">
        <v>556.11</v>
      </c>
      <c r="D46">
        <v>834.16</v>
      </c>
      <c r="E46">
        <v>1112.2166666666667</v>
      </c>
      <c r="F46" s="7">
        <f t="shared" si="0"/>
        <v>556.11</v>
      </c>
      <c r="G46" s="7">
        <f t="shared" si="1"/>
        <v>834.16</v>
      </c>
      <c r="H46" t="b">
        <f t="shared" si="2"/>
        <v>1</v>
      </c>
      <c r="I46" t="b">
        <f t="shared" si="3"/>
        <v>1</v>
      </c>
    </row>
    <row r="47" spans="1:9" x14ac:dyDescent="0.2">
      <c r="A47" t="s">
        <v>212</v>
      </c>
      <c r="B47" t="s">
        <v>88</v>
      </c>
      <c r="C47">
        <v>1052.98</v>
      </c>
      <c r="D47">
        <v>1579.46</v>
      </c>
      <c r="E47">
        <v>2105.9499999999998</v>
      </c>
      <c r="F47" s="7">
        <f t="shared" si="0"/>
        <v>1052.98</v>
      </c>
      <c r="G47" s="7">
        <f t="shared" si="1"/>
        <v>1579.46</v>
      </c>
      <c r="H47" t="b">
        <f t="shared" si="2"/>
        <v>1</v>
      </c>
      <c r="I47" t="b">
        <f t="shared" si="3"/>
        <v>1</v>
      </c>
    </row>
    <row r="48" spans="1:9" x14ac:dyDescent="0.2">
      <c r="A48" t="s">
        <v>136</v>
      </c>
      <c r="B48" t="s">
        <v>15</v>
      </c>
      <c r="C48">
        <v>1898.75</v>
      </c>
      <c r="D48">
        <v>2848.12</v>
      </c>
      <c r="E48">
        <v>3797.4966666666669</v>
      </c>
      <c r="F48" s="7">
        <f t="shared" si="0"/>
        <v>1898.75</v>
      </c>
      <c r="G48" s="7">
        <f t="shared" si="1"/>
        <v>2848.12</v>
      </c>
      <c r="H48" t="b">
        <f t="shared" si="2"/>
        <v>1</v>
      </c>
      <c r="I48" t="b">
        <f t="shared" si="3"/>
        <v>1</v>
      </c>
    </row>
    <row r="49" spans="1:9" x14ac:dyDescent="0.2">
      <c r="A49" t="s">
        <v>137</v>
      </c>
      <c r="B49" t="s">
        <v>16</v>
      </c>
      <c r="C49">
        <v>3269.52</v>
      </c>
      <c r="D49">
        <v>4904.28</v>
      </c>
      <c r="E49">
        <v>6539.04</v>
      </c>
      <c r="F49" s="7">
        <f t="shared" si="0"/>
        <v>3269.52</v>
      </c>
      <c r="G49" s="7">
        <f t="shared" si="1"/>
        <v>4904.28</v>
      </c>
      <c r="H49" t="b">
        <f t="shared" si="2"/>
        <v>1</v>
      </c>
      <c r="I49" t="b">
        <f t="shared" si="3"/>
        <v>1</v>
      </c>
    </row>
    <row r="50" spans="1:9" x14ac:dyDescent="0.2">
      <c r="A50" t="s">
        <v>155</v>
      </c>
      <c r="B50" t="s">
        <v>34</v>
      </c>
      <c r="C50">
        <v>6385.21</v>
      </c>
      <c r="D50">
        <v>9577.82</v>
      </c>
      <c r="E50">
        <v>12770.423333333332</v>
      </c>
      <c r="F50" s="7">
        <f t="shared" si="0"/>
        <v>6385.21</v>
      </c>
      <c r="G50" s="7">
        <f t="shared" si="1"/>
        <v>9577.82</v>
      </c>
      <c r="H50" t="b">
        <f t="shared" si="2"/>
        <v>1</v>
      </c>
      <c r="I50" t="b">
        <f t="shared" si="3"/>
        <v>1</v>
      </c>
    </row>
    <row r="51" spans="1:9" x14ac:dyDescent="0.2">
      <c r="A51" t="s">
        <v>172</v>
      </c>
      <c r="B51" t="s">
        <v>51</v>
      </c>
      <c r="C51">
        <v>11890.39</v>
      </c>
      <c r="D51">
        <v>17835.59</v>
      </c>
      <c r="E51">
        <v>23780.783333333333</v>
      </c>
      <c r="F51" s="7">
        <f t="shared" si="0"/>
        <v>11890.39</v>
      </c>
      <c r="G51" s="7">
        <f t="shared" si="1"/>
        <v>17835.59</v>
      </c>
      <c r="H51" t="b">
        <f t="shared" si="2"/>
        <v>1</v>
      </c>
      <c r="I51" t="b">
        <f t="shared" si="3"/>
        <v>1</v>
      </c>
    </row>
    <row r="52" spans="1:9" x14ac:dyDescent="0.2">
      <c r="A52" t="s">
        <v>173</v>
      </c>
      <c r="B52" t="s">
        <v>52</v>
      </c>
      <c r="C52">
        <v>16856.59</v>
      </c>
      <c r="D52">
        <v>25284.89</v>
      </c>
      <c r="E52">
        <v>33713.183333333334</v>
      </c>
      <c r="F52" s="7">
        <f t="shared" si="0"/>
        <v>16856.59</v>
      </c>
      <c r="G52" s="7">
        <f t="shared" si="1"/>
        <v>25284.89</v>
      </c>
      <c r="H52" t="b">
        <f t="shared" si="2"/>
        <v>1</v>
      </c>
      <c r="I52" t="b">
        <f t="shared" si="3"/>
        <v>1</v>
      </c>
    </row>
    <row r="53" spans="1:9" x14ac:dyDescent="0.2">
      <c r="A53" t="s">
        <v>138</v>
      </c>
      <c r="B53" t="s">
        <v>17</v>
      </c>
      <c r="C53">
        <v>530.48</v>
      </c>
      <c r="D53">
        <v>795.73</v>
      </c>
      <c r="E53">
        <v>1060.9666666666667</v>
      </c>
      <c r="F53" s="7">
        <f t="shared" si="0"/>
        <v>530.48</v>
      </c>
      <c r="G53" s="7">
        <f t="shared" si="1"/>
        <v>795.73</v>
      </c>
      <c r="H53" t="b">
        <f t="shared" si="2"/>
        <v>1</v>
      </c>
      <c r="I53" t="b">
        <f t="shared" si="3"/>
        <v>1</v>
      </c>
    </row>
    <row r="54" spans="1:9" x14ac:dyDescent="0.2">
      <c r="A54" t="s">
        <v>139</v>
      </c>
      <c r="B54" t="s">
        <v>18</v>
      </c>
      <c r="C54">
        <v>1027.6400000000001</v>
      </c>
      <c r="D54">
        <v>1541.47</v>
      </c>
      <c r="E54">
        <v>2055.2866666666669</v>
      </c>
      <c r="F54" s="7">
        <f t="shared" si="0"/>
        <v>1027.6400000000001</v>
      </c>
      <c r="G54" s="7">
        <f t="shared" si="1"/>
        <v>1541.47</v>
      </c>
      <c r="H54" t="b">
        <f t="shared" si="2"/>
        <v>1</v>
      </c>
      <c r="I54" t="b">
        <f t="shared" si="3"/>
        <v>1</v>
      </c>
    </row>
    <row r="55" spans="1:9" x14ac:dyDescent="0.2">
      <c r="A55" t="s">
        <v>140</v>
      </c>
      <c r="B55" t="s">
        <v>19</v>
      </c>
      <c r="C55">
        <v>1650.71</v>
      </c>
      <c r="D55">
        <v>2476.06</v>
      </c>
      <c r="E55">
        <v>3301.416666666667</v>
      </c>
      <c r="F55" s="7">
        <f t="shared" si="0"/>
        <v>1650.71</v>
      </c>
      <c r="G55" s="7">
        <f t="shared" si="1"/>
        <v>2476.06</v>
      </c>
      <c r="H55" t="b">
        <f t="shared" si="2"/>
        <v>1</v>
      </c>
      <c r="I55" t="b">
        <f t="shared" si="3"/>
        <v>1</v>
      </c>
    </row>
    <row r="56" spans="1:9" x14ac:dyDescent="0.2">
      <c r="A56" t="s">
        <v>141</v>
      </c>
      <c r="B56" t="s">
        <v>20</v>
      </c>
      <c r="C56">
        <v>3092.81</v>
      </c>
      <c r="D56">
        <v>4639.21</v>
      </c>
      <c r="E56">
        <v>6185.6166666666668</v>
      </c>
      <c r="F56" s="7">
        <f t="shared" si="0"/>
        <v>3092.81</v>
      </c>
      <c r="G56" s="7">
        <f t="shared" si="1"/>
        <v>4639.21</v>
      </c>
      <c r="H56" t="b">
        <f t="shared" si="2"/>
        <v>1</v>
      </c>
      <c r="I56" t="b">
        <f t="shared" si="3"/>
        <v>1</v>
      </c>
    </row>
    <row r="57" spans="1:9" x14ac:dyDescent="0.2">
      <c r="A57" t="s">
        <v>156</v>
      </c>
      <c r="B57" t="s">
        <v>35</v>
      </c>
      <c r="C57">
        <v>5802.79</v>
      </c>
      <c r="D57">
        <v>8704.18</v>
      </c>
      <c r="E57">
        <v>11605.576666666668</v>
      </c>
      <c r="F57" s="7">
        <f t="shared" si="0"/>
        <v>5802.79</v>
      </c>
      <c r="G57" s="7">
        <f t="shared" si="1"/>
        <v>8704.18</v>
      </c>
      <c r="H57" t="b">
        <f t="shared" si="2"/>
        <v>1</v>
      </c>
      <c r="I57" t="b">
        <f t="shared" si="3"/>
        <v>1</v>
      </c>
    </row>
    <row r="58" spans="1:9" x14ac:dyDescent="0.2">
      <c r="A58" t="s">
        <v>174</v>
      </c>
      <c r="B58" t="s">
        <v>53</v>
      </c>
      <c r="C58">
        <v>9676.2900000000009</v>
      </c>
      <c r="D58">
        <v>14514.44</v>
      </c>
      <c r="E58">
        <v>19352.583333333336</v>
      </c>
      <c r="F58" s="7">
        <f t="shared" si="0"/>
        <v>9676.2900000000009</v>
      </c>
      <c r="G58" s="7">
        <f t="shared" si="1"/>
        <v>14514.44</v>
      </c>
      <c r="H58" t="b">
        <f t="shared" si="2"/>
        <v>1</v>
      </c>
      <c r="I58" t="b">
        <f t="shared" si="3"/>
        <v>1</v>
      </c>
    </row>
    <row r="59" spans="1:9" x14ac:dyDescent="0.2">
      <c r="A59" t="s">
        <v>175</v>
      </c>
      <c r="B59" t="s">
        <v>54</v>
      </c>
      <c r="C59">
        <v>16911.23</v>
      </c>
      <c r="D59">
        <v>25366.84</v>
      </c>
      <c r="E59">
        <v>33822.456666666665</v>
      </c>
      <c r="F59" s="7">
        <f t="shared" si="0"/>
        <v>16911.23</v>
      </c>
      <c r="G59" s="7">
        <f t="shared" si="1"/>
        <v>25366.84</v>
      </c>
      <c r="H59" t="b">
        <f t="shared" si="2"/>
        <v>1</v>
      </c>
      <c r="I59" t="b">
        <f t="shared" si="3"/>
        <v>1</v>
      </c>
    </row>
    <row r="60" spans="1:9" x14ac:dyDescent="0.2">
      <c r="A60" t="s">
        <v>142</v>
      </c>
      <c r="B60" t="s">
        <v>21</v>
      </c>
      <c r="C60">
        <v>527.55999999999995</v>
      </c>
      <c r="D60">
        <v>791.34</v>
      </c>
      <c r="E60">
        <v>1055.1199999999999</v>
      </c>
      <c r="F60" s="7">
        <f t="shared" si="0"/>
        <v>527.55999999999995</v>
      </c>
      <c r="G60" s="7">
        <f t="shared" si="1"/>
        <v>791.34</v>
      </c>
      <c r="H60" t="b">
        <f t="shared" si="2"/>
        <v>1</v>
      </c>
      <c r="I60" t="b">
        <f t="shared" si="3"/>
        <v>1</v>
      </c>
    </row>
    <row r="61" spans="1:9" x14ac:dyDescent="0.2">
      <c r="A61" t="s">
        <v>176</v>
      </c>
      <c r="B61" t="s">
        <v>55</v>
      </c>
      <c r="C61">
        <v>1042.96</v>
      </c>
      <c r="D61">
        <v>1564.44</v>
      </c>
      <c r="E61">
        <v>2085.92</v>
      </c>
      <c r="F61" s="7">
        <f t="shared" si="0"/>
        <v>1042.96</v>
      </c>
      <c r="G61" s="7">
        <f t="shared" si="1"/>
        <v>1564.44</v>
      </c>
      <c r="H61" t="b">
        <f t="shared" si="2"/>
        <v>1</v>
      </c>
      <c r="I61" t="b">
        <f t="shared" si="3"/>
        <v>1</v>
      </c>
    </row>
    <row r="62" spans="1:9" x14ac:dyDescent="0.2">
      <c r="A62" t="s">
        <v>143</v>
      </c>
      <c r="B62" t="s">
        <v>22</v>
      </c>
      <c r="C62">
        <v>1988.66</v>
      </c>
      <c r="D62">
        <v>2982.99</v>
      </c>
      <c r="E62">
        <v>3977.3199999999997</v>
      </c>
      <c r="F62" s="7">
        <f t="shared" si="0"/>
        <v>1988.66</v>
      </c>
      <c r="G62" s="7">
        <f t="shared" si="1"/>
        <v>2982.99</v>
      </c>
      <c r="H62" t="b">
        <f t="shared" si="2"/>
        <v>1</v>
      </c>
      <c r="I62" t="b">
        <f t="shared" si="3"/>
        <v>1</v>
      </c>
    </row>
    <row r="63" spans="1:9" x14ac:dyDescent="0.2">
      <c r="A63" t="s">
        <v>144</v>
      </c>
      <c r="B63" t="s">
        <v>23</v>
      </c>
      <c r="C63">
        <v>3525.72</v>
      </c>
      <c r="D63">
        <v>5288.58</v>
      </c>
      <c r="E63">
        <v>7051.44</v>
      </c>
      <c r="F63" s="7">
        <f t="shared" si="0"/>
        <v>3525.72</v>
      </c>
      <c r="G63" s="7">
        <f t="shared" si="1"/>
        <v>5288.58</v>
      </c>
      <c r="H63" t="b">
        <f t="shared" si="2"/>
        <v>1</v>
      </c>
      <c r="I63" t="b">
        <f t="shared" si="3"/>
        <v>1</v>
      </c>
    </row>
    <row r="64" spans="1:9" x14ac:dyDescent="0.2">
      <c r="A64" t="s">
        <v>157</v>
      </c>
      <c r="B64" t="s">
        <v>36</v>
      </c>
      <c r="C64">
        <v>6969.55</v>
      </c>
      <c r="D64">
        <v>10454.33</v>
      </c>
      <c r="E64">
        <v>13939.103333333333</v>
      </c>
      <c r="F64" s="7">
        <f t="shared" si="0"/>
        <v>6969.55</v>
      </c>
      <c r="G64" s="7">
        <f t="shared" si="1"/>
        <v>10454.33</v>
      </c>
      <c r="H64" t="b">
        <f t="shared" si="2"/>
        <v>1</v>
      </c>
      <c r="I64" t="b">
        <f t="shared" si="3"/>
        <v>1</v>
      </c>
    </row>
    <row r="65" spans="1:9" x14ac:dyDescent="0.2">
      <c r="A65" t="s">
        <v>177</v>
      </c>
      <c r="B65" t="s">
        <v>56</v>
      </c>
      <c r="C65">
        <v>9717.56</v>
      </c>
      <c r="D65">
        <v>14576.34</v>
      </c>
      <c r="E65">
        <v>19435.12</v>
      </c>
      <c r="F65" s="7">
        <f t="shared" si="0"/>
        <v>9717.56</v>
      </c>
      <c r="G65" s="7">
        <f t="shared" si="1"/>
        <v>14576.34</v>
      </c>
      <c r="H65" t="b">
        <f t="shared" si="2"/>
        <v>1</v>
      </c>
      <c r="I65" t="b">
        <f t="shared" si="3"/>
        <v>1</v>
      </c>
    </row>
    <row r="66" spans="1:9" x14ac:dyDescent="0.2">
      <c r="A66" t="s">
        <v>178</v>
      </c>
      <c r="B66" t="s">
        <v>57</v>
      </c>
      <c r="C66">
        <v>17471.07</v>
      </c>
      <c r="D66">
        <v>26206.6</v>
      </c>
      <c r="E66">
        <v>34942.136666666665</v>
      </c>
      <c r="F66" s="7">
        <f t="shared" si="0"/>
        <v>17471.07</v>
      </c>
      <c r="G66" s="7">
        <f t="shared" si="1"/>
        <v>26206.6</v>
      </c>
      <c r="H66" t="b">
        <f t="shared" si="2"/>
        <v>1</v>
      </c>
      <c r="I66" t="b">
        <f t="shared" si="3"/>
        <v>1</v>
      </c>
    </row>
    <row r="67" spans="1:9" x14ac:dyDescent="0.2">
      <c r="A67" t="s">
        <v>213</v>
      </c>
      <c r="B67" t="s">
        <v>89</v>
      </c>
      <c r="C67">
        <v>567.70000000000005</v>
      </c>
      <c r="D67">
        <v>851.55</v>
      </c>
      <c r="E67">
        <v>1135.4000000000001</v>
      </c>
      <c r="F67" s="7">
        <f t="shared" si="0"/>
        <v>567.70000000000005</v>
      </c>
      <c r="G67" s="7">
        <f t="shared" si="1"/>
        <v>851.55</v>
      </c>
      <c r="H67" t="b">
        <f t="shared" si="2"/>
        <v>1</v>
      </c>
      <c r="I67" t="b">
        <f t="shared" si="3"/>
        <v>1</v>
      </c>
    </row>
    <row r="68" spans="1:9" x14ac:dyDescent="0.2">
      <c r="A68" t="s">
        <v>179</v>
      </c>
      <c r="B68" t="s">
        <v>58</v>
      </c>
      <c r="C68">
        <v>1091.9000000000001</v>
      </c>
      <c r="D68">
        <v>1637.85</v>
      </c>
      <c r="E68">
        <v>2183.8000000000002</v>
      </c>
      <c r="F68" s="7">
        <f t="shared" si="0"/>
        <v>1091.9000000000001</v>
      </c>
      <c r="G68" s="7">
        <f t="shared" si="1"/>
        <v>1637.85</v>
      </c>
      <c r="H68" t="b">
        <f t="shared" si="2"/>
        <v>1</v>
      </c>
      <c r="I68" t="b">
        <f t="shared" si="3"/>
        <v>1</v>
      </c>
    </row>
    <row r="69" spans="1:9" x14ac:dyDescent="0.2">
      <c r="A69" t="s">
        <v>145</v>
      </c>
      <c r="B69" t="s">
        <v>24</v>
      </c>
      <c r="C69">
        <v>2037.46</v>
      </c>
      <c r="D69">
        <v>3056.18</v>
      </c>
      <c r="E69">
        <v>4074.91</v>
      </c>
      <c r="F69" s="7">
        <f t="shared" si="0"/>
        <v>2037.46</v>
      </c>
      <c r="G69" s="7">
        <f t="shared" si="1"/>
        <v>3056.18</v>
      </c>
      <c r="H69" t="b">
        <f t="shared" si="2"/>
        <v>1</v>
      </c>
      <c r="I69" t="b">
        <f t="shared" si="3"/>
        <v>1</v>
      </c>
    </row>
    <row r="70" spans="1:9" x14ac:dyDescent="0.2">
      <c r="A70" t="s">
        <v>146</v>
      </c>
      <c r="B70" t="s">
        <v>25</v>
      </c>
      <c r="C70">
        <v>3527.15</v>
      </c>
      <c r="D70">
        <v>5290.72</v>
      </c>
      <c r="E70">
        <v>7054.2966666666671</v>
      </c>
      <c r="F70" s="7">
        <f t="shared" si="0"/>
        <v>3527.15</v>
      </c>
      <c r="G70" s="7">
        <f t="shared" si="1"/>
        <v>5290.72</v>
      </c>
      <c r="H70" t="b">
        <f t="shared" si="2"/>
        <v>1</v>
      </c>
      <c r="I70" t="b">
        <f t="shared" si="3"/>
        <v>1</v>
      </c>
    </row>
    <row r="71" spans="1:9" x14ac:dyDescent="0.2">
      <c r="A71" t="s">
        <v>147</v>
      </c>
      <c r="B71" t="s">
        <v>26</v>
      </c>
      <c r="C71">
        <v>6541.4</v>
      </c>
      <c r="D71">
        <v>9812.1</v>
      </c>
      <c r="E71">
        <v>13082.800000000001</v>
      </c>
      <c r="F71" s="7">
        <f t="shared" si="0"/>
        <v>6541.4</v>
      </c>
      <c r="G71" s="7">
        <f t="shared" si="1"/>
        <v>9812.1</v>
      </c>
      <c r="H71" t="b">
        <f t="shared" si="2"/>
        <v>1</v>
      </c>
      <c r="I71" t="b">
        <f t="shared" si="3"/>
        <v>1</v>
      </c>
    </row>
    <row r="72" spans="1:9" x14ac:dyDescent="0.2">
      <c r="A72" t="s">
        <v>158</v>
      </c>
      <c r="B72" t="s">
        <v>37</v>
      </c>
      <c r="C72">
        <v>11134.89</v>
      </c>
      <c r="D72">
        <v>16702.330000000002</v>
      </c>
      <c r="E72">
        <v>22269.776666666665</v>
      </c>
      <c r="F72" s="7">
        <f t="shared" ref="F72:F127" si="4">ROUND((E72*0.5),2)</f>
        <v>11134.89</v>
      </c>
      <c r="G72" s="7">
        <f t="shared" ref="G72:G127" si="5">ROUND(E72*0.75,2)</f>
        <v>16702.330000000002</v>
      </c>
      <c r="H72" t="b">
        <f t="shared" ref="H72:H127" si="6">F72=C72</f>
        <v>1</v>
      </c>
      <c r="I72" t="b">
        <f t="shared" ref="I72:I127" si="7">G72=D72</f>
        <v>1</v>
      </c>
    </row>
    <row r="73" spans="1:9" x14ac:dyDescent="0.2">
      <c r="A73" t="s">
        <v>159</v>
      </c>
      <c r="B73" t="s">
        <v>38</v>
      </c>
      <c r="C73">
        <v>15780.57</v>
      </c>
      <c r="D73">
        <v>23670.85</v>
      </c>
      <c r="E73">
        <v>31561.136666666665</v>
      </c>
      <c r="F73" s="7">
        <f t="shared" si="4"/>
        <v>15780.57</v>
      </c>
      <c r="G73" s="7">
        <f t="shared" si="5"/>
        <v>23670.85</v>
      </c>
      <c r="H73" t="b">
        <f t="shared" si="6"/>
        <v>1</v>
      </c>
      <c r="I73" t="b">
        <f t="shared" si="7"/>
        <v>1</v>
      </c>
    </row>
    <row r="74" spans="1:9" x14ac:dyDescent="0.2">
      <c r="A74" t="s">
        <v>180</v>
      </c>
      <c r="B74" t="s">
        <v>59</v>
      </c>
      <c r="C74">
        <v>19102.509999999998</v>
      </c>
      <c r="D74">
        <v>28653.77</v>
      </c>
      <c r="E74">
        <v>38205.023333333331</v>
      </c>
      <c r="F74" s="7">
        <f t="shared" si="4"/>
        <v>19102.509999999998</v>
      </c>
      <c r="G74" s="7">
        <f t="shared" si="5"/>
        <v>28653.77</v>
      </c>
      <c r="H74" t="b">
        <f t="shared" si="6"/>
        <v>1</v>
      </c>
      <c r="I74" t="b">
        <f t="shared" si="7"/>
        <v>1</v>
      </c>
    </row>
    <row r="75" spans="1:9" x14ac:dyDescent="0.2">
      <c r="A75" t="s">
        <v>181</v>
      </c>
      <c r="B75" t="s">
        <v>60</v>
      </c>
      <c r="C75">
        <v>31193.88</v>
      </c>
      <c r="D75">
        <v>46790.82</v>
      </c>
      <c r="E75">
        <v>62387.76</v>
      </c>
      <c r="F75" s="7">
        <f t="shared" si="4"/>
        <v>31193.88</v>
      </c>
      <c r="G75" s="7">
        <f t="shared" si="5"/>
        <v>46790.82</v>
      </c>
      <c r="H75" t="b">
        <f t="shared" si="6"/>
        <v>1</v>
      </c>
      <c r="I75" t="b">
        <f t="shared" si="7"/>
        <v>1</v>
      </c>
    </row>
    <row r="76" spans="1:9" x14ac:dyDescent="0.2">
      <c r="A76" t="s">
        <v>214</v>
      </c>
      <c r="B76" t="s">
        <v>90</v>
      </c>
      <c r="C76">
        <v>596.91</v>
      </c>
      <c r="D76">
        <v>895.37</v>
      </c>
      <c r="E76">
        <v>1193.8233333333333</v>
      </c>
      <c r="F76" s="7">
        <f t="shared" si="4"/>
        <v>596.91</v>
      </c>
      <c r="G76" s="7">
        <f t="shared" si="5"/>
        <v>895.37</v>
      </c>
      <c r="H76" t="b">
        <f t="shared" si="6"/>
        <v>1</v>
      </c>
      <c r="I76" t="b">
        <f t="shared" si="7"/>
        <v>1</v>
      </c>
    </row>
    <row r="77" spans="1:9" x14ac:dyDescent="0.2">
      <c r="A77" t="s">
        <v>215</v>
      </c>
      <c r="B77" t="s">
        <v>91</v>
      </c>
      <c r="C77">
        <v>1162.81</v>
      </c>
      <c r="D77">
        <v>1744.22</v>
      </c>
      <c r="E77">
        <v>2325.6233333333334</v>
      </c>
      <c r="F77" s="7">
        <f t="shared" si="4"/>
        <v>1162.81</v>
      </c>
      <c r="G77" s="7">
        <f t="shared" si="5"/>
        <v>1744.22</v>
      </c>
      <c r="H77" t="b">
        <f t="shared" si="6"/>
        <v>1</v>
      </c>
      <c r="I77" t="b">
        <f t="shared" si="7"/>
        <v>1</v>
      </c>
    </row>
    <row r="78" spans="1:9" x14ac:dyDescent="0.2">
      <c r="A78" t="s">
        <v>216</v>
      </c>
      <c r="B78" t="s">
        <v>92</v>
      </c>
      <c r="C78">
        <v>2107.4</v>
      </c>
      <c r="D78">
        <v>3161.1</v>
      </c>
      <c r="E78">
        <v>4214.7999999999993</v>
      </c>
      <c r="F78" s="7">
        <f t="shared" si="4"/>
        <v>2107.4</v>
      </c>
      <c r="G78" s="7">
        <f t="shared" si="5"/>
        <v>3161.1</v>
      </c>
      <c r="H78" t="b">
        <f t="shared" si="6"/>
        <v>1</v>
      </c>
      <c r="I78" t="b">
        <f t="shared" si="7"/>
        <v>1</v>
      </c>
    </row>
    <row r="79" spans="1:9" x14ac:dyDescent="0.2">
      <c r="A79" t="s">
        <v>217</v>
      </c>
      <c r="B79" t="s">
        <v>93</v>
      </c>
      <c r="C79">
        <v>3616.44</v>
      </c>
      <c r="D79">
        <v>5424.67</v>
      </c>
      <c r="E79">
        <v>7232.8866666666672</v>
      </c>
      <c r="F79" s="7">
        <f t="shared" si="4"/>
        <v>3616.44</v>
      </c>
      <c r="G79" s="7">
        <f t="shared" si="5"/>
        <v>5424.67</v>
      </c>
      <c r="H79" t="b">
        <f t="shared" si="6"/>
        <v>1</v>
      </c>
      <c r="I79" t="b">
        <f t="shared" si="7"/>
        <v>1</v>
      </c>
    </row>
    <row r="80" spans="1:9" x14ac:dyDescent="0.2">
      <c r="A80" t="s">
        <v>218</v>
      </c>
      <c r="B80" t="s">
        <v>94</v>
      </c>
      <c r="C80">
        <v>7065.28</v>
      </c>
      <c r="D80">
        <v>10597.92</v>
      </c>
      <c r="E80">
        <v>14130.56</v>
      </c>
      <c r="F80" s="7">
        <f t="shared" si="4"/>
        <v>7065.28</v>
      </c>
      <c r="G80" s="7">
        <f t="shared" si="5"/>
        <v>10597.92</v>
      </c>
      <c r="H80" t="b">
        <f t="shared" si="6"/>
        <v>1</v>
      </c>
      <c r="I80" t="b">
        <f t="shared" si="7"/>
        <v>1</v>
      </c>
    </row>
    <row r="81" spans="1:9" x14ac:dyDescent="0.2">
      <c r="A81" t="s">
        <v>160</v>
      </c>
      <c r="B81" t="s">
        <v>39</v>
      </c>
      <c r="C81">
        <v>11560.83</v>
      </c>
      <c r="D81">
        <v>17341.240000000002</v>
      </c>
      <c r="E81">
        <v>23121.656666666669</v>
      </c>
      <c r="F81" s="7">
        <f t="shared" si="4"/>
        <v>11560.83</v>
      </c>
      <c r="G81" s="7">
        <f t="shared" si="5"/>
        <v>17341.240000000002</v>
      </c>
      <c r="H81" t="b">
        <f t="shared" si="6"/>
        <v>1</v>
      </c>
      <c r="I81" t="b">
        <f t="shared" si="7"/>
        <v>1</v>
      </c>
    </row>
    <row r="82" spans="1:9" x14ac:dyDescent="0.2">
      <c r="A82" t="s">
        <v>182</v>
      </c>
      <c r="B82" t="s">
        <v>61</v>
      </c>
      <c r="C82">
        <v>17285.59</v>
      </c>
      <c r="D82">
        <v>25928.39</v>
      </c>
      <c r="E82">
        <v>34571.183333333334</v>
      </c>
      <c r="F82" s="7">
        <f t="shared" si="4"/>
        <v>17285.59</v>
      </c>
      <c r="G82" s="7">
        <f t="shared" si="5"/>
        <v>25928.39</v>
      </c>
      <c r="H82" t="b">
        <f t="shared" si="6"/>
        <v>1</v>
      </c>
      <c r="I82" t="b">
        <f t="shared" si="7"/>
        <v>1</v>
      </c>
    </row>
    <row r="83" spans="1:9" x14ac:dyDescent="0.2">
      <c r="A83" t="s">
        <v>183</v>
      </c>
      <c r="B83" t="s">
        <v>62</v>
      </c>
      <c r="C83">
        <v>22455.119999999999</v>
      </c>
      <c r="D83">
        <v>33682.68</v>
      </c>
      <c r="E83">
        <v>44910.239999999998</v>
      </c>
      <c r="F83" s="7">
        <f t="shared" si="4"/>
        <v>22455.119999999999</v>
      </c>
      <c r="G83" s="7">
        <f t="shared" si="5"/>
        <v>33682.68</v>
      </c>
      <c r="H83" t="b">
        <f t="shared" si="6"/>
        <v>1</v>
      </c>
      <c r="I83" t="b">
        <f t="shared" si="7"/>
        <v>1</v>
      </c>
    </row>
    <row r="84" spans="1:9" x14ac:dyDescent="0.2">
      <c r="A84" t="s">
        <v>184</v>
      </c>
      <c r="B84" t="s">
        <v>63</v>
      </c>
      <c r="C84">
        <v>599.41</v>
      </c>
      <c r="D84">
        <v>899.11</v>
      </c>
      <c r="E84">
        <v>1198.8166666666666</v>
      </c>
      <c r="F84" s="7">
        <f t="shared" si="4"/>
        <v>599.41</v>
      </c>
      <c r="G84" s="7">
        <f t="shared" si="5"/>
        <v>899.11</v>
      </c>
      <c r="H84" t="b">
        <f t="shared" si="6"/>
        <v>1</v>
      </c>
      <c r="I84" t="b">
        <f t="shared" si="7"/>
        <v>1</v>
      </c>
    </row>
    <row r="85" spans="1:9" x14ac:dyDescent="0.2">
      <c r="A85" t="s">
        <v>219</v>
      </c>
      <c r="B85" t="s">
        <v>95</v>
      </c>
      <c r="C85">
        <v>1132.1099999999999</v>
      </c>
      <c r="D85">
        <v>1698.17</v>
      </c>
      <c r="E85">
        <v>2264.2233333333334</v>
      </c>
      <c r="F85" s="7">
        <f t="shared" si="4"/>
        <v>1132.1099999999999</v>
      </c>
      <c r="G85" s="7">
        <f t="shared" si="5"/>
        <v>1698.17</v>
      </c>
      <c r="H85" t="b">
        <f t="shared" si="6"/>
        <v>1</v>
      </c>
      <c r="I85" t="b">
        <f t="shared" si="7"/>
        <v>1</v>
      </c>
    </row>
    <row r="86" spans="1:9" x14ac:dyDescent="0.2">
      <c r="A86" t="s">
        <v>185</v>
      </c>
      <c r="B86" t="s">
        <v>64</v>
      </c>
      <c r="C86">
        <v>2020.65</v>
      </c>
      <c r="D86">
        <v>3030.98</v>
      </c>
      <c r="E86">
        <v>4041.3033333333333</v>
      </c>
      <c r="F86" s="7">
        <f t="shared" si="4"/>
        <v>2020.65</v>
      </c>
      <c r="G86" s="7">
        <f t="shared" si="5"/>
        <v>3030.98</v>
      </c>
      <c r="H86" t="b">
        <f t="shared" si="6"/>
        <v>1</v>
      </c>
      <c r="I86" t="b">
        <f t="shared" si="7"/>
        <v>1</v>
      </c>
    </row>
    <row r="87" spans="1:9" x14ac:dyDescent="0.2">
      <c r="A87" t="s">
        <v>148</v>
      </c>
      <c r="B87" t="s">
        <v>27</v>
      </c>
      <c r="C87">
        <v>3566.82</v>
      </c>
      <c r="D87">
        <v>5350.24</v>
      </c>
      <c r="E87">
        <v>7133.6466666666665</v>
      </c>
      <c r="F87" s="7">
        <f t="shared" si="4"/>
        <v>3566.82</v>
      </c>
      <c r="G87" s="7">
        <f t="shared" si="5"/>
        <v>5350.24</v>
      </c>
      <c r="H87" t="b">
        <f t="shared" si="6"/>
        <v>1</v>
      </c>
      <c r="I87" t="b">
        <f t="shared" si="7"/>
        <v>1</v>
      </c>
    </row>
    <row r="88" spans="1:9" x14ac:dyDescent="0.2">
      <c r="A88" t="s">
        <v>161</v>
      </c>
      <c r="B88" t="s">
        <v>40</v>
      </c>
      <c r="C88">
        <v>6526.4</v>
      </c>
      <c r="D88">
        <v>9789.6</v>
      </c>
      <c r="E88">
        <v>13052.8</v>
      </c>
      <c r="F88" s="7">
        <f t="shared" si="4"/>
        <v>6526.4</v>
      </c>
      <c r="G88" s="7">
        <f t="shared" si="5"/>
        <v>9789.6</v>
      </c>
      <c r="H88" t="b">
        <f t="shared" si="6"/>
        <v>1</v>
      </c>
      <c r="I88" t="b">
        <f t="shared" si="7"/>
        <v>1</v>
      </c>
    </row>
    <row r="89" spans="1:9" x14ac:dyDescent="0.2">
      <c r="A89" t="s">
        <v>186</v>
      </c>
      <c r="B89" t="s">
        <v>65</v>
      </c>
      <c r="C89">
        <v>11442.05</v>
      </c>
      <c r="D89">
        <v>17163.080000000002</v>
      </c>
      <c r="E89">
        <v>22884.103333333333</v>
      </c>
      <c r="F89" s="7">
        <f t="shared" si="4"/>
        <v>11442.05</v>
      </c>
      <c r="G89" s="7">
        <f t="shared" si="5"/>
        <v>17163.080000000002</v>
      </c>
      <c r="H89" t="b">
        <f t="shared" si="6"/>
        <v>1</v>
      </c>
      <c r="I89" t="b">
        <f t="shared" si="7"/>
        <v>1</v>
      </c>
    </row>
    <row r="90" spans="1:9" x14ac:dyDescent="0.2">
      <c r="A90" t="s">
        <v>187</v>
      </c>
      <c r="B90" t="s">
        <v>66</v>
      </c>
      <c r="C90">
        <v>18587.259999999998</v>
      </c>
      <c r="D90">
        <v>27880.89</v>
      </c>
      <c r="E90">
        <v>37174.520000000004</v>
      </c>
      <c r="F90" s="7">
        <f t="shared" si="4"/>
        <v>18587.259999999998</v>
      </c>
      <c r="G90" s="7">
        <f t="shared" si="5"/>
        <v>27880.89</v>
      </c>
      <c r="H90" t="b">
        <f t="shared" si="6"/>
        <v>1</v>
      </c>
      <c r="I90" t="b">
        <f t="shared" si="7"/>
        <v>1</v>
      </c>
    </row>
    <row r="91" spans="1:9" x14ac:dyDescent="0.2">
      <c r="A91" t="s">
        <v>220</v>
      </c>
      <c r="B91" t="s">
        <v>96</v>
      </c>
      <c r="C91">
        <v>584.15</v>
      </c>
      <c r="D91">
        <v>876.23</v>
      </c>
      <c r="E91">
        <v>1168.3033333333333</v>
      </c>
      <c r="F91" s="7">
        <f t="shared" si="4"/>
        <v>584.15</v>
      </c>
      <c r="G91" s="7">
        <f t="shared" si="5"/>
        <v>876.23</v>
      </c>
      <c r="H91" t="b">
        <f t="shared" si="6"/>
        <v>1</v>
      </c>
      <c r="I91" t="b">
        <f t="shared" si="7"/>
        <v>1</v>
      </c>
    </row>
    <row r="92" spans="1:9" x14ac:dyDescent="0.2">
      <c r="A92" t="s">
        <v>221</v>
      </c>
      <c r="B92" t="s">
        <v>97</v>
      </c>
      <c r="C92">
        <v>1196.26</v>
      </c>
      <c r="D92">
        <v>1794.39</v>
      </c>
      <c r="E92">
        <v>2392.52</v>
      </c>
      <c r="F92" s="7">
        <f t="shared" si="4"/>
        <v>1196.26</v>
      </c>
      <c r="G92" s="7">
        <f t="shared" si="5"/>
        <v>1794.39</v>
      </c>
      <c r="H92" t="b">
        <f t="shared" si="6"/>
        <v>1</v>
      </c>
      <c r="I92" t="b">
        <f t="shared" si="7"/>
        <v>1</v>
      </c>
    </row>
    <row r="93" spans="1:9" x14ac:dyDescent="0.2">
      <c r="A93" t="s">
        <v>222</v>
      </c>
      <c r="B93" t="s">
        <v>98</v>
      </c>
      <c r="C93">
        <v>2142.91</v>
      </c>
      <c r="D93">
        <v>3214.36</v>
      </c>
      <c r="E93">
        <v>4285.8166666666666</v>
      </c>
      <c r="F93" s="7">
        <f t="shared" si="4"/>
        <v>2142.91</v>
      </c>
      <c r="G93" s="7">
        <f t="shared" si="5"/>
        <v>3214.36</v>
      </c>
      <c r="H93" t="b">
        <f t="shared" si="6"/>
        <v>1</v>
      </c>
      <c r="I93" t="b">
        <f t="shared" si="7"/>
        <v>1</v>
      </c>
    </row>
    <row r="94" spans="1:9" x14ac:dyDescent="0.2">
      <c r="A94" t="s">
        <v>188</v>
      </c>
      <c r="B94" t="s">
        <v>67</v>
      </c>
      <c r="C94">
        <v>3485.53</v>
      </c>
      <c r="D94">
        <v>5228.3</v>
      </c>
      <c r="E94">
        <v>6971.0633333333335</v>
      </c>
      <c r="F94" s="7">
        <f t="shared" si="4"/>
        <v>3485.53</v>
      </c>
      <c r="G94" s="7">
        <f t="shared" si="5"/>
        <v>5228.3</v>
      </c>
      <c r="H94" t="b">
        <f t="shared" si="6"/>
        <v>1</v>
      </c>
      <c r="I94" t="b">
        <f t="shared" si="7"/>
        <v>1</v>
      </c>
    </row>
    <row r="95" spans="1:9" x14ac:dyDescent="0.2">
      <c r="A95" t="s">
        <v>189</v>
      </c>
      <c r="B95" t="s">
        <v>68</v>
      </c>
      <c r="C95">
        <v>7339.59</v>
      </c>
      <c r="D95">
        <v>11009.39</v>
      </c>
      <c r="E95">
        <v>14679.183333333334</v>
      </c>
      <c r="F95" s="7">
        <f t="shared" si="4"/>
        <v>7339.59</v>
      </c>
      <c r="G95" s="7">
        <f t="shared" si="5"/>
        <v>11009.39</v>
      </c>
      <c r="H95" t="b">
        <f t="shared" si="6"/>
        <v>1</v>
      </c>
      <c r="I95" t="b">
        <f t="shared" si="7"/>
        <v>1</v>
      </c>
    </row>
    <row r="96" spans="1:9" x14ac:dyDescent="0.2">
      <c r="A96" t="s">
        <v>162</v>
      </c>
      <c r="B96" t="s">
        <v>41</v>
      </c>
      <c r="C96">
        <v>12622.78</v>
      </c>
      <c r="D96">
        <v>18934.169999999998</v>
      </c>
      <c r="E96">
        <v>25245.559999999998</v>
      </c>
      <c r="F96" s="7">
        <f t="shared" si="4"/>
        <v>12622.78</v>
      </c>
      <c r="G96" s="7">
        <f t="shared" si="5"/>
        <v>18934.169999999998</v>
      </c>
      <c r="H96" t="b">
        <f t="shared" si="6"/>
        <v>1</v>
      </c>
      <c r="I96" t="b">
        <f t="shared" si="7"/>
        <v>1</v>
      </c>
    </row>
    <row r="97" spans="1:9" x14ac:dyDescent="0.2">
      <c r="A97" t="s">
        <v>190</v>
      </c>
      <c r="B97" t="s">
        <v>69</v>
      </c>
      <c r="C97">
        <v>17410.849999999999</v>
      </c>
      <c r="D97">
        <v>26116.27</v>
      </c>
      <c r="E97">
        <v>34821.696666666663</v>
      </c>
      <c r="F97" s="7">
        <f t="shared" si="4"/>
        <v>17410.849999999999</v>
      </c>
      <c r="G97" s="7">
        <f t="shared" si="5"/>
        <v>26116.27</v>
      </c>
      <c r="H97" t="b">
        <f t="shared" si="6"/>
        <v>1</v>
      </c>
      <c r="I97" t="b">
        <f t="shared" si="7"/>
        <v>1</v>
      </c>
    </row>
    <row r="98" spans="1:9" x14ac:dyDescent="0.2">
      <c r="A98" t="s">
        <v>191</v>
      </c>
      <c r="B98" t="s">
        <v>70</v>
      </c>
      <c r="C98">
        <v>21040.01</v>
      </c>
      <c r="D98">
        <v>31560.02</v>
      </c>
      <c r="E98">
        <v>42080.023333333331</v>
      </c>
      <c r="F98" s="7">
        <f t="shared" si="4"/>
        <v>21040.01</v>
      </c>
      <c r="G98" s="7">
        <f t="shared" si="5"/>
        <v>31560.02</v>
      </c>
      <c r="H98" t="b">
        <f t="shared" si="6"/>
        <v>1</v>
      </c>
      <c r="I98" t="b">
        <f t="shared" si="7"/>
        <v>1</v>
      </c>
    </row>
    <row r="99" spans="1:9" x14ac:dyDescent="0.2">
      <c r="A99" t="s">
        <v>223</v>
      </c>
      <c r="B99" t="s">
        <v>99</v>
      </c>
      <c r="C99">
        <v>597.04</v>
      </c>
      <c r="D99">
        <v>895.56</v>
      </c>
      <c r="E99">
        <v>1194.08</v>
      </c>
      <c r="F99" s="7">
        <f t="shared" si="4"/>
        <v>597.04</v>
      </c>
      <c r="G99" s="7">
        <f t="shared" si="5"/>
        <v>895.56</v>
      </c>
      <c r="H99" t="b">
        <f t="shared" si="6"/>
        <v>1</v>
      </c>
      <c r="I99" t="b">
        <f t="shared" si="7"/>
        <v>1</v>
      </c>
    </row>
    <row r="100" spans="1:9" x14ac:dyDescent="0.2">
      <c r="A100" t="s">
        <v>192</v>
      </c>
      <c r="B100" t="s">
        <v>71</v>
      </c>
      <c r="C100">
        <v>1209.53</v>
      </c>
      <c r="D100">
        <v>1814.29</v>
      </c>
      <c r="E100">
        <v>2419.0566666666664</v>
      </c>
      <c r="F100" s="7">
        <f t="shared" si="4"/>
        <v>1209.53</v>
      </c>
      <c r="G100" s="7">
        <f t="shared" si="5"/>
        <v>1814.29</v>
      </c>
      <c r="H100" t="b">
        <f t="shared" si="6"/>
        <v>1</v>
      </c>
      <c r="I100" t="b">
        <f t="shared" si="7"/>
        <v>1</v>
      </c>
    </row>
    <row r="101" spans="1:9" x14ac:dyDescent="0.2">
      <c r="A101" t="s">
        <v>149</v>
      </c>
      <c r="B101" t="s">
        <v>28</v>
      </c>
      <c r="C101">
        <v>2160.38</v>
      </c>
      <c r="D101">
        <v>3240.56</v>
      </c>
      <c r="E101">
        <v>4320.75</v>
      </c>
      <c r="F101" s="7">
        <f t="shared" si="4"/>
        <v>2160.38</v>
      </c>
      <c r="G101" s="7">
        <f t="shared" si="5"/>
        <v>3240.56</v>
      </c>
      <c r="H101" t="b">
        <f t="shared" si="6"/>
        <v>1</v>
      </c>
      <c r="I101" t="b">
        <f t="shared" si="7"/>
        <v>1</v>
      </c>
    </row>
    <row r="102" spans="1:9" x14ac:dyDescent="0.2">
      <c r="A102" t="s">
        <v>150</v>
      </c>
      <c r="B102" t="s">
        <v>29</v>
      </c>
      <c r="C102">
        <v>3600.78</v>
      </c>
      <c r="D102">
        <v>5401.16</v>
      </c>
      <c r="E102">
        <v>7201.55</v>
      </c>
      <c r="F102" s="7">
        <f t="shared" si="4"/>
        <v>3600.78</v>
      </c>
      <c r="G102" s="7">
        <f t="shared" si="5"/>
        <v>5401.16</v>
      </c>
      <c r="H102" t="b">
        <f t="shared" si="6"/>
        <v>1</v>
      </c>
      <c r="I102" t="b">
        <f t="shared" si="7"/>
        <v>1</v>
      </c>
    </row>
    <row r="103" spans="1:9" x14ac:dyDescent="0.2">
      <c r="A103" t="s">
        <v>163</v>
      </c>
      <c r="B103" t="s">
        <v>42</v>
      </c>
      <c r="C103">
        <v>7274.07</v>
      </c>
      <c r="D103">
        <v>10911.1</v>
      </c>
      <c r="E103">
        <v>14548.136666666667</v>
      </c>
      <c r="F103" s="7">
        <f t="shared" si="4"/>
        <v>7274.07</v>
      </c>
      <c r="G103" s="7">
        <f t="shared" si="5"/>
        <v>10911.1</v>
      </c>
      <c r="H103" t="b">
        <f t="shared" si="6"/>
        <v>1</v>
      </c>
      <c r="I103" t="b">
        <f t="shared" si="7"/>
        <v>1</v>
      </c>
    </row>
    <row r="104" spans="1:9" x14ac:dyDescent="0.2">
      <c r="A104" t="s">
        <v>193</v>
      </c>
      <c r="B104" t="s">
        <v>72</v>
      </c>
      <c r="C104">
        <v>12065.19</v>
      </c>
      <c r="D104">
        <v>18097.78</v>
      </c>
      <c r="E104">
        <v>24130.376666666667</v>
      </c>
      <c r="F104" s="7">
        <f t="shared" si="4"/>
        <v>12065.19</v>
      </c>
      <c r="G104" s="7">
        <f t="shared" si="5"/>
        <v>18097.78</v>
      </c>
      <c r="H104" t="b">
        <f t="shared" si="6"/>
        <v>1</v>
      </c>
      <c r="I104" t="b">
        <f t="shared" si="7"/>
        <v>1</v>
      </c>
    </row>
    <row r="105" spans="1:9" x14ac:dyDescent="0.2">
      <c r="A105" t="s">
        <v>194</v>
      </c>
      <c r="B105" t="s">
        <v>73</v>
      </c>
      <c r="C105">
        <v>19547.96</v>
      </c>
      <c r="D105">
        <v>29321.93</v>
      </c>
      <c r="E105">
        <v>39095.910000000003</v>
      </c>
      <c r="F105" s="7">
        <f t="shared" si="4"/>
        <v>19547.96</v>
      </c>
      <c r="G105" s="7">
        <f t="shared" si="5"/>
        <v>29321.93</v>
      </c>
      <c r="H105" t="b">
        <f t="shared" si="6"/>
        <v>1</v>
      </c>
      <c r="I105" t="b">
        <f t="shared" si="7"/>
        <v>1</v>
      </c>
    </row>
    <row r="106" spans="1:9" x14ac:dyDescent="0.2">
      <c r="A106" t="s">
        <v>151</v>
      </c>
      <c r="B106" t="s">
        <v>30</v>
      </c>
      <c r="C106">
        <v>559.38</v>
      </c>
      <c r="D106">
        <v>839.07</v>
      </c>
      <c r="E106">
        <v>1118.7600000000002</v>
      </c>
      <c r="F106" s="7">
        <f t="shared" si="4"/>
        <v>559.38</v>
      </c>
      <c r="G106" s="7">
        <f t="shared" si="5"/>
        <v>839.07</v>
      </c>
      <c r="H106" t="b">
        <f t="shared" si="6"/>
        <v>1</v>
      </c>
      <c r="I106" t="b">
        <f t="shared" si="7"/>
        <v>1</v>
      </c>
    </row>
    <row r="107" spans="1:9" x14ac:dyDescent="0.2">
      <c r="A107" t="s">
        <v>195</v>
      </c>
      <c r="B107" t="s">
        <v>74</v>
      </c>
      <c r="C107">
        <v>1173.1300000000001</v>
      </c>
      <c r="D107">
        <v>1759.69</v>
      </c>
      <c r="E107">
        <v>2346.2566666666667</v>
      </c>
      <c r="F107" s="7">
        <f t="shared" si="4"/>
        <v>1173.1300000000001</v>
      </c>
      <c r="G107" s="7">
        <f t="shared" si="5"/>
        <v>1759.69</v>
      </c>
      <c r="H107" t="b">
        <f t="shared" si="6"/>
        <v>1</v>
      </c>
      <c r="I107" t="b">
        <f t="shared" si="7"/>
        <v>1</v>
      </c>
    </row>
    <row r="108" spans="1:9" x14ac:dyDescent="0.2">
      <c r="A108" t="s">
        <v>224</v>
      </c>
      <c r="B108" t="s">
        <v>100</v>
      </c>
      <c r="C108">
        <v>2093.04</v>
      </c>
      <c r="D108">
        <v>3139.56</v>
      </c>
      <c r="E108">
        <v>4186.08</v>
      </c>
      <c r="F108" s="7">
        <f t="shared" si="4"/>
        <v>2093.04</v>
      </c>
      <c r="G108" s="7">
        <f t="shared" si="5"/>
        <v>3139.56</v>
      </c>
      <c r="H108" t="b">
        <f t="shared" si="6"/>
        <v>1</v>
      </c>
      <c r="I108" t="b">
        <f t="shared" si="7"/>
        <v>1</v>
      </c>
    </row>
    <row r="109" spans="1:9" x14ac:dyDescent="0.2">
      <c r="A109" t="s">
        <v>196</v>
      </c>
      <c r="B109" t="s">
        <v>75</v>
      </c>
      <c r="C109">
        <v>3667.06</v>
      </c>
      <c r="D109">
        <v>5500.58</v>
      </c>
      <c r="E109">
        <v>7334.11</v>
      </c>
      <c r="F109" s="7">
        <f t="shared" si="4"/>
        <v>3667.06</v>
      </c>
      <c r="G109" s="7">
        <f t="shared" si="5"/>
        <v>5500.58</v>
      </c>
      <c r="H109" t="b">
        <f t="shared" si="6"/>
        <v>1</v>
      </c>
      <c r="I109" t="b">
        <f t="shared" si="7"/>
        <v>1</v>
      </c>
    </row>
    <row r="110" spans="1:9" x14ac:dyDescent="0.2">
      <c r="A110" t="s">
        <v>197</v>
      </c>
      <c r="B110" t="s">
        <v>76</v>
      </c>
      <c r="C110">
        <v>6639.91</v>
      </c>
      <c r="D110">
        <v>9959.86</v>
      </c>
      <c r="E110">
        <v>13279.816666666668</v>
      </c>
      <c r="F110" s="7">
        <f t="shared" si="4"/>
        <v>6639.91</v>
      </c>
      <c r="G110" s="7">
        <f t="shared" si="5"/>
        <v>9959.86</v>
      </c>
      <c r="H110" t="b">
        <f t="shared" si="6"/>
        <v>1</v>
      </c>
      <c r="I110" t="b">
        <f t="shared" si="7"/>
        <v>1</v>
      </c>
    </row>
    <row r="111" spans="1:9" x14ac:dyDescent="0.2">
      <c r="A111" t="s">
        <v>164</v>
      </c>
      <c r="B111" t="s">
        <v>43</v>
      </c>
      <c r="C111">
        <v>10985.35</v>
      </c>
      <c r="D111">
        <v>16478.03</v>
      </c>
      <c r="E111">
        <v>21970.703333333331</v>
      </c>
      <c r="F111" s="7">
        <f t="shared" si="4"/>
        <v>10985.35</v>
      </c>
      <c r="G111" s="7">
        <f t="shared" si="5"/>
        <v>16478.03</v>
      </c>
      <c r="H111" t="b">
        <f t="shared" si="6"/>
        <v>1</v>
      </c>
      <c r="I111" t="b">
        <f t="shared" si="7"/>
        <v>1</v>
      </c>
    </row>
    <row r="112" spans="1:9" x14ac:dyDescent="0.2">
      <c r="A112" t="s">
        <v>198</v>
      </c>
      <c r="B112" t="s">
        <v>77</v>
      </c>
      <c r="C112">
        <v>15980.91</v>
      </c>
      <c r="D112">
        <v>23971.37</v>
      </c>
      <c r="E112">
        <v>31961.823333333334</v>
      </c>
      <c r="F112" s="7">
        <f t="shared" si="4"/>
        <v>15980.91</v>
      </c>
      <c r="G112" s="7">
        <f t="shared" si="5"/>
        <v>23971.37</v>
      </c>
      <c r="H112" t="b">
        <f t="shared" si="6"/>
        <v>1</v>
      </c>
      <c r="I112" t="b">
        <f t="shared" si="7"/>
        <v>1</v>
      </c>
    </row>
    <row r="113" spans="1:9" x14ac:dyDescent="0.2">
      <c r="A113" t="s">
        <v>225</v>
      </c>
      <c r="B113" t="s">
        <v>101</v>
      </c>
      <c r="C113">
        <v>22401.81</v>
      </c>
      <c r="D113">
        <v>33602.720000000001</v>
      </c>
      <c r="E113">
        <v>44803.623333333337</v>
      </c>
      <c r="F113" s="7">
        <f t="shared" si="4"/>
        <v>22401.81</v>
      </c>
      <c r="G113" s="7">
        <f t="shared" si="5"/>
        <v>33602.720000000001</v>
      </c>
      <c r="H113" t="b">
        <f t="shared" si="6"/>
        <v>1</v>
      </c>
      <c r="I113" t="b">
        <f t="shared" si="7"/>
        <v>1</v>
      </c>
    </row>
    <row r="114" spans="1:9" x14ac:dyDescent="0.2">
      <c r="A114" t="s">
        <v>226</v>
      </c>
      <c r="B114" t="s">
        <v>102</v>
      </c>
      <c r="C114">
        <v>30363.58</v>
      </c>
      <c r="D114">
        <v>45545.37</v>
      </c>
      <c r="E114">
        <v>60727.16</v>
      </c>
      <c r="F114" s="7">
        <f t="shared" si="4"/>
        <v>30363.58</v>
      </c>
      <c r="G114" s="7">
        <f t="shared" si="5"/>
        <v>45545.37</v>
      </c>
      <c r="H114" t="b">
        <f t="shared" si="6"/>
        <v>1</v>
      </c>
      <c r="I114" t="b">
        <f t="shared" si="7"/>
        <v>1</v>
      </c>
    </row>
    <row r="115" spans="1:9" x14ac:dyDescent="0.2">
      <c r="A115" t="s">
        <v>227</v>
      </c>
      <c r="B115" t="s">
        <v>103</v>
      </c>
      <c r="C115">
        <v>602.25</v>
      </c>
      <c r="D115">
        <v>903.38</v>
      </c>
      <c r="E115">
        <v>1204.5033333333333</v>
      </c>
      <c r="F115" s="7">
        <f t="shared" si="4"/>
        <v>602.25</v>
      </c>
      <c r="G115" s="7">
        <f t="shared" si="5"/>
        <v>903.38</v>
      </c>
      <c r="H115" t="b">
        <f t="shared" si="6"/>
        <v>1</v>
      </c>
      <c r="I115" t="b">
        <f t="shared" si="7"/>
        <v>1</v>
      </c>
    </row>
    <row r="116" spans="1:9" x14ac:dyDescent="0.2">
      <c r="A116" t="s">
        <v>228</v>
      </c>
      <c r="B116" t="s">
        <v>104</v>
      </c>
      <c r="C116">
        <v>1197.33</v>
      </c>
      <c r="D116">
        <v>1795.99</v>
      </c>
      <c r="E116">
        <v>2394.6566666666668</v>
      </c>
      <c r="F116" s="7">
        <f t="shared" si="4"/>
        <v>1197.33</v>
      </c>
      <c r="G116" s="7">
        <f t="shared" si="5"/>
        <v>1795.99</v>
      </c>
      <c r="H116" t="b">
        <f t="shared" si="6"/>
        <v>1</v>
      </c>
      <c r="I116" t="b">
        <f t="shared" si="7"/>
        <v>1</v>
      </c>
    </row>
    <row r="117" spans="1:9" x14ac:dyDescent="0.2">
      <c r="A117" t="s">
        <v>229</v>
      </c>
      <c r="B117" t="s">
        <v>105</v>
      </c>
      <c r="C117">
        <v>2113.31</v>
      </c>
      <c r="D117">
        <v>3169.97</v>
      </c>
      <c r="E117">
        <v>4226.623333333333</v>
      </c>
      <c r="F117" s="7">
        <f t="shared" si="4"/>
        <v>2113.31</v>
      </c>
      <c r="G117" s="7">
        <f t="shared" si="5"/>
        <v>3169.97</v>
      </c>
      <c r="H117" t="b">
        <f t="shared" si="6"/>
        <v>1</v>
      </c>
      <c r="I117" t="b">
        <f t="shared" si="7"/>
        <v>1</v>
      </c>
    </row>
    <row r="118" spans="1:9" x14ac:dyDescent="0.2">
      <c r="A118" t="s">
        <v>230</v>
      </c>
      <c r="B118" t="s">
        <v>106</v>
      </c>
      <c r="C118">
        <v>3353.71</v>
      </c>
      <c r="D118">
        <v>5030.57</v>
      </c>
      <c r="E118">
        <v>6707.4233333333332</v>
      </c>
      <c r="F118" s="7">
        <f t="shared" si="4"/>
        <v>3353.71</v>
      </c>
      <c r="G118" s="7">
        <f t="shared" si="5"/>
        <v>5030.57</v>
      </c>
      <c r="H118" t="b">
        <f t="shared" si="6"/>
        <v>1</v>
      </c>
      <c r="I118" t="b">
        <f t="shared" si="7"/>
        <v>1</v>
      </c>
    </row>
    <row r="119" spans="1:9" x14ac:dyDescent="0.2">
      <c r="A119" t="s">
        <v>231</v>
      </c>
      <c r="B119" t="s">
        <v>107</v>
      </c>
      <c r="C119">
        <v>6654.32</v>
      </c>
      <c r="D119">
        <v>9981.48</v>
      </c>
      <c r="E119">
        <v>13308.64</v>
      </c>
      <c r="F119" s="7">
        <f t="shared" si="4"/>
        <v>6654.32</v>
      </c>
      <c r="G119" s="7">
        <f t="shared" si="5"/>
        <v>9981.48</v>
      </c>
      <c r="H119" t="b">
        <f t="shared" si="6"/>
        <v>1</v>
      </c>
      <c r="I119" t="b">
        <f t="shared" si="7"/>
        <v>1</v>
      </c>
    </row>
    <row r="120" spans="1:9" x14ac:dyDescent="0.2">
      <c r="A120" t="s">
        <v>232</v>
      </c>
      <c r="B120" t="s">
        <v>108</v>
      </c>
      <c r="C120">
        <v>11529.2</v>
      </c>
      <c r="D120">
        <v>17293.8</v>
      </c>
      <c r="E120">
        <v>23058.400000000001</v>
      </c>
      <c r="F120" s="7">
        <f t="shared" si="4"/>
        <v>11529.2</v>
      </c>
      <c r="G120" s="7">
        <f t="shared" si="5"/>
        <v>17293.8</v>
      </c>
      <c r="H120" t="b">
        <f t="shared" si="6"/>
        <v>1</v>
      </c>
      <c r="I120" t="b">
        <f t="shared" si="7"/>
        <v>1</v>
      </c>
    </row>
    <row r="121" spans="1:9" x14ac:dyDescent="0.2">
      <c r="A121" t="s">
        <v>233</v>
      </c>
      <c r="B121" t="s">
        <v>109</v>
      </c>
      <c r="C121">
        <v>560.36</v>
      </c>
      <c r="D121">
        <v>840.53</v>
      </c>
      <c r="E121">
        <v>1120.71</v>
      </c>
      <c r="F121" s="7">
        <f t="shared" si="4"/>
        <v>560.36</v>
      </c>
      <c r="G121" s="7">
        <f t="shared" si="5"/>
        <v>840.53</v>
      </c>
      <c r="H121" t="b">
        <f t="shared" si="6"/>
        <v>1</v>
      </c>
      <c r="I121" t="b">
        <f t="shared" si="7"/>
        <v>1</v>
      </c>
    </row>
    <row r="122" spans="1:9" x14ac:dyDescent="0.2">
      <c r="A122" t="s">
        <v>234</v>
      </c>
      <c r="B122" t="s">
        <v>110</v>
      </c>
      <c r="C122">
        <v>1147.78</v>
      </c>
      <c r="D122">
        <v>1721.66</v>
      </c>
      <c r="E122">
        <v>2295.5500000000002</v>
      </c>
      <c r="F122" s="7">
        <f t="shared" si="4"/>
        <v>1147.78</v>
      </c>
      <c r="G122" s="7">
        <f t="shared" si="5"/>
        <v>1721.66</v>
      </c>
      <c r="H122" t="b">
        <f t="shared" si="6"/>
        <v>1</v>
      </c>
      <c r="I122" t="b">
        <f t="shared" si="7"/>
        <v>1</v>
      </c>
    </row>
    <row r="123" spans="1:9" x14ac:dyDescent="0.2">
      <c r="A123" t="s">
        <v>235</v>
      </c>
      <c r="B123" t="s">
        <v>111</v>
      </c>
      <c r="C123">
        <v>2057.2399999999998</v>
      </c>
      <c r="D123">
        <v>3085.87</v>
      </c>
      <c r="E123">
        <v>4114.4866666666667</v>
      </c>
      <c r="F123" s="7">
        <f t="shared" si="4"/>
        <v>2057.2399999999998</v>
      </c>
      <c r="G123" s="7">
        <f t="shared" si="5"/>
        <v>3085.87</v>
      </c>
      <c r="H123" t="b">
        <f t="shared" si="6"/>
        <v>1</v>
      </c>
      <c r="I123" t="b">
        <f t="shared" si="7"/>
        <v>1</v>
      </c>
    </row>
    <row r="124" spans="1:9" x14ac:dyDescent="0.2">
      <c r="A124" t="s">
        <v>236</v>
      </c>
      <c r="B124" t="s">
        <v>112</v>
      </c>
      <c r="C124">
        <v>3414.43</v>
      </c>
      <c r="D124">
        <v>5121.6400000000003</v>
      </c>
      <c r="E124">
        <v>6828.8566666666666</v>
      </c>
      <c r="F124" s="7">
        <f t="shared" si="4"/>
        <v>3414.43</v>
      </c>
      <c r="G124" s="7">
        <f t="shared" si="5"/>
        <v>5121.6400000000003</v>
      </c>
      <c r="H124" t="b">
        <f t="shared" si="6"/>
        <v>1</v>
      </c>
      <c r="I124" t="b">
        <f t="shared" si="7"/>
        <v>1</v>
      </c>
    </row>
    <row r="125" spans="1:9" x14ac:dyDescent="0.2">
      <c r="A125" t="s">
        <v>237</v>
      </c>
      <c r="B125" t="s">
        <v>113</v>
      </c>
      <c r="C125">
        <v>6852.13</v>
      </c>
      <c r="D125">
        <v>10278.200000000001</v>
      </c>
      <c r="E125">
        <v>13704.263333333332</v>
      </c>
      <c r="F125" s="7">
        <f t="shared" si="4"/>
        <v>6852.13</v>
      </c>
      <c r="G125" s="7">
        <f t="shared" si="5"/>
        <v>10278.200000000001</v>
      </c>
      <c r="H125" t="b">
        <f t="shared" si="6"/>
        <v>1</v>
      </c>
      <c r="I125" t="b">
        <f t="shared" si="7"/>
        <v>1</v>
      </c>
    </row>
    <row r="126" spans="1:9" x14ac:dyDescent="0.2">
      <c r="A126" t="s">
        <v>238</v>
      </c>
      <c r="B126" t="s">
        <v>114</v>
      </c>
      <c r="C126">
        <v>10340.61</v>
      </c>
      <c r="D126">
        <v>15510.92</v>
      </c>
      <c r="E126">
        <v>20681.223333333335</v>
      </c>
      <c r="F126" s="7">
        <f t="shared" si="4"/>
        <v>10340.61</v>
      </c>
      <c r="G126" s="7">
        <f t="shared" si="5"/>
        <v>15510.92</v>
      </c>
      <c r="H126" t="b">
        <f t="shared" si="6"/>
        <v>1</v>
      </c>
      <c r="I126" t="b">
        <f t="shared" si="7"/>
        <v>1</v>
      </c>
    </row>
    <row r="127" spans="1:9" x14ac:dyDescent="0.2">
      <c r="A127" t="s">
        <v>239</v>
      </c>
      <c r="B127" t="s">
        <v>115</v>
      </c>
      <c r="C127">
        <v>15251.13</v>
      </c>
      <c r="D127">
        <v>22876.7</v>
      </c>
      <c r="E127">
        <v>30502.263333333336</v>
      </c>
      <c r="F127" s="7">
        <f t="shared" si="4"/>
        <v>15251.13</v>
      </c>
      <c r="G127" s="7">
        <f t="shared" si="5"/>
        <v>22876.7</v>
      </c>
      <c r="H127" t="b">
        <f t="shared" si="6"/>
        <v>1</v>
      </c>
      <c r="I127" t="b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workbookViewId="0">
      <selection activeCell="G112" sqref="G112"/>
    </sheetView>
  </sheetViews>
  <sheetFormatPr baseColWidth="10" defaultColWidth="8.83203125" defaultRowHeight="15" x14ac:dyDescent="0.2"/>
  <cols>
    <col min="1" max="1" width="13.1640625" bestFit="1" customWidth="1"/>
    <col min="2" max="2" width="41.33203125" bestFit="1" customWidth="1"/>
    <col min="3" max="3" width="13.5" bestFit="1" customWidth="1"/>
  </cols>
  <sheetData>
    <row r="2" spans="1:3" x14ac:dyDescent="0.2">
      <c r="A2" t="s">
        <v>491</v>
      </c>
      <c r="B2" t="s">
        <v>489</v>
      </c>
      <c r="C2" t="s">
        <v>797</v>
      </c>
    </row>
    <row r="3" spans="1:3" x14ac:dyDescent="0.2">
      <c r="A3" s="4">
        <v>7</v>
      </c>
      <c r="B3" s="4" t="s">
        <v>798</v>
      </c>
      <c r="C3">
        <v>103.37</v>
      </c>
    </row>
    <row r="4" spans="1:3" x14ac:dyDescent="0.2">
      <c r="A4" s="4">
        <v>8</v>
      </c>
      <c r="B4" s="4" t="s">
        <v>799</v>
      </c>
      <c r="C4">
        <v>213.7</v>
      </c>
    </row>
    <row r="5" spans="1:3" x14ac:dyDescent="0.2">
      <c r="A5" s="4">
        <v>8</v>
      </c>
      <c r="B5" s="4" t="s">
        <v>800</v>
      </c>
      <c r="C5" s="10">
        <v>5652.02</v>
      </c>
    </row>
    <row r="6" spans="1:3" x14ac:dyDescent="0.2">
      <c r="A6" s="4">
        <v>9</v>
      </c>
      <c r="B6" s="4" t="s">
        <v>801</v>
      </c>
      <c r="C6">
        <v>411.49</v>
      </c>
    </row>
    <row r="7" spans="1:3" x14ac:dyDescent="0.2">
      <c r="A7" s="4">
        <v>13</v>
      </c>
      <c r="B7" s="4" t="s">
        <v>802</v>
      </c>
      <c r="C7">
        <v>109.5</v>
      </c>
    </row>
    <row r="8" spans="1:3" x14ac:dyDescent="0.2">
      <c r="A8" s="4">
        <v>14</v>
      </c>
      <c r="B8" s="4" t="s">
        <v>803</v>
      </c>
      <c r="C8">
        <v>226.28</v>
      </c>
    </row>
    <row r="9" spans="1:3" x14ac:dyDescent="0.2">
      <c r="A9" s="4">
        <v>15</v>
      </c>
      <c r="B9" s="4" t="s">
        <v>804</v>
      </c>
      <c r="C9">
        <v>431.77</v>
      </c>
    </row>
    <row r="10" spans="1:3" x14ac:dyDescent="0.2">
      <c r="A10" s="4">
        <v>16</v>
      </c>
      <c r="B10" s="4" t="s">
        <v>805</v>
      </c>
      <c r="C10">
        <v>813.87</v>
      </c>
    </row>
    <row r="11" spans="1:3" x14ac:dyDescent="0.2">
      <c r="A11" s="4">
        <v>27</v>
      </c>
      <c r="B11" s="4" t="s">
        <v>806</v>
      </c>
      <c r="C11">
        <v>890.4</v>
      </c>
    </row>
    <row r="12" spans="1:3" x14ac:dyDescent="0.2">
      <c r="A12" s="4">
        <v>30</v>
      </c>
      <c r="B12" s="4" t="s">
        <v>807</v>
      </c>
      <c r="C12" s="10">
        <v>3069.24</v>
      </c>
    </row>
    <row r="13" spans="1:3" x14ac:dyDescent="0.2">
      <c r="A13" s="4">
        <v>31</v>
      </c>
      <c r="B13" s="4" t="s">
        <v>808</v>
      </c>
      <c r="C13" s="10">
        <v>5219.05</v>
      </c>
    </row>
    <row r="14" spans="1:3" x14ac:dyDescent="0.2">
      <c r="A14" s="4">
        <v>33</v>
      </c>
      <c r="B14" s="4" t="s">
        <v>809</v>
      </c>
      <c r="C14">
        <v>851.77</v>
      </c>
    </row>
    <row r="15" spans="1:3" x14ac:dyDescent="0.2">
      <c r="A15" s="4">
        <v>38</v>
      </c>
      <c r="B15" s="4" t="s">
        <v>810</v>
      </c>
      <c r="C15" s="10">
        <v>5259.15</v>
      </c>
    </row>
    <row r="16" spans="1:3" x14ac:dyDescent="0.2">
      <c r="A16" s="4">
        <v>40</v>
      </c>
      <c r="B16" s="4" t="s">
        <v>811</v>
      </c>
      <c r="C16">
        <v>830.89</v>
      </c>
    </row>
    <row r="17" spans="1:3" x14ac:dyDescent="0.2">
      <c r="A17" s="4">
        <v>41</v>
      </c>
      <c r="B17" s="4" t="s">
        <v>812</v>
      </c>
      <c r="C17" s="10">
        <v>1657.85</v>
      </c>
    </row>
    <row r="18" spans="1:3" x14ac:dyDescent="0.2">
      <c r="A18" s="4">
        <v>42</v>
      </c>
      <c r="B18" s="4" t="s">
        <v>813</v>
      </c>
      <c r="C18" s="10">
        <v>3013.97</v>
      </c>
    </row>
    <row r="19" spans="1:3" x14ac:dyDescent="0.2">
      <c r="A19" s="4">
        <v>48</v>
      </c>
      <c r="B19" s="4" t="s">
        <v>814</v>
      </c>
      <c r="C19" s="10">
        <v>3020.39</v>
      </c>
    </row>
    <row r="20" spans="1:3" x14ac:dyDescent="0.2">
      <c r="A20" s="4">
        <v>49</v>
      </c>
      <c r="B20" s="4" t="s">
        <v>815</v>
      </c>
      <c r="C20" s="10">
        <v>5287.77</v>
      </c>
    </row>
    <row r="21" spans="1:3" x14ac:dyDescent="0.2">
      <c r="A21" s="4">
        <v>51</v>
      </c>
      <c r="B21" s="4" t="s">
        <v>816</v>
      </c>
      <c r="C21">
        <v>799.58</v>
      </c>
    </row>
    <row r="22" spans="1:3" x14ac:dyDescent="0.2">
      <c r="A22" s="4">
        <v>52</v>
      </c>
      <c r="B22" s="4" t="s">
        <v>817</v>
      </c>
      <c r="C22" s="10">
        <v>1595.02</v>
      </c>
    </row>
    <row r="23" spans="1:3" x14ac:dyDescent="0.2">
      <c r="A23" s="4">
        <v>53</v>
      </c>
      <c r="B23" s="4" t="s">
        <v>818</v>
      </c>
      <c r="C23" s="10">
        <v>3006.93</v>
      </c>
    </row>
    <row r="24" spans="1:3" x14ac:dyDescent="0.2">
      <c r="A24" s="4">
        <v>54</v>
      </c>
      <c r="B24" s="4" t="s">
        <v>819</v>
      </c>
      <c r="C24" s="10">
        <v>5340.94</v>
      </c>
    </row>
    <row r="25" spans="1:3" x14ac:dyDescent="0.2">
      <c r="A25" s="4">
        <v>56</v>
      </c>
      <c r="B25" s="4" t="s">
        <v>820</v>
      </c>
      <c r="C25">
        <v>797.77</v>
      </c>
    </row>
    <row r="26" spans="1:3" x14ac:dyDescent="0.2">
      <c r="A26" s="4">
        <v>59</v>
      </c>
      <c r="B26" s="4" t="s">
        <v>821</v>
      </c>
      <c r="C26" s="10">
        <v>2950.95</v>
      </c>
    </row>
    <row r="27" spans="1:3" x14ac:dyDescent="0.2">
      <c r="A27" s="4">
        <v>60</v>
      </c>
      <c r="B27" s="4" t="s">
        <v>822</v>
      </c>
      <c r="C27" s="10">
        <v>5207.1099999999997</v>
      </c>
    </row>
    <row r="28" spans="1:3" x14ac:dyDescent="0.2">
      <c r="A28" s="4">
        <v>66</v>
      </c>
      <c r="B28" s="4" t="s">
        <v>823</v>
      </c>
      <c r="C28" s="10">
        <v>3074.07</v>
      </c>
    </row>
    <row r="29" spans="1:3" x14ac:dyDescent="0.2">
      <c r="A29" s="4">
        <v>67</v>
      </c>
      <c r="B29" s="4" t="s">
        <v>824</v>
      </c>
      <c r="C29" s="10">
        <v>5455.54</v>
      </c>
    </row>
    <row r="30" spans="1:3" x14ac:dyDescent="0.2">
      <c r="A30" s="4">
        <v>68</v>
      </c>
      <c r="B30" s="4" t="s">
        <v>825</v>
      </c>
      <c r="C30" s="10">
        <v>10553.37</v>
      </c>
    </row>
    <row r="31" spans="1:3" x14ac:dyDescent="0.2">
      <c r="A31" s="4">
        <v>118</v>
      </c>
      <c r="B31" s="4" t="s">
        <v>826</v>
      </c>
      <c r="C31" s="10">
        <v>3142.61</v>
      </c>
    </row>
    <row r="32" spans="1:3" x14ac:dyDescent="0.2">
      <c r="A32" s="4">
        <v>119</v>
      </c>
      <c r="B32" s="4" t="s">
        <v>827</v>
      </c>
      <c r="C32" s="10">
        <v>5416.83</v>
      </c>
    </row>
    <row r="33" spans="1:3" x14ac:dyDescent="0.2">
      <c r="A33" s="4">
        <v>121</v>
      </c>
      <c r="B33" s="4" t="s">
        <v>828</v>
      </c>
      <c r="C33">
        <v>877.78</v>
      </c>
    </row>
    <row r="34" spans="1:3" x14ac:dyDescent="0.2">
      <c r="A34" s="4">
        <v>131</v>
      </c>
      <c r="B34" s="4" t="s">
        <v>829</v>
      </c>
      <c r="C34" s="10">
        <v>10369.74</v>
      </c>
    </row>
    <row r="35" spans="1:3" x14ac:dyDescent="0.2">
      <c r="A35" s="4">
        <v>133</v>
      </c>
      <c r="B35" s="4" t="s">
        <v>830</v>
      </c>
      <c r="C35" s="10">
        <v>10129.209999999999</v>
      </c>
    </row>
    <row r="36" spans="1:3" x14ac:dyDescent="0.2">
      <c r="A36" s="4">
        <v>135</v>
      </c>
      <c r="B36" s="4" t="s">
        <v>831</v>
      </c>
      <c r="C36" s="10">
        <v>4743.28</v>
      </c>
    </row>
    <row r="37" spans="1:3" x14ac:dyDescent="0.2">
      <c r="A37" s="4">
        <v>137</v>
      </c>
      <c r="B37" s="4" t="s">
        <v>832</v>
      </c>
      <c r="C37" s="10">
        <v>10236.120000000001</v>
      </c>
    </row>
    <row r="38" spans="1:3" x14ac:dyDescent="0.2">
      <c r="A38" s="4">
        <v>139</v>
      </c>
      <c r="B38" s="4" t="s">
        <v>833</v>
      </c>
      <c r="C38" s="10">
        <v>10265.93</v>
      </c>
    </row>
    <row r="39" spans="1:3" x14ac:dyDescent="0.2">
      <c r="A39" s="4">
        <v>141</v>
      </c>
      <c r="B39" s="4" t="s">
        <v>834</v>
      </c>
      <c r="C39" s="10">
        <v>10248.57</v>
      </c>
    </row>
    <row r="40" spans="1:3" x14ac:dyDescent="0.2">
      <c r="A40" s="4">
        <v>143</v>
      </c>
      <c r="B40" s="4" t="s">
        <v>835</v>
      </c>
      <c r="C40" s="10">
        <v>18000.89</v>
      </c>
    </row>
    <row r="41" spans="1:3" x14ac:dyDescent="0.2">
      <c r="A41" s="4">
        <v>144</v>
      </c>
      <c r="B41" s="4" t="s">
        <v>836</v>
      </c>
      <c r="C41" s="10">
        <v>25152.09</v>
      </c>
    </row>
    <row r="42" spans="1:3" x14ac:dyDescent="0.2">
      <c r="A42" s="4">
        <v>146</v>
      </c>
      <c r="B42" s="4" t="s">
        <v>837</v>
      </c>
      <c r="C42" s="10">
        <v>18280.95</v>
      </c>
    </row>
    <row r="43" spans="1:3" x14ac:dyDescent="0.2">
      <c r="A43" s="4">
        <v>148</v>
      </c>
      <c r="B43" s="4" t="s">
        <v>838</v>
      </c>
      <c r="C43" s="10">
        <v>10715.29</v>
      </c>
    </row>
    <row r="44" spans="1:3" x14ac:dyDescent="0.2">
      <c r="A44" s="4">
        <v>150</v>
      </c>
      <c r="B44" s="4" t="s">
        <v>839</v>
      </c>
      <c r="C44" s="10">
        <v>17959.689999999999</v>
      </c>
    </row>
    <row r="45" spans="1:3" x14ac:dyDescent="0.2">
      <c r="A45" s="4">
        <v>156</v>
      </c>
      <c r="B45" s="4" t="s">
        <v>840</v>
      </c>
      <c r="C45" s="10">
        <v>10541.03</v>
      </c>
    </row>
    <row r="46" spans="1:3" x14ac:dyDescent="0.2">
      <c r="A46" s="4">
        <v>158</v>
      </c>
      <c r="B46" s="4" t="s">
        <v>841</v>
      </c>
      <c r="C46" s="10">
        <v>18139.419999999998</v>
      </c>
    </row>
    <row r="47" spans="1:3" x14ac:dyDescent="0.2">
      <c r="A47" s="4">
        <v>162</v>
      </c>
      <c r="B47" s="4" t="s">
        <v>842</v>
      </c>
      <c r="C47">
        <v>760.33</v>
      </c>
    </row>
    <row r="48" spans="1:3" x14ac:dyDescent="0.2">
      <c r="A48" s="4">
        <v>165</v>
      </c>
      <c r="B48" s="4" t="s">
        <v>843</v>
      </c>
      <c r="C48" s="10">
        <v>1398.03</v>
      </c>
    </row>
    <row r="49" spans="1:3" x14ac:dyDescent="0.2">
      <c r="A49" s="4">
        <v>169</v>
      </c>
      <c r="B49" s="4" t="s">
        <v>844</v>
      </c>
      <c r="C49" s="10">
        <v>1720.01</v>
      </c>
    </row>
    <row r="50" spans="1:3" x14ac:dyDescent="0.2">
      <c r="A50" s="4">
        <v>170</v>
      </c>
      <c r="B50" s="4" t="s">
        <v>845</v>
      </c>
      <c r="C50" s="10">
        <v>17263.650000000001</v>
      </c>
    </row>
    <row r="51" spans="1:3" x14ac:dyDescent="0.2">
      <c r="A51" s="4">
        <v>172</v>
      </c>
      <c r="B51" s="4" t="s">
        <v>846</v>
      </c>
      <c r="C51" s="10">
        <v>1694.37</v>
      </c>
    </row>
    <row r="52" spans="1:3" x14ac:dyDescent="0.2">
      <c r="A52" s="4">
        <v>173</v>
      </c>
      <c r="B52" s="4" t="s">
        <v>847</v>
      </c>
      <c r="C52" s="10">
        <v>17420.29</v>
      </c>
    </row>
    <row r="53" spans="1:3" x14ac:dyDescent="0.2">
      <c r="A53" s="4">
        <v>175</v>
      </c>
      <c r="B53" s="4" t="s">
        <v>848</v>
      </c>
      <c r="C53" s="10">
        <v>10292.530000000001</v>
      </c>
    </row>
    <row r="54" spans="1:3" x14ac:dyDescent="0.2">
      <c r="A54" s="4">
        <v>177</v>
      </c>
      <c r="B54" s="4" t="s">
        <v>849</v>
      </c>
      <c r="C54" s="10">
        <v>18085.669999999998</v>
      </c>
    </row>
    <row r="55" spans="1:3" x14ac:dyDescent="0.2">
      <c r="A55" s="4">
        <v>178</v>
      </c>
      <c r="B55" s="4" t="s">
        <v>850</v>
      </c>
      <c r="C55" s="10">
        <v>26921.73</v>
      </c>
    </row>
    <row r="56" spans="1:3" x14ac:dyDescent="0.2">
      <c r="A56" s="4">
        <v>179</v>
      </c>
      <c r="B56" s="4" t="s">
        <v>851</v>
      </c>
      <c r="C56" s="10">
        <v>17602.150000000001</v>
      </c>
    </row>
    <row r="57" spans="1:3" x14ac:dyDescent="0.2">
      <c r="A57" s="4">
        <v>180</v>
      </c>
      <c r="B57" s="4" t="s">
        <v>852</v>
      </c>
      <c r="C57" s="10">
        <v>27762.15</v>
      </c>
    </row>
    <row r="58" spans="1:3" x14ac:dyDescent="0.2">
      <c r="A58" s="4">
        <v>181</v>
      </c>
      <c r="B58" s="4" t="s">
        <v>853</v>
      </c>
      <c r="C58" s="10">
        <v>1594.87</v>
      </c>
    </row>
    <row r="59" spans="1:3" x14ac:dyDescent="0.2">
      <c r="A59" s="4">
        <v>182</v>
      </c>
      <c r="B59" s="4" t="s">
        <v>854</v>
      </c>
      <c r="C59" s="10">
        <v>17900.939999999999</v>
      </c>
    </row>
    <row r="60" spans="1:3" x14ac:dyDescent="0.2">
      <c r="A60" s="4">
        <v>183</v>
      </c>
      <c r="B60" s="4" t="s">
        <v>855</v>
      </c>
      <c r="C60" s="10">
        <v>27414.14</v>
      </c>
    </row>
    <row r="61" spans="1:3" x14ac:dyDescent="0.2">
      <c r="A61" s="4">
        <v>184</v>
      </c>
      <c r="B61" s="4" t="s">
        <v>856</v>
      </c>
      <c r="C61" s="10">
        <v>1709.91</v>
      </c>
    </row>
    <row r="62" spans="1:3" x14ac:dyDescent="0.2">
      <c r="A62" s="4">
        <v>185</v>
      </c>
      <c r="B62" s="4" t="s">
        <v>857</v>
      </c>
      <c r="C62" s="10">
        <v>31131.31</v>
      </c>
    </row>
    <row r="63" spans="1:3" x14ac:dyDescent="0.2">
      <c r="A63" s="4">
        <v>186</v>
      </c>
      <c r="B63" s="4" t="s">
        <v>858</v>
      </c>
      <c r="C63" s="10">
        <v>49819.87</v>
      </c>
    </row>
    <row r="64" spans="1:3" x14ac:dyDescent="0.2">
      <c r="A64" s="4">
        <v>187</v>
      </c>
      <c r="B64" s="4" t="s">
        <v>859</v>
      </c>
      <c r="C64" s="10">
        <v>26018.81</v>
      </c>
    </row>
    <row r="65" spans="1:3" x14ac:dyDescent="0.2">
      <c r="A65" s="4">
        <v>188</v>
      </c>
      <c r="B65" s="4" t="s">
        <v>860</v>
      </c>
      <c r="C65" s="10">
        <v>36782.71</v>
      </c>
    </row>
    <row r="66" spans="1:3" x14ac:dyDescent="0.2">
      <c r="A66" s="4">
        <v>189</v>
      </c>
      <c r="B66" s="4" t="s">
        <v>861</v>
      </c>
      <c r="C66">
        <v>897.63</v>
      </c>
    </row>
    <row r="67" spans="1:3" x14ac:dyDescent="0.2">
      <c r="A67" s="4">
        <v>190</v>
      </c>
      <c r="B67" s="4" t="s">
        <v>862</v>
      </c>
      <c r="C67" s="10">
        <v>3197.83</v>
      </c>
    </row>
    <row r="68" spans="1:3" x14ac:dyDescent="0.2">
      <c r="A68" s="4">
        <v>191</v>
      </c>
      <c r="B68" s="4" t="s">
        <v>863</v>
      </c>
      <c r="C68" s="10">
        <v>18356.28</v>
      </c>
    </row>
    <row r="69" spans="1:3" x14ac:dyDescent="0.2">
      <c r="A69" s="4">
        <v>192</v>
      </c>
      <c r="B69" s="4" t="s">
        <v>864</v>
      </c>
      <c r="C69" s="10">
        <v>29062.39</v>
      </c>
    </row>
    <row r="70" spans="1:3" x14ac:dyDescent="0.2">
      <c r="A70" s="4">
        <v>193</v>
      </c>
      <c r="B70" s="4" t="s">
        <v>865</v>
      </c>
      <c r="C70" s="10">
        <v>5395.66</v>
      </c>
    </row>
    <row r="71" spans="1:3" x14ac:dyDescent="0.2">
      <c r="A71" s="4">
        <v>194</v>
      </c>
      <c r="B71" s="4" t="s">
        <v>866</v>
      </c>
      <c r="C71" s="10">
        <v>10395.85</v>
      </c>
    </row>
    <row r="72" spans="1:3" x14ac:dyDescent="0.2">
      <c r="A72" s="4">
        <v>195</v>
      </c>
      <c r="B72" s="4" t="s">
        <v>867</v>
      </c>
      <c r="C72" s="10">
        <v>25387.01</v>
      </c>
    </row>
    <row r="73" spans="1:3" x14ac:dyDescent="0.2">
      <c r="A73" s="4">
        <v>196</v>
      </c>
      <c r="B73" s="4" t="s">
        <v>868</v>
      </c>
      <c r="C73" s="10">
        <v>34146.910000000003</v>
      </c>
    </row>
    <row r="74" spans="1:3" x14ac:dyDescent="0.2">
      <c r="A74" s="4">
        <v>203</v>
      </c>
      <c r="B74" s="4" t="s">
        <v>869</v>
      </c>
      <c r="C74" s="10">
        <v>1662.45</v>
      </c>
    </row>
    <row r="75" spans="1:3" x14ac:dyDescent="0.2">
      <c r="A75" s="4">
        <v>204</v>
      </c>
      <c r="B75" s="4" t="s">
        <v>870</v>
      </c>
      <c r="C75" s="10">
        <v>18182.349999999999</v>
      </c>
    </row>
    <row r="76" spans="1:3" x14ac:dyDescent="0.2">
      <c r="A76" s="4">
        <v>205</v>
      </c>
      <c r="B76" s="4" t="s">
        <v>871</v>
      </c>
      <c r="C76" s="10">
        <v>28772.79</v>
      </c>
    </row>
    <row r="77" spans="1:3" x14ac:dyDescent="0.2">
      <c r="A77" s="4">
        <v>206</v>
      </c>
      <c r="B77" s="4" t="s">
        <v>872</v>
      </c>
      <c r="C77" s="10">
        <v>1769.95</v>
      </c>
    </row>
    <row r="78" spans="1:3" x14ac:dyDescent="0.2">
      <c r="A78" s="4">
        <v>207</v>
      </c>
      <c r="B78" s="4" t="s">
        <v>873</v>
      </c>
      <c r="C78" s="10">
        <v>5497.7</v>
      </c>
    </row>
    <row r="79" spans="1:3" x14ac:dyDescent="0.2">
      <c r="A79" s="4">
        <v>208</v>
      </c>
      <c r="B79" s="4" t="s">
        <v>874</v>
      </c>
      <c r="C79" s="10">
        <v>10689.79</v>
      </c>
    </row>
    <row r="80" spans="1:3" x14ac:dyDescent="0.2">
      <c r="A80" s="4">
        <v>209</v>
      </c>
      <c r="B80" s="4" t="s">
        <v>875</v>
      </c>
      <c r="C80" s="10">
        <v>24939.46</v>
      </c>
    </row>
    <row r="81" spans="1:3" x14ac:dyDescent="0.2">
      <c r="A81" s="4">
        <v>213</v>
      </c>
      <c r="B81" s="4" t="s">
        <v>876</v>
      </c>
      <c r="C81" s="10">
        <v>2066.0100000000002</v>
      </c>
    </row>
    <row r="82" spans="1:3" x14ac:dyDescent="0.2">
      <c r="A82" s="4">
        <v>214</v>
      </c>
      <c r="B82" s="4" t="s">
        <v>877</v>
      </c>
      <c r="C82" s="10">
        <v>3513.54</v>
      </c>
    </row>
    <row r="83" spans="1:3" x14ac:dyDescent="0.2">
      <c r="A83" s="4">
        <v>215</v>
      </c>
      <c r="B83" s="4" t="s">
        <v>878</v>
      </c>
      <c r="C83">
        <v>106.45</v>
      </c>
    </row>
    <row r="84" spans="1:3" x14ac:dyDescent="0.2">
      <c r="A84" s="4">
        <v>216</v>
      </c>
      <c r="B84" s="4" t="s">
        <v>879</v>
      </c>
      <c r="C84">
        <v>244.51</v>
      </c>
    </row>
    <row r="85" spans="1:3" x14ac:dyDescent="0.2">
      <c r="A85" s="4">
        <v>217</v>
      </c>
      <c r="B85" s="4" t="s">
        <v>880</v>
      </c>
      <c r="C85">
        <v>448.16</v>
      </c>
    </row>
    <row r="86" spans="1:3" x14ac:dyDescent="0.2">
      <c r="A86" s="4">
        <v>221</v>
      </c>
      <c r="B86" s="4" t="s">
        <v>881</v>
      </c>
      <c r="C86" s="10">
        <v>24578.98</v>
      </c>
    </row>
    <row r="87" spans="1:3" x14ac:dyDescent="0.2">
      <c r="A87" s="4">
        <v>222</v>
      </c>
      <c r="B87" s="4" t="s">
        <v>882</v>
      </c>
      <c r="C87" s="10">
        <v>31872.11</v>
      </c>
    </row>
    <row r="88" spans="1:3" x14ac:dyDescent="0.2">
      <c r="A88" s="4">
        <v>223</v>
      </c>
      <c r="B88" s="4" t="s">
        <v>883</v>
      </c>
      <c r="C88" s="10">
        <v>3048.21</v>
      </c>
    </row>
    <row r="89" spans="1:3" x14ac:dyDescent="0.2">
      <c r="A89" s="4">
        <v>224</v>
      </c>
      <c r="B89" s="4" t="s">
        <v>884</v>
      </c>
      <c r="C89" s="10">
        <v>24758.75</v>
      </c>
    </row>
    <row r="90" spans="1:3" x14ac:dyDescent="0.2">
      <c r="A90" s="4">
        <v>225</v>
      </c>
      <c r="B90" s="4" t="s">
        <v>885</v>
      </c>
      <c r="C90" s="10">
        <v>36358.75</v>
      </c>
    </row>
    <row r="91" spans="1:3" x14ac:dyDescent="0.2">
      <c r="A91" s="4">
        <v>226</v>
      </c>
      <c r="B91" s="4" t="s">
        <v>886</v>
      </c>
      <c r="C91" s="10">
        <v>17809.54</v>
      </c>
    </row>
    <row r="92" spans="1:3" x14ac:dyDescent="0.2">
      <c r="A92" s="4">
        <v>227</v>
      </c>
      <c r="B92" s="4" t="s">
        <v>887</v>
      </c>
      <c r="C92" s="10">
        <v>30258.720000000001</v>
      </c>
    </row>
    <row r="93" spans="1:3" x14ac:dyDescent="0.2">
      <c r="A93" s="4">
        <v>228</v>
      </c>
      <c r="B93" s="4" t="s">
        <v>888</v>
      </c>
      <c r="C93">
        <v>863.19</v>
      </c>
    </row>
    <row r="94" spans="1:3" x14ac:dyDescent="0.2">
      <c r="A94" s="4">
        <v>229</v>
      </c>
      <c r="B94" s="4" t="s">
        <v>889</v>
      </c>
      <c r="C94" s="10">
        <v>1621.4</v>
      </c>
    </row>
    <row r="95" spans="1:3" x14ac:dyDescent="0.2">
      <c r="A95" s="4">
        <v>230</v>
      </c>
      <c r="B95" s="4" t="s">
        <v>890</v>
      </c>
      <c r="C95">
        <v>882.08</v>
      </c>
    </row>
    <row r="96" spans="1:3" x14ac:dyDescent="0.2">
      <c r="A96" s="4">
        <v>231</v>
      </c>
      <c r="B96" s="4" t="s">
        <v>891</v>
      </c>
      <c r="C96">
        <v>887.99</v>
      </c>
    </row>
    <row r="97" spans="1:3" x14ac:dyDescent="0.2">
      <c r="A97" s="4">
        <v>232</v>
      </c>
      <c r="B97" s="4" t="s">
        <v>892</v>
      </c>
      <c r="C97" s="10">
        <v>1746.14</v>
      </c>
    </row>
    <row r="98" spans="1:3" x14ac:dyDescent="0.2">
      <c r="A98" s="4">
        <v>233</v>
      </c>
      <c r="B98" s="4" t="s">
        <v>893</v>
      </c>
      <c r="C98" s="10">
        <v>3191.51</v>
      </c>
    </row>
    <row r="99" spans="1:3" x14ac:dyDescent="0.2">
      <c r="A99" s="4">
        <v>234</v>
      </c>
      <c r="B99" s="4" t="s">
        <v>894</v>
      </c>
      <c r="C99" s="10">
        <v>5465.71</v>
      </c>
    </row>
    <row r="100" spans="1:3" x14ac:dyDescent="0.2">
      <c r="A100" s="4">
        <v>235</v>
      </c>
      <c r="B100" s="4" t="s">
        <v>895</v>
      </c>
      <c r="C100" s="10">
        <v>10606.44</v>
      </c>
    </row>
    <row r="101" spans="1:3" x14ac:dyDescent="0.2">
      <c r="A101" s="4">
        <v>236</v>
      </c>
      <c r="B101" s="4" t="s">
        <v>896</v>
      </c>
      <c r="C101" s="10">
        <v>1776.35</v>
      </c>
    </row>
    <row r="102" spans="1:3" x14ac:dyDescent="0.2">
      <c r="A102" s="4">
        <v>237</v>
      </c>
      <c r="B102" s="4" t="s">
        <v>897</v>
      </c>
      <c r="C102">
        <v>867.82</v>
      </c>
    </row>
    <row r="103" spans="1:3" x14ac:dyDescent="0.2">
      <c r="A103" s="4">
        <v>238</v>
      </c>
      <c r="B103" s="4" t="s">
        <v>898</v>
      </c>
      <c r="C103" s="10">
        <v>1727.34</v>
      </c>
    </row>
    <row r="104" spans="1:3" x14ac:dyDescent="0.2">
      <c r="A104" s="4">
        <v>239</v>
      </c>
      <c r="B104" s="4" t="s">
        <v>899</v>
      </c>
      <c r="C104" s="10">
        <v>3165.85</v>
      </c>
    </row>
    <row r="105" spans="1:3" x14ac:dyDescent="0.2">
      <c r="A105" s="4">
        <v>242</v>
      </c>
      <c r="B105" s="4" t="s">
        <v>900</v>
      </c>
      <c r="C105">
        <v>831.64</v>
      </c>
    </row>
    <row r="106" spans="1:3" x14ac:dyDescent="0.2">
      <c r="A106" s="4">
        <v>243</v>
      </c>
      <c r="B106" s="4" t="s">
        <v>901</v>
      </c>
      <c r="C106" s="10">
        <v>3217.56</v>
      </c>
    </row>
    <row r="107" spans="1:3" x14ac:dyDescent="0.2">
      <c r="A107" s="4">
        <v>244</v>
      </c>
      <c r="B107" s="4" t="s">
        <v>902</v>
      </c>
      <c r="C107" s="10">
        <v>33334.720000000001</v>
      </c>
    </row>
    <row r="108" spans="1:3" x14ac:dyDescent="0.2">
      <c r="A108" s="4">
        <v>245</v>
      </c>
      <c r="B108" s="4" t="s">
        <v>903</v>
      </c>
      <c r="C108" s="10">
        <v>40576.28</v>
      </c>
    </row>
    <row r="109" spans="1:3" x14ac:dyDescent="0.2">
      <c r="A109" s="4">
        <v>246</v>
      </c>
      <c r="B109" s="4" t="s">
        <v>904</v>
      </c>
      <c r="C109">
        <v>839.34</v>
      </c>
    </row>
    <row r="110" spans="1:3" x14ac:dyDescent="0.2">
      <c r="A110" s="4">
        <v>247</v>
      </c>
      <c r="B110" s="4" t="s">
        <v>905</v>
      </c>
      <c r="C110" s="10">
        <v>1677.91</v>
      </c>
    </row>
    <row r="111" spans="1:3" x14ac:dyDescent="0.2">
      <c r="A111" s="4">
        <v>248</v>
      </c>
      <c r="B111" s="4" t="s">
        <v>906</v>
      </c>
      <c r="C111" s="10">
        <v>3105.99</v>
      </c>
    </row>
    <row r="112" spans="1:3" x14ac:dyDescent="0.2">
      <c r="A112" s="4">
        <v>249</v>
      </c>
      <c r="B112" s="4" t="s">
        <v>907</v>
      </c>
      <c r="C112" s="10">
        <v>5197.45</v>
      </c>
    </row>
    <row r="113" spans="1:3" x14ac:dyDescent="0.2">
      <c r="A113" s="4">
        <v>250</v>
      </c>
      <c r="B113" s="4" t="s">
        <v>908</v>
      </c>
      <c r="C113" s="10">
        <v>10538.48</v>
      </c>
    </row>
    <row r="114" spans="1:3" x14ac:dyDescent="0.2">
      <c r="A114" s="4">
        <v>251</v>
      </c>
      <c r="B114" s="4" t="s">
        <v>909</v>
      </c>
      <c r="C114" s="10">
        <v>18413.330000000002</v>
      </c>
    </row>
    <row r="115" spans="1:3" x14ac:dyDescent="0.2">
      <c r="A115" s="4">
        <v>252</v>
      </c>
      <c r="B115" s="4" t="s">
        <v>910</v>
      </c>
      <c r="C115">
        <v>847.37</v>
      </c>
    </row>
    <row r="116" spans="1:3" x14ac:dyDescent="0.2">
      <c r="A116" s="4">
        <v>253</v>
      </c>
      <c r="B116" s="4" t="s">
        <v>911</v>
      </c>
      <c r="C116" s="10">
        <v>1712.4</v>
      </c>
    </row>
    <row r="117" spans="1:3" x14ac:dyDescent="0.2">
      <c r="A117" s="4">
        <v>254</v>
      </c>
      <c r="B117" s="4" t="s">
        <v>912</v>
      </c>
      <c r="C117" s="10">
        <v>3088.01</v>
      </c>
    </row>
    <row r="118" spans="1:3" x14ac:dyDescent="0.2">
      <c r="A118" s="4">
        <v>255</v>
      </c>
      <c r="B118" s="4" t="s">
        <v>913</v>
      </c>
      <c r="C118" s="10">
        <v>5476.4</v>
      </c>
    </row>
    <row r="119" spans="1:3" x14ac:dyDescent="0.2">
      <c r="A119" s="4">
        <v>256</v>
      </c>
      <c r="B119" s="4" t="s">
        <v>914</v>
      </c>
      <c r="C119" s="10">
        <v>9629.8799999999992</v>
      </c>
    </row>
    <row r="120" spans="1:3" x14ac:dyDescent="0.2">
      <c r="A120" s="4">
        <v>257</v>
      </c>
      <c r="B120" s="4" t="s">
        <v>915</v>
      </c>
      <c r="C120" s="10">
        <v>16515.03</v>
      </c>
    </row>
    <row r="121" spans="1:3" x14ac:dyDescent="0.2">
      <c r="A121" s="4">
        <v>258</v>
      </c>
      <c r="B121" s="4" t="s">
        <v>916</v>
      </c>
      <c r="C121" s="10">
        <v>24357.64</v>
      </c>
    </row>
    <row r="122" spans="1:3" x14ac:dyDescent="0.2">
      <c r="A122" s="4">
        <v>264</v>
      </c>
      <c r="B122" s="4" t="s">
        <v>917</v>
      </c>
      <c r="C122">
        <v>735.72</v>
      </c>
    </row>
    <row r="123" spans="1:3" x14ac:dyDescent="0.2">
      <c r="A123" s="4">
        <v>307</v>
      </c>
      <c r="B123" s="4" t="s">
        <v>918</v>
      </c>
      <c r="C123" s="10">
        <v>1361.42</v>
      </c>
    </row>
  </sheetData>
  <autoFilter ref="A2:C2">
    <sortState ref="A3:D123">
      <sortCondition ref="A2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baseColWidth="10" defaultColWidth="8.83203125" defaultRowHeight="15" x14ac:dyDescent="0.2"/>
  <cols>
    <col min="2" max="2" width="76.83203125" bestFit="1" customWidth="1"/>
  </cols>
  <sheetData>
    <row r="1" spans="1:3" x14ac:dyDescent="0.2">
      <c r="A1" t="s">
        <v>491</v>
      </c>
      <c r="B1" t="s">
        <v>489</v>
      </c>
      <c r="C1" t="s">
        <v>527</v>
      </c>
    </row>
    <row r="2" spans="1:3" x14ac:dyDescent="0.2">
      <c r="A2" t="s">
        <v>121</v>
      </c>
      <c r="B2" t="s">
        <v>0</v>
      </c>
      <c r="C2">
        <v>131.01</v>
      </c>
    </row>
    <row r="3" spans="1:3" x14ac:dyDescent="0.2">
      <c r="A3" t="s">
        <v>122</v>
      </c>
      <c r="B3" t="s">
        <v>1</v>
      </c>
      <c r="C3">
        <v>203.54</v>
      </c>
    </row>
    <row r="4" spans="1:3" x14ac:dyDescent="0.2">
      <c r="A4" t="s">
        <v>123</v>
      </c>
      <c r="B4" t="s">
        <v>2</v>
      </c>
      <c r="C4">
        <v>405.85</v>
      </c>
    </row>
    <row r="5" spans="1:3" x14ac:dyDescent="0.2">
      <c r="A5" t="s">
        <v>165</v>
      </c>
      <c r="B5" t="s">
        <v>44</v>
      </c>
      <c r="C5">
        <v>769.18</v>
      </c>
    </row>
    <row r="6" spans="1:3" x14ac:dyDescent="0.2">
      <c r="A6" t="s">
        <v>516</v>
      </c>
      <c r="B6" t="s">
        <v>117</v>
      </c>
      <c r="C6">
        <v>1321.02</v>
      </c>
    </row>
    <row r="7" spans="1:3" x14ac:dyDescent="0.2">
      <c r="A7" t="s">
        <v>525</v>
      </c>
      <c r="B7" t="s">
        <v>523</v>
      </c>
      <c r="C7">
        <v>2003.05</v>
      </c>
    </row>
    <row r="8" spans="1:3" x14ac:dyDescent="0.2">
      <c r="A8" t="s">
        <v>526</v>
      </c>
      <c r="B8" t="s">
        <v>524</v>
      </c>
      <c r="C8">
        <v>3029.65</v>
      </c>
    </row>
    <row r="9" spans="1:3" x14ac:dyDescent="0.2">
      <c r="A9" t="s">
        <v>124</v>
      </c>
      <c r="B9" t="s">
        <v>3</v>
      </c>
      <c r="C9">
        <v>97.42</v>
      </c>
    </row>
    <row r="10" spans="1:3" x14ac:dyDescent="0.2">
      <c r="A10" t="s">
        <v>125</v>
      </c>
      <c r="B10" t="s">
        <v>4</v>
      </c>
      <c r="C10">
        <v>214.57</v>
      </c>
    </row>
    <row r="11" spans="1:3" x14ac:dyDescent="0.2">
      <c r="A11" t="s">
        <v>126</v>
      </c>
      <c r="B11" t="s">
        <v>5</v>
      </c>
      <c r="C11">
        <v>400.72</v>
      </c>
    </row>
    <row r="12" spans="1:3" x14ac:dyDescent="0.2">
      <c r="A12" t="s">
        <v>127</v>
      </c>
      <c r="B12" t="s">
        <v>6</v>
      </c>
      <c r="C12">
        <v>748.54</v>
      </c>
    </row>
    <row r="13" spans="1:3" x14ac:dyDescent="0.2">
      <c r="A13" t="s">
        <v>166</v>
      </c>
      <c r="B13" t="s">
        <v>45</v>
      </c>
      <c r="C13">
        <v>1265.8699999999999</v>
      </c>
    </row>
    <row r="14" spans="1:3" x14ac:dyDescent="0.2">
      <c r="A14" t="s">
        <v>199</v>
      </c>
      <c r="B14" t="s">
        <v>78</v>
      </c>
      <c r="C14">
        <v>1890.43</v>
      </c>
    </row>
    <row r="15" spans="1:3" x14ac:dyDescent="0.2">
      <c r="A15" t="s">
        <v>200</v>
      </c>
      <c r="B15" t="s">
        <v>79</v>
      </c>
      <c r="C15">
        <v>2973.31</v>
      </c>
    </row>
    <row r="16" spans="1:3" x14ac:dyDescent="0.2">
      <c r="A16" t="s">
        <v>201</v>
      </c>
      <c r="B16" t="s">
        <v>80</v>
      </c>
      <c r="C16">
        <v>92.82</v>
      </c>
    </row>
    <row r="17" spans="1:3" x14ac:dyDescent="0.2">
      <c r="A17" t="s">
        <v>202</v>
      </c>
      <c r="B17" t="s">
        <v>492</v>
      </c>
      <c r="C17">
        <v>222.27</v>
      </c>
    </row>
    <row r="18" spans="1:3" x14ac:dyDescent="0.2">
      <c r="A18" t="s">
        <v>203</v>
      </c>
      <c r="B18" t="s">
        <v>493</v>
      </c>
      <c r="C18">
        <v>427.39</v>
      </c>
    </row>
    <row r="19" spans="1:3" x14ac:dyDescent="0.2">
      <c r="A19" t="s">
        <v>240</v>
      </c>
      <c r="B19" t="s">
        <v>116</v>
      </c>
      <c r="C19">
        <v>713.07</v>
      </c>
    </row>
    <row r="20" spans="1:3" x14ac:dyDescent="0.2">
      <c r="A20" t="s">
        <v>128</v>
      </c>
      <c r="B20" t="s">
        <v>7</v>
      </c>
      <c r="C20">
        <v>824.79</v>
      </c>
    </row>
    <row r="21" spans="1:3" x14ac:dyDescent="0.2">
      <c r="A21" t="s">
        <v>167</v>
      </c>
      <c r="B21" t="s">
        <v>46</v>
      </c>
      <c r="C21">
        <v>1767.11</v>
      </c>
    </row>
    <row r="22" spans="1:3" x14ac:dyDescent="0.2">
      <c r="A22" t="s">
        <v>129</v>
      </c>
      <c r="B22" t="s">
        <v>8</v>
      </c>
      <c r="C22">
        <v>3151.93</v>
      </c>
    </row>
    <row r="23" spans="1:3" x14ac:dyDescent="0.2">
      <c r="A23" t="s">
        <v>130</v>
      </c>
      <c r="B23" t="s">
        <v>9</v>
      </c>
      <c r="C23">
        <v>5159.1099999999997</v>
      </c>
    </row>
    <row r="24" spans="1:3" x14ac:dyDescent="0.2">
      <c r="A24" t="s">
        <v>152</v>
      </c>
      <c r="B24" t="s">
        <v>31</v>
      </c>
      <c r="C24">
        <v>10570.84</v>
      </c>
    </row>
    <row r="25" spans="1:3" x14ac:dyDescent="0.2">
      <c r="A25" t="s">
        <v>168</v>
      </c>
      <c r="B25" t="s">
        <v>47</v>
      </c>
      <c r="C25">
        <v>16004.04</v>
      </c>
    </row>
    <row r="26" spans="1:3" x14ac:dyDescent="0.2">
      <c r="A26" t="s">
        <v>204</v>
      </c>
      <c r="B26" t="s">
        <v>494</v>
      </c>
      <c r="C26">
        <v>24703.47</v>
      </c>
    </row>
    <row r="27" spans="1:3" x14ac:dyDescent="0.2">
      <c r="A27" t="s">
        <v>205</v>
      </c>
      <c r="B27" t="s">
        <v>81</v>
      </c>
      <c r="C27">
        <v>29760.37</v>
      </c>
    </row>
    <row r="28" spans="1:3" x14ac:dyDescent="0.2">
      <c r="A28" t="s">
        <v>131</v>
      </c>
      <c r="B28" t="s">
        <v>10</v>
      </c>
      <c r="C28">
        <v>789.03</v>
      </c>
    </row>
    <row r="29" spans="1:3" x14ac:dyDescent="0.2">
      <c r="A29" t="s">
        <v>169</v>
      </c>
      <c r="B29" t="s">
        <v>48</v>
      </c>
      <c r="C29">
        <v>1569.13</v>
      </c>
    </row>
    <row r="30" spans="1:3" x14ac:dyDescent="0.2">
      <c r="A30" t="s">
        <v>206</v>
      </c>
      <c r="B30" t="s">
        <v>82</v>
      </c>
      <c r="C30">
        <v>2879.12</v>
      </c>
    </row>
    <row r="31" spans="1:3" x14ac:dyDescent="0.2">
      <c r="A31" t="s">
        <v>132</v>
      </c>
      <c r="B31" t="s">
        <v>11</v>
      </c>
      <c r="C31">
        <v>4997.22</v>
      </c>
    </row>
    <row r="32" spans="1:3" x14ac:dyDescent="0.2">
      <c r="A32" t="s">
        <v>153</v>
      </c>
      <c r="B32" t="s">
        <v>32</v>
      </c>
      <c r="C32">
        <v>9590.94</v>
      </c>
    </row>
    <row r="33" spans="1:3" x14ac:dyDescent="0.2">
      <c r="A33" t="s">
        <v>170</v>
      </c>
      <c r="B33" t="s">
        <v>49</v>
      </c>
      <c r="C33">
        <v>18337.2</v>
      </c>
    </row>
    <row r="34" spans="1:3" x14ac:dyDescent="0.2">
      <c r="A34" t="s">
        <v>207</v>
      </c>
      <c r="B34" t="s">
        <v>83</v>
      </c>
      <c r="C34">
        <v>24545.38</v>
      </c>
    </row>
    <row r="35" spans="1:3" x14ac:dyDescent="0.2">
      <c r="A35" t="s">
        <v>208</v>
      </c>
      <c r="B35" t="s">
        <v>84</v>
      </c>
      <c r="C35">
        <v>33949.730000000003</v>
      </c>
    </row>
    <row r="36" spans="1:3" x14ac:dyDescent="0.2">
      <c r="A36" t="s">
        <v>133</v>
      </c>
      <c r="B36" t="s">
        <v>12</v>
      </c>
      <c r="C36">
        <v>858.69</v>
      </c>
    </row>
    <row r="37" spans="1:3" x14ac:dyDescent="0.2">
      <c r="A37" t="s">
        <v>134</v>
      </c>
      <c r="B37" t="s">
        <v>13</v>
      </c>
      <c r="C37">
        <v>1763.35</v>
      </c>
    </row>
    <row r="38" spans="1:3" x14ac:dyDescent="0.2">
      <c r="A38" t="s">
        <v>135</v>
      </c>
      <c r="B38" t="s">
        <v>14</v>
      </c>
      <c r="C38">
        <v>3080.64</v>
      </c>
    </row>
    <row r="39" spans="1:3" x14ac:dyDescent="0.2">
      <c r="A39" t="s">
        <v>154</v>
      </c>
      <c r="B39" t="s">
        <v>33</v>
      </c>
      <c r="C39">
        <v>4984.3100000000004</v>
      </c>
    </row>
    <row r="40" spans="1:3" x14ac:dyDescent="0.2">
      <c r="A40" t="s">
        <v>171</v>
      </c>
      <c r="B40" t="s">
        <v>50</v>
      </c>
      <c r="C40">
        <v>11192.56</v>
      </c>
    </row>
    <row r="41" spans="1:3" x14ac:dyDescent="0.2">
      <c r="A41" t="s">
        <v>209</v>
      </c>
      <c r="B41" t="s">
        <v>85</v>
      </c>
      <c r="C41">
        <v>19184.79</v>
      </c>
    </row>
    <row r="42" spans="1:3" x14ac:dyDescent="0.2">
      <c r="A42" t="s">
        <v>210</v>
      </c>
      <c r="B42" t="s">
        <v>86</v>
      </c>
      <c r="C42">
        <v>28253.87</v>
      </c>
    </row>
    <row r="43" spans="1:3" x14ac:dyDescent="0.2">
      <c r="A43" t="s">
        <v>211</v>
      </c>
      <c r="B43" t="s">
        <v>87</v>
      </c>
      <c r="C43">
        <v>829.31</v>
      </c>
    </row>
    <row r="44" spans="1:3" x14ac:dyDescent="0.2">
      <c r="A44" t="s">
        <v>212</v>
      </c>
      <c r="B44" t="s">
        <v>88</v>
      </c>
      <c r="C44">
        <v>1570.28</v>
      </c>
    </row>
    <row r="45" spans="1:3" x14ac:dyDescent="0.2">
      <c r="A45" t="s">
        <v>136</v>
      </c>
      <c r="B45" t="s">
        <v>15</v>
      </c>
      <c r="C45">
        <v>2831.57</v>
      </c>
    </row>
    <row r="46" spans="1:3" x14ac:dyDescent="0.2">
      <c r="A46" t="s">
        <v>137</v>
      </c>
      <c r="B46" t="s">
        <v>16</v>
      </c>
      <c r="C46">
        <v>4875.79</v>
      </c>
    </row>
    <row r="47" spans="1:3" x14ac:dyDescent="0.2">
      <c r="A47" t="s">
        <v>155</v>
      </c>
      <c r="B47" t="s">
        <v>34</v>
      </c>
      <c r="C47">
        <v>9522.17</v>
      </c>
    </row>
    <row r="48" spans="1:3" x14ac:dyDescent="0.2">
      <c r="A48" t="s">
        <v>172</v>
      </c>
      <c r="B48" t="s">
        <v>51</v>
      </c>
      <c r="C48">
        <v>17731.96</v>
      </c>
    </row>
    <row r="49" spans="1:3" x14ac:dyDescent="0.2">
      <c r="A49" t="s">
        <v>173</v>
      </c>
      <c r="B49" t="s">
        <v>52</v>
      </c>
      <c r="C49">
        <v>25137.98</v>
      </c>
    </row>
    <row r="50" spans="1:3" x14ac:dyDescent="0.2">
      <c r="A50" t="s">
        <v>138</v>
      </c>
      <c r="B50" t="s">
        <v>17</v>
      </c>
      <c r="C50">
        <v>791.11</v>
      </c>
    </row>
    <row r="51" spans="1:3" x14ac:dyDescent="0.2">
      <c r="A51" t="s">
        <v>139</v>
      </c>
      <c r="B51" t="s">
        <v>18</v>
      </c>
      <c r="C51">
        <v>1532.52</v>
      </c>
    </row>
    <row r="52" spans="1:3" x14ac:dyDescent="0.2">
      <c r="A52" t="s">
        <v>140</v>
      </c>
      <c r="B52" t="s">
        <v>19</v>
      </c>
      <c r="C52">
        <v>2461.6999999999998</v>
      </c>
    </row>
    <row r="53" spans="1:3" x14ac:dyDescent="0.2">
      <c r="A53" t="s">
        <v>141</v>
      </c>
      <c r="B53" t="s">
        <v>20</v>
      </c>
      <c r="C53">
        <v>4612.29</v>
      </c>
    </row>
    <row r="54" spans="1:3" x14ac:dyDescent="0.2">
      <c r="A54" t="s">
        <v>156</v>
      </c>
      <c r="B54" t="s">
        <v>35</v>
      </c>
      <c r="C54">
        <v>8653.67</v>
      </c>
    </row>
    <row r="55" spans="1:3" x14ac:dyDescent="0.2">
      <c r="A55" t="s">
        <v>174</v>
      </c>
      <c r="B55" t="s">
        <v>53</v>
      </c>
      <c r="C55">
        <v>14430.22</v>
      </c>
    </row>
    <row r="56" spans="1:3" x14ac:dyDescent="0.2">
      <c r="A56" t="s">
        <v>175</v>
      </c>
      <c r="B56" t="s">
        <v>54</v>
      </c>
      <c r="C56">
        <v>25219.65</v>
      </c>
    </row>
    <row r="57" spans="1:3" x14ac:dyDescent="0.2">
      <c r="A57" t="s">
        <v>142</v>
      </c>
      <c r="B57" t="s">
        <v>21</v>
      </c>
      <c r="C57">
        <v>786.75</v>
      </c>
    </row>
    <row r="58" spans="1:3" x14ac:dyDescent="0.2">
      <c r="A58" t="s">
        <v>176</v>
      </c>
      <c r="B58" t="s">
        <v>55</v>
      </c>
      <c r="C58">
        <v>1555.36</v>
      </c>
    </row>
    <row r="59" spans="1:3" x14ac:dyDescent="0.2">
      <c r="A59" t="s">
        <v>143</v>
      </c>
      <c r="B59" t="s">
        <v>22</v>
      </c>
      <c r="C59">
        <v>2965.68</v>
      </c>
    </row>
    <row r="60" spans="1:3" x14ac:dyDescent="0.2">
      <c r="A60" t="s">
        <v>144</v>
      </c>
      <c r="B60" t="s">
        <v>23</v>
      </c>
      <c r="C60">
        <v>5257.89</v>
      </c>
    </row>
    <row r="61" spans="1:3" x14ac:dyDescent="0.2">
      <c r="A61" t="s">
        <v>157</v>
      </c>
      <c r="B61" t="s">
        <v>36</v>
      </c>
      <c r="C61">
        <v>10393.67</v>
      </c>
    </row>
    <row r="62" spans="1:3" x14ac:dyDescent="0.2">
      <c r="A62" t="s">
        <v>177</v>
      </c>
      <c r="B62" t="s">
        <v>56</v>
      </c>
      <c r="C62">
        <v>14491.76</v>
      </c>
    </row>
    <row r="63" spans="1:3" x14ac:dyDescent="0.2">
      <c r="A63" t="s">
        <v>178</v>
      </c>
      <c r="B63" t="s">
        <v>57</v>
      </c>
      <c r="C63">
        <v>26054.54</v>
      </c>
    </row>
    <row r="64" spans="1:3" x14ac:dyDescent="0.2">
      <c r="A64" t="s">
        <v>179</v>
      </c>
      <c r="B64" t="s">
        <v>58</v>
      </c>
      <c r="C64">
        <v>1628.33</v>
      </c>
    </row>
    <row r="65" spans="1:3" x14ac:dyDescent="0.2">
      <c r="A65" t="s">
        <v>145</v>
      </c>
      <c r="B65" t="s">
        <v>24</v>
      </c>
      <c r="C65">
        <v>3038.43</v>
      </c>
    </row>
    <row r="66" spans="1:3" x14ac:dyDescent="0.2">
      <c r="A66" t="s">
        <v>146</v>
      </c>
      <c r="B66" t="s">
        <v>25</v>
      </c>
      <c r="C66">
        <v>5259.98</v>
      </c>
    </row>
    <row r="67" spans="1:3" x14ac:dyDescent="0.2">
      <c r="A67" t="s">
        <v>147</v>
      </c>
      <c r="B67" t="s">
        <v>26</v>
      </c>
      <c r="C67">
        <v>9755.09</v>
      </c>
    </row>
    <row r="68" spans="1:3" x14ac:dyDescent="0.2">
      <c r="A68" t="s">
        <v>158</v>
      </c>
      <c r="B68" t="s">
        <v>37</v>
      </c>
      <c r="C68">
        <v>16605.29</v>
      </c>
    </row>
    <row r="69" spans="1:3" x14ac:dyDescent="0.2">
      <c r="A69" t="s">
        <v>159</v>
      </c>
      <c r="B69" t="s">
        <v>38</v>
      </c>
      <c r="C69">
        <v>23533.32</v>
      </c>
    </row>
    <row r="70" spans="1:3" x14ac:dyDescent="0.2">
      <c r="A70" t="s">
        <v>180</v>
      </c>
      <c r="B70" t="s">
        <v>59</v>
      </c>
      <c r="C70">
        <v>28487.29</v>
      </c>
    </row>
    <row r="71" spans="1:3" x14ac:dyDescent="0.2">
      <c r="A71" t="s">
        <v>181</v>
      </c>
      <c r="B71" t="s">
        <v>60</v>
      </c>
      <c r="C71">
        <v>46518.96</v>
      </c>
    </row>
    <row r="72" spans="1:3" x14ac:dyDescent="0.2">
      <c r="A72" t="s">
        <v>214</v>
      </c>
      <c r="B72" t="s">
        <v>90</v>
      </c>
      <c r="C72">
        <v>890.16</v>
      </c>
    </row>
    <row r="73" spans="1:3" x14ac:dyDescent="0.2">
      <c r="A73" t="s">
        <v>215</v>
      </c>
      <c r="B73" t="s">
        <v>91</v>
      </c>
      <c r="C73">
        <v>1734.08</v>
      </c>
    </row>
    <row r="74" spans="1:3" x14ac:dyDescent="0.2">
      <c r="A74" t="s">
        <v>216</v>
      </c>
      <c r="B74" t="s">
        <v>92</v>
      </c>
      <c r="C74">
        <v>3142.73</v>
      </c>
    </row>
    <row r="75" spans="1:3" x14ac:dyDescent="0.2">
      <c r="A75" t="s">
        <v>217</v>
      </c>
      <c r="B75" t="s">
        <v>93</v>
      </c>
      <c r="C75">
        <v>5393.15</v>
      </c>
    </row>
    <row r="76" spans="1:3" x14ac:dyDescent="0.2">
      <c r="A76" t="s">
        <v>218</v>
      </c>
      <c r="B76" t="s">
        <v>94</v>
      </c>
      <c r="C76">
        <v>10536.34</v>
      </c>
    </row>
    <row r="77" spans="1:3" x14ac:dyDescent="0.2">
      <c r="A77" t="s">
        <v>160</v>
      </c>
      <c r="B77" t="s">
        <v>39</v>
      </c>
      <c r="C77">
        <v>17240.48</v>
      </c>
    </row>
    <row r="78" spans="1:3" x14ac:dyDescent="0.2">
      <c r="A78" t="s">
        <v>182</v>
      </c>
      <c r="B78" t="s">
        <v>61</v>
      </c>
      <c r="C78">
        <v>25777.74</v>
      </c>
    </row>
    <row r="79" spans="1:3" x14ac:dyDescent="0.2">
      <c r="A79" t="s">
        <v>183</v>
      </c>
      <c r="B79" t="s">
        <v>62</v>
      </c>
      <c r="C79">
        <v>33486.97</v>
      </c>
    </row>
    <row r="80" spans="1:3" x14ac:dyDescent="0.2">
      <c r="A80" t="s">
        <v>184</v>
      </c>
      <c r="B80" t="s">
        <v>63</v>
      </c>
      <c r="C80">
        <v>893.88</v>
      </c>
    </row>
    <row r="81" spans="1:3" x14ac:dyDescent="0.2">
      <c r="A81" t="s">
        <v>219</v>
      </c>
      <c r="B81" t="s">
        <v>95</v>
      </c>
      <c r="C81">
        <v>1688.3</v>
      </c>
    </row>
    <row r="82" spans="1:3" x14ac:dyDescent="0.2">
      <c r="A82" t="s">
        <v>185</v>
      </c>
      <c r="B82" t="s">
        <v>64</v>
      </c>
      <c r="C82">
        <v>3013.37</v>
      </c>
    </row>
    <row r="83" spans="1:3" x14ac:dyDescent="0.2">
      <c r="A83" t="s">
        <v>148</v>
      </c>
      <c r="B83" t="s">
        <v>27</v>
      </c>
      <c r="C83">
        <v>5319.15</v>
      </c>
    </row>
    <row r="84" spans="1:3" x14ac:dyDescent="0.2">
      <c r="A84" t="s">
        <v>161</v>
      </c>
      <c r="B84" t="s">
        <v>40</v>
      </c>
      <c r="C84">
        <v>9732.7199999999993</v>
      </c>
    </row>
    <row r="85" spans="1:3" x14ac:dyDescent="0.2">
      <c r="A85" t="s">
        <v>186</v>
      </c>
      <c r="B85" t="s">
        <v>65</v>
      </c>
      <c r="C85">
        <v>17063.349999999999</v>
      </c>
    </row>
    <row r="86" spans="1:3" x14ac:dyDescent="0.2">
      <c r="A86" t="s">
        <v>187</v>
      </c>
      <c r="B86" t="s">
        <v>66</v>
      </c>
      <c r="C86">
        <v>27718.89</v>
      </c>
    </row>
    <row r="87" spans="1:3" x14ac:dyDescent="0.2">
      <c r="A87" t="s">
        <v>220</v>
      </c>
      <c r="B87" t="s">
        <v>96</v>
      </c>
      <c r="C87">
        <v>871.14</v>
      </c>
    </row>
    <row r="88" spans="1:3" x14ac:dyDescent="0.2">
      <c r="A88" t="s">
        <v>221</v>
      </c>
      <c r="B88" t="s">
        <v>97</v>
      </c>
      <c r="C88">
        <v>1783.96</v>
      </c>
    </row>
    <row r="89" spans="1:3" x14ac:dyDescent="0.2">
      <c r="A89" t="s">
        <v>222</v>
      </c>
      <c r="B89" t="s">
        <v>98</v>
      </c>
      <c r="C89">
        <v>3195.69</v>
      </c>
    </row>
    <row r="90" spans="1:3" x14ac:dyDescent="0.2">
      <c r="A90" t="s">
        <v>188</v>
      </c>
      <c r="B90" t="s">
        <v>67</v>
      </c>
      <c r="C90">
        <v>5197.92</v>
      </c>
    </row>
    <row r="91" spans="1:3" x14ac:dyDescent="0.2">
      <c r="A91" t="s">
        <v>189</v>
      </c>
      <c r="B91" t="s">
        <v>68</v>
      </c>
      <c r="C91">
        <v>10945.41</v>
      </c>
    </row>
    <row r="92" spans="1:3" x14ac:dyDescent="0.2">
      <c r="A92" t="s">
        <v>162</v>
      </c>
      <c r="B92" t="s">
        <v>41</v>
      </c>
      <c r="C92">
        <v>18824.16</v>
      </c>
    </row>
    <row r="93" spans="1:3" x14ac:dyDescent="0.2">
      <c r="A93" t="s">
        <v>190</v>
      </c>
      <c r="B93" t="s">
        <v>69</v>
      </c>
      <c r="C93">
        <v>25964.53</v>
      </c>
    </row>
    <row r="94" spans="1:3" x14ac:dyDescent="0.2">
      <c r="A94" t="s">
        <v>191</v>
      </c>
      <c r="B94" t="s">
        <v>70</v>
      </c>
      <c r="C94">
        <v>31376.65</v>
      </c>
    </row>
    <row r="95" spans="1:3" x14ac:dyDescent="0.2">
      <c r="A95" t="s">
        <v>223</v>
      </c>
      <c r="B95" t="s">
        <v>99</v>
      </c>
      <c r="C95">
        <v>890.35</v>
      </c>
    </row>
    <row r="96" spans="1:3" x14ac:dyDescent="0.2">
      <c r="A96" t="s">
        <v>192</v>
      </c>
      <c r="B96" t="s">
        <v>71</v>
      </c>
      <c r="C96">
        <v>1803.75</v>
      </c>
    </row>
    <row r="97" spans="1:3" x14ac:dyDescent="0.2">
      <c r="A97" t="s">
        <v>149</v>
      </c>
      <c r="B97" t="s">
        <v>28</v>
      </c>
      <c r="C97">
        <v>3221.74</v>
      </c>
    </row>
    <row r="98" spans="1:3" x14ac:dyDescent="0.2">
      <c r="A98" t="s">
        <v>150</v>
      </c>
      <c r="B98" t="s">
        <v>29</v>
      </c>
      <c r="C98">
        <v>5369.78</v>
      </c>
    </row>
    <row r="99" spans="1:3" x14ac:dyDescent="0.2">
      <c r="A99" t="s">
        <v>163</v>
      </c>
      <c r="B99" t="s">
        <v>42</v>
      </c>
      <c r="C99">
        <v>10847.7</v>
      </c>
    </row>
    <row r="100" spans="1:3" x14ac:dyDescent="0.2">
      <c r="A100" t="s">
        <v>193</v>
      </c>
      <c r="B100" t="s">
        <v>72</v>
      </c>
      <c r="C100">
        <v>17992.63</v>
      </c>
    </row>
    <row r="101" spans="1:3" x14ac:dyDescent="0.2">
      <c r="A101" t="s">
        <v>194</v>
      </c>
      <c r="B101" t="s">
        <v>73</v>
      </c>
      <c r="C101">
        <v>29151.57</v>
      </c>
    </row>
    <row r="102" spans="1:3" x14ac:dyDescent="0.2">
      <c r="A102" t="s">
        <v>151</v>
      </c>
      <c r="B102" t="s">
        <v>30</v>
      </c>
      <c r="C102">
        <v>834.2</v>
      </c>
    </row>
    <row r="103" spans="1:3" x14ac:dyDescent="0.2">
      <c r="A103" t="s">
        <v>195</v>
      </c>
      <c r="B103" t="s">
        <v>74</v>
      </c>
      <c r="C103">
        <v>1749.46</v>
      </c>
    </row>
    <row r="104" spans="1:3" x14ac:dyDescent="0.2">
      <c r="A104" t="s">
        <v>224</v>
      </c>
      <c r="B104" t="s">
        <v>100</v>
      </c>
      <c r="C104">
        <v>3121.32</v>
      </c>
    </row>
    <row r="105" spans="1:3" x14ac:dyDescent="0.2">
      <c r="A105" t="s">
        <v>196</v>
      </c>
      <c r="B105" t="s">
        <v>75</v>
      </c>
      <c r="C105">
        <v>5468.62</v>
      </c>
    </row>
    <row r="106" spans="1:3" x14ac:dyDescent="0.2">
      <c r="A106" t="s">
        <v>197</v>
      </c>
      <c r="B106" t="s">
        <v>76</v>
      </c>
      <c r="C106">
        <v>9901.99</v>
      </c>
    </row>
    <row r="107" spans="1:3" x14ac:dyDescent="0.2">
      <c r="A107" t="s">
        <v>164</v>
      </c>
      <c r="B107" t="s">
        <v>43</v>
      </c>
      <c r="C107">
        <v>16382.29</v>
      </c>
    </row>
    <row r="108" spans="1:3" x14ac:dyDescent="0.2">
      <c r="A108" t="s">
        <v>198</v>
      </c>
      <c r="B108" t="s">
        <v>77</v>
      </c>
      <c r="C108">
        <v>23832.09</v>
      </c>
    </row>
    <row r="109" spans="1:3" x14ac:dyDescent="0.2">
      <c r="A109" t="s">
        <v>225</v>
      </c>
      <c r="B109" t="s">
        <v>101</v>
      </c>
      <c r="C109">
        <v>33407.480000000003</v>
      </c>
    </row>
    <row r="110" spans="1:3" x14ac:dyDescent="0.2">
      <c r="A110" t="s">
        <v>226</v>
      </c>
      <c r="B110" t="s">
        <v>102</v>
      </c>
      <c r="C110">
        <v>45280.74</v>
      </c>
    </row>
    <row r="111" spans="1:3" x14ac:dyDescent="0.2">
      <c r="A111" t="s">
        <v>227</v>
      </c>
      <c r="B111" t="s">
        <v>103</v>
      </c>
      <c r="C111">
        <v>898.13</v>
      </c>
    </row>
    <row r="112" spans="1:3" x14ac:dyDescent="0.2">
      <c r="A112" t="s">
        <v>228</v>
      </c>
      <c r="B112" t="s">
        <v>104</v>
      </c>
      <c r="C112">
        <v>1785.55</v>
      </c>
    </row>
    <row r="113" spans="1:3" x14ac:dyDescent="0.2">
      <c r="A113" t="s">
        <v>229</v>
      </c>
      <c r="B113" t="s">
        <v>105</v>
      </c>
      <c r="C113">
        <v>3151.55</v>
      </c>
    </row>
    <row r="114" spans="1:3" x14ac:dyDescent="0.2">
      <c r="A114" t="s">
        <v>230</v>
      </c>
      <c r="B114" t="s">
        <v>106</v>
      </c>
      <c r="C114">
        <v>5001.3500000000004</v>
      </c>
    </row>
    <row r="115" spans="1:3" x14ac:dyDescent="0.2">
      <c r="A115" t="s">
        <v>231</v>
      </c>
      <c r="B115" t="s">
        <v>107</v>
      </c>
      <c r="C115">
        <v>9923.48</v>
      </c>
    </row>
    <row r="116" spans="1:3" x14ac:dyDescent="0.2">
      <c r="A116" t="s">
        <v>232</v>
      </c>
      <c r="B116" t="s">
        <v>108</v>
      </c>
      <c r="C116">
        <v>17193.32</v>
      </c>
    </row>
    <row r="117" spans="1:3" x14ac:dyDescent="0.2">
      <c r="A117" t="s">
        <v>233</v>
      </c>
      <c r="B117" t="s">
        <v>109</v>
      </c>
      <c r="C117">
        <v>835.65</v>
      </c>
    </row>
    <row r="118" spans="1:3" x14ac:dyDescent="0.2">
      <c r="A118" t="s">
        <v>234</v>
      </c>
      <c r="B118" t="s">
        <v>110</v>
      </c>
      <c r="C118">
        <v>1711.66</v>
      </c>
    </row>
    <row r="119" spans="1:3" x14ac:dyDescent="0.2">
      <c r="A119" t="s">
        <v>235</v>
      </c>
      <c r="B119" t="s">
        <v>111</v>
      </c>
      <c r="C119">
        <v>3067.93</v>
      </c>
    </row>
    <row r="120" spans="1:3" x14ac:dyDescent="0.2">
      <c r="A120" t="s">
        <v>236</v>
      </c>
      <c r="B120" t="s">
        <v>112</v>
      </c>
      <c r="C120">
        <v>5091.8900000000003</v>
      </c>
    </row>
    <row r="121" spans="1:3" x14ac:dyDescent="0.2">
      <c r="A121" t="s">
        <v>237</v>
      </c>
      <c r="B121" t="s">
        <v>113</v>
      </c>
      <c r="C121">
        <v>10218.48</v>
      </c>
    </row>
    <row r="122" spans="1:3" x14ac:dyDescent="0.2">
      <c r="A122" t="s">
        <v>238</v>
      </c>
      <c r="B122" t="s">
        <v>114</v>
      </c>
      <c r="C122">
        <v>15420.8</v>
      </c>
    </row>
    <row r="123" spans="1:3" x14ac:dyDescent="0.2">
      <c r="A123" t="s">
        <v>239</v>
      </c>
      <c r="B123" t="s">
        <v>115</v>
      </c>
      <c r="C123">
        <v>22743.78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5.33203125" bestFit="1" customWidth="1"/>
    <col min="2" max="2" width="63.5" bestFit="1" customWidth="1"/>
    <col min="3" max="3" width="13.1640625" style="7" bestFit="1" customWidth="1"/>
    <col min="4" max="4" width="10.5" bestFit="1" customWidth="1"/>
    <col min="5" max="5" width="20" bestFit="1" customWidth="1"/>
    <col min="6" max="6" width="10.1640625" bestFit="1" customWidth="1"/>
  </cols>
  <sheetData>
    <row r="1" spans="1:6" x14ac:dyDescent="0.2">
      <c r="A1" t="s">
        <v>491</v>
      </c>
      <c r="B1" t="s">
        <v>489</v>
      </c>
      <c r="C1" s="7" t="s">
        <v>1029</v>
      </c>
      <c r="D1" s="11">
        <v>1</v>
      </c>
      <c r="E1" s="7" t="s">
        <v>1028</v>
      </c>
      <c r="F1" t="s">
        <v>1030</v>
      </c>
    </row>
    <row r="2" spans="1:6" x14ac:dyDescent="0.2">
      <c r="A2" t="s">
        <v>121</v>
      </c>
      <c r="B2" t="s">
        <v>0</v>
      </c>
      <c r="C2" s="7">
        <v>109.42</v>
      </c>
      <c r="D2" s="7">
        <f t="shared" ref="D2:D33" si="0">C2/75*100</f>
        <v>145.89333333333335</v>
      </c>
      <c r="E2" s="7">
        <f t="shared" ref="E2:E33" si="1">D2*0.65</f>
        <v>94.830666666666673</v>
      </c>
      <c r="F2" s="7">
        <f>C2-E2</f>
        <v>14.589333333333329</v>
      </c>
    </row>
    <row r="3" spans="1:6" x14ac:dyDescent="0.2">
      <c r="A3" t="s">
        <v>122</v>
      </c>
      <c r="B3" t="s">
        <v>1</v>
      </c>
      <c r="C3" s="7">
        <v>226.19</v>
      </c>
      <c r="D3" s="7">
        <f t="shared" si="0"/>
        <v>301.58666666666664</v>
      </c>
      <c r="E3" s="7">
        <f t="shared" si="1"/>
        <v>196.03133333333332</v>
      </c>
      <c r="F3" s="7">
        <f t="shared" ref="F3:F66" si="2">C3-E3</f>
        <v>30.158666666666676</v>
      </c>
    </row>
    <row r="4" spans="1:6" x14ac:dyDescent="0.2">
      <c r="A4" t="s">
        <v>123</v>
      </c>
      <c r="B4" t="s">
        <v>2</v>
      </c>
      <c r="C4" s="7">
        <v>435.54</v>
      </c>
      <c r="D4" s="7">
        <f t="shared" si="0"/>
        <v>580.72</v>
      </c>
      <c r="E4" s="7">
        <f t="shared" si="1"/>
        <v>377.46800000000002</v>
      </c>
      <c r="F4" s="7">
        <f t="shared" si="2"/>
        <v>58.072000000000003</v>
      </c>
    </row>
    <row r="5" spans="1:6" x14ac:dyDescent="0.2">
      <c r="A5" t="s">
        <v>128</v>
      </c>
      <c r="B5" t="s">
        <v>7</v>
      </c>
      <c r="C5" s="7">
        <v>942.43</v>
      </c>
      <c r="D5" s="7">
        <f t="shared" si="0"/>
        <v>1256.5733333333333</v>
      </c>
      <c r="E5" s="7">
        <f t="shared" si="1"/>
        <v>816.77266666666662</v>
      </c>
      <c r="F5" s="7">
        <f t="shared" si="2"/>
        <v>125.65733333333333</v>
      </c>
    </row>
    <row r="6" spans="1:6" x14ac:dyDescent="0.2">
      <c r="A6" t="s">
        <v>129</v>
      </c>
      <c r="B6" t="s">
        <v>8</v>
      </c>
      <c r="C6" s="7">
        <v>3248.58</v>
      </c>
      <c r="D6" s="7">
        <f t="shared" si="0"/>
        <v>4331.4399999999996</v>
      </c>
      <c r="E6" s="7">
        <f t="shared" si="1"/>
        <v>2815.4359999999997</v>
      </c>
      <c r="F6" s="7">
        <f t="shared" si="2"/>
        <v>433.14400000000023</v>
      </c>
    </row>
    <row r="7" spans="1:6" x14ac:dyDescent="0.2">
      <c r="A7" t="s">
        <v>130</v>
      </c>
      <c r="B7" t="s">
        <v>9</v>
      </c>
      <c r="C7" s="7">
        <v>5524.01</v>
      </c>
      <c r="D7" s="7">
        <f t="shared" si="0"/>
        <v>7365.3466666666673</v>
      </c>
      <c r="E7" s="7">
        <f t="shared" si="1"/>
        <v>4787.4753333333338</v>
      </c>
      <c r="F7" s="7">
        <f t="shared" si="2"/>
        <v>736.53466666666645</v>
      </c>
    </row>
    <row r="8" spans="1:6" x14ac:dyDescent="0.2">
      <c r="A8" t="s">
        <v>131</v>
      </c>
      <c r="B8" t="s">
        <v>10</v>
      </c>
      <c r="C8" s="7">
        <v>901.54</v>
      </c>
      <c r="D8" s="7">
        <f t="shared" si="0"/>
        <v>1202.0533333333333</v>
      </c>
      <c r="E8" s="7">
        <f t="shared" si="1"/>
        <v>781.33466666666664</v>
      </c>
      <c r="F8" s="7">
        <f t="shared" si="2"/>
        <v>120.20533333333333</v>
      </c>
    </row>
    <row r="9" spans="1:6" x14ac:dyDescent="0.2">
      <c r="A9" t="s">
        <v>132</v>
      </c>
      <c r="B9" t="s">
        <v>11</v>
      </c>
      <c r="C9" s="7">
        <v>5566.45</v>
      </c>
      <c r="D9" s="7">
        <f t="shared" si="0"/>
        <v>7421.9333333333325</v>
      </c>
      <c r="E9" s="7">
        <f t="shared" si="1"/>
        <v>4824.2566666666662</v>
      </c>
      <c r="F9" s="7">
        <f t="shared" si="2"/>
        <v>742.19333333333361</v>
      </c>
    </row>
    <row r="10" spans="1:6" x14ac:dyDescent="0.2">
      <c r="A10" t="s">
        <v>133</v>
      </c>
      <c r="B10" t="s">
        <v>12</v>
      </c>
      <c r="C10" s="7">
        <v>879.45</v>
      </c>
      <c r="D10" s="7">
        <f t="shared" si="0"/>
        <v>1172.6000000000001</v>
      </c>
      <c r="E10" s="7">
        <f t="shared" si="1"/>
        <v>762.19000000000017</v>
      </c>
      <c r="F10" s="7">
        <f t="shared" si="2"/>
        <v>117.25999999999988</v>
      </c>
    </row>
    <row r="11" spans="1:6" x14ac:dyDescent="0.2">
      <c r="A11" t="s">
        <v>134</v>
      </c>
      <c r="B11" t="s">
        <v>13</v>
      </c>
      <c r="C11" s="7">
        <v>1754.72</v>
      </c>
      <c r="D11" s="7">
        <f t="shared" si="0"/>
        <v>2339.6266666666666</v>
      </c>
      <c r="E11" s="7">
        <f t="shared" si="1"/>
        <v>1520.7573333333332</v>
      </c>
      <c r="F11" s="7">
        <f t="shared" si="2"/>
        <v>233.96266666666679</v>
      </c>
    </row>
    <row r="12" spans="1:6" x14ac:dyDescent="0.2">
      <c r="A12" t="s">
        <v>135</v>
      </c>
      <c r="B12" t="s">
        <v>14</v>
      </c>
      <c r="C12" s="7">
        <v>3190.08</v>
      </c>
      <c r="D12" s="7">
        <f t="shared" si="0"/>
        <v>4253.4399999999996</v>
      </c>
      <c r="E12" s="7">
        <f t="shared" si="1"/>
        <v>2764.7359999999999</v>
      </c>
      <c r="F12" s="7">
        <f t="shared" si="2"/>
        <v>425.34400000000005</v>
      </c>
    </row>
    <row r="13" spans="1:6" x14ac:dyDescent="0.2">
      <c r="A13" t="s">
        <v>136</v>
      </c>
      <c r="B13" t="s">
        <v>15</v>
      </c>
      <c r="C13" s="7">
        <v>3196.88</v>
      </c>
      <c r="D13" s="7">
        <f t="shared" si="0"/>
        <v>4262.5066666666671</v>
      </c>
      <c r="E13" s="7">
        <f t="shared" si="1"/>
        <v>2770.6293333333338</v>
      </c>
      <c r="F13" s="7">
        <f t="shared" si="2"/>
        <v>426.25066666666635</v>
      </c>
    </row>
    <row r="14" spans="1:6" x14ac:dyDescent="0.2">
      <c r="A14" t="s">
        <v>137</v>
      </c>
      <c r="B14" t="s">
        <v>16</v>
      </c>
      <c r="C14" s="7">
        <v>5596.74</v>
      </c>
      <c r="D14" s="7">
        <f t="shared" si="0"/>
        <v>7462.32</v>
      </c>
      <c r="E14" s="7">
        <f t="shared" si="1"/>
        <v>4850.5079999999998</v>
      </c>
      <c r="F14" s="7">
        <f t="shared" si="2"/>
        <v>746.23199999999997</v>
      </c>
    </row>
    <row r="15" spans="1:6" x14ac:dyDescent="0.2">
      <c r="A15" t="s">
        <v>138</v>
      </c>
      <c r="B15" t="s">
        <v>17</v>
      </c>
      <c r="C15" s="7">
        <v>849.47</v>
      </c>
      <c r="D15" s="7">
        <f t="shared" si="0"/>
        <v>1132.6266666666668</v>
      </c>
      <c r="E15" s="7">
        <f t="shared" si="1"/>
        <v>736.20733333333339</v>
      </c>
      <c r="F15" s="7">
        <f t="shared" si="2"/>
        <v>113.26266666666663</v>
      </c>
    </row>
    <row r="16" spans="1:6" x14ac:dyDescent="0.2">
      <c r="A16" t="s">
        <v>139</v>
      </c>
      <c r="B16" t="s">
        <v>18</v>
      </c>
      <c r="C16" s="7">
        <v>1694.54</v>
      </c>
      <c r="D16" s="7">
        <f t="shared" si="0"/>
        <v>2259.3866666666668</v>
      </c>
      <c r="E16" s="7">
        <f t="shared" si="1"/>
        <v>1468.6013333333335</v>
      </c>
      <c r="F16" s="7">
        <f t="shared" si="2"/>
        <v>225.93866666666645</v>
      </c>
    </row>
    <row r="17" spans="1:6" x14ac:dyDescent="0.2">
      <c r="A17" t="s">
        <v>140</v>
      </c>
      <c r="B17" t="s">
        <v>19</v>
      </c>
      <c r="C17" s="7">
        <v>3194.54</v>
      </c>
      <c r="D17" s="7">
        <f t="shared" si="0"/>
        <v>4259.3866666666663</v>
      </c>
      <c r="E17" s="7">
        <f t="shared" si="1"/>
        <v>2768.6013333333331</v>
      </c>
      <c r="F17" s="7">
        <f t="shared" si="2"/>
        <v>425.9386666666669</v>
      </c>
    </row>
    <row r="18" spans="1:6" x14ac:dyDescent="0.2">
      <c r="A18" t="s">
        <v>141</v>
      </c>
      <c r="B18" t="s">
        <v>20</v>
      </c>
      <c r="C18" s="7">
        <v>5674.17</v>
      </c>
      <c r="D18" s="7">
        <f t="shared" si="0"/>
        <v>7565.56</v>
      </c>
      <c r="E18" s="7">
        <f t="shared" si="1"/>
        <v>4917.6140000000005</v>
      </c>
      <c r="F18" s="7">
        <f t="shared" si="2"/>
        <v>756.55599999999959</v>
      </c>
    </row>
    <row r="19" spans="1:6" x14ac:dyDescent="0.2">
      <c r="A19" t="s">
        <v>142</v>
      </c>
      <c r="B19" t="s">
        <v>21</v>
      </c>
      <c r="C19" s="7">
        <v>847.54</v>
      </c>
      <c r="D19" s="7">
        <f t="shared" si="0"/>
        <v>1130.0533333333333</v>
      </c>
      <c r="E19" s="7">
        <f t="shared" si="1"/>
        <v>734.53466666666668</v>
      </c>
      <c r="F19" s="7">
        <f t="shared" si="2"/>
        <v>113.00533333333328</v>
      </c>
    </row>
    <row r="20" spans="1:6" x14ac:dyDescent="0.2">
      <c r="A20" t="s">
        <v>143</v>
      </c>
      <c r="B20" t="s">
        <v>22</v>
      </c>
      <c r="C20" s="7">
        <v>3135.06</v>
      </c>
      <c r="D20" s="7">
        <f t="shared" si="0"/>
        <v>4180.08</v>
      </c>
      <c r="E20" s="7">
        <f t="shared" si="1"/>
        <v>2717.0520000000001</v>
      </c>
      <c r="F20" s="7">
        <f t="shared" si="2"/>
        <v>418.00799999999981</v>
      </c>
    </row>
    <row r="21" spans="1:6" x14ac:dyDescent="0.2">
      <c r="A21" t="s">
        <v>144</v>
      </c>
      <c r="B21" t="s">
        <v>23</v>
      </c>
      <c r="C21" s="7">
        <v>5531.99</v>
      </c>
      <c r="D21" s="7">
        <f t="shared" si="0"/>
        <v>7375.9866666666667</v>
      </c>
      <c r="E21" s="7">
        <f t="shared" si="1"/>
        <v>4794.3913333333339</v>
      </c>
      <c r="F21" s="7">
        <f t="shared" si="2"/>
        <v>737.59866666666585</v>
      </c>
    </row>
    <row r="22" spans="1:6" x14ac:dyDescent="0.2">
      <c r="A22" t="s">
        <v>145</v>
      </c>
      <c r="B22" t="s">
        <v>24</v>
      </c>
      <c r="C22" s="7">
        <v>3253.7</v>
      </c>
      <c r="D22" s="7">
        <f t="shared" si="0"/>
        <v>4338.2666666666664</v>
      </c>
      <c r="E22" s="7">
        <f t="shared" si="1"/>
        <v>2819.8733333333334</v>
      </c>
      <c r="F22" s="7">
        <f t="shared" si="2"/>
        <v>433.82666666666637</v>
      </c>
    </row>
    <row r="23" spans="1:6" x14ac:dyDescent="0.2">
      <c r="A23" t="s">
        <v>146</v>
      </c>
      <c r="B23" t="s">
        <v>25</v>
      </c>
      <c r="C23" s="7">
        <v>5774.32</v>
      </c>
      <c r="D23" s="7">
        <f t="shared" si="0"/>
        <v>7699.0933333333332</v>
      </c>
      <c r="E23" s="7">
        <f t="shared" si="1"/>
        <v>5004.4106666666667</v>
      </c>
      <c r="F23" s="7">
        <f t="shared" si="2"/>
        <v>769.90933333333305</v>
      </c>
    </row>
    <row r="24" spans="1:6" x14ac:dyDescent="0.2">
      <c r="A24" t="s">
        <v>147</v>
      </c>
      <c r="B24" t="s">
        <v>26</v>
      </c>
      <c r="C24" s="7">
        <v>11090.87</v>
      </c>
      <c r="D24" s="7">
        <f t="shared" si="0"/>
        <v>14787.82666666667</v>
      </c>
      <c r="E24" s="7">
        <f t="shared" si="1"/>
        <v>9612.0873333333348</v>
      </c>
      <c r="F24" s="7">
        <f t="shared" si="2"/>
        <v>1478.782666666666</v>
      </c>
    </row>
    <row r="25" spans="1:6" x14ac:dyDescent="0.2">
      <c r="A25" t="s">
        <v>148</v>
      </c>
      <c r="B25" t="s">
        <v>27</v>
      </c>
      <c r="C25" s="7">
        <v>5982.28</v>
      </c>
      <c r="D25" s="7">
        <f t="shared" si="0"/>
        <v>7976.373333333333</v>
      </c>
      <c r="E25" s="7">
        <f t="shared" si="1"/>
        <v>5184.6426666666666</v>
      </c>
      <c r="F25" s="7">
        <f t="shared" si="2"/>
        <v>797.63733333333312</v>
      </c>
    </row>
    <row r="26" spans="1:6" x14ac:dyDescent="0.2">
      <c r="A26" t="s">
        <v>149</v>
      </c>
      <c r="B26" t="s">
        <v>28</v>
      </c>
      <c r="C26" s="7">
        <v>3326.23</v>
      </c>
      <c r="D26" s="7">
        <f t="shared" si="0"/>
        <v>4434.9733333333334</v>
      </c>
      <c r="E26" s="7">
        <f t="shared" si="1"/>
        <v>2882.7326666666668</v>
      </c>
      <c r="F26" s="7">
        <f t="shared" si="2"/>
        <v>443.49733333333324</v>
      </c>
    </row>
    <row r="27" spans="1:6" x14ac:dyDescent="0.2">
      <c r="A27" t="s">
        <v>150</v>
      </c>
      <c r="B27" t="s">
        <v>29</v>
      </c>
      <c r="C27" s="7">
        <v>5733.34</v>
      </c>
      <c r="D27" s="7">
        <f t="shared" si="0"/>
        <v>7644.4533333333338</v>
      </c>
      <c r="E27" s="7">
        <f t="shared" si="1"/>
        <v>4968.894666666667</v>
      </c>
      <c r="F27" s="7">
        <f t="shared" si="2"/>
        <v>764.44533333333311</v>
      </c>
    </row>
    <row r="28" spans="1:6" x14ac:dyDescent="0.2">
      <c r="A28" t="s">
        <v>151</v>
      </c>
      <c r="B28" t="s">
        <v>30</v>
      </c>
      <c r="C28" s="7">
        <v>929.07</v>
      </c>
      <c r="D28" s="7">
        <f t="shared" si="0"/>
        <v>1238.76</v>
      </c>
      <c r="E28" s="7">
        <f t="shared" si="1"/>
        <v>805.19400000000007</v>
      </c>
      <c r="F28" s="7">
        <f t="shared" si="2"/>
        <v>123.87599999999998</v>
      </c>
    </row>
    <row r="29" spans="1:6" x14ac:dyDescent="0.2">
      <c r="A29" t="s">
        <v>152</v>
      </c>
      <c r="B29" t="s">
        <v>31</v>
      </c>
      <c r="C29" s="7">
        <v>10897.9</v>
      </c>
      <c r="D29" s="7">
        <f t="shared" si="0"/>
        <v>14530.533333333333</v>
      </c>
      <c r="E29" s="7">
        <f t="shared" si="1"/>
        <v>9444.8466666666664</v>
      </c>
      <c r="F29" s="7">
        <f t="shared" si="2"/>
        <v>1453.0533333333333</v>
      </c>
    </row>
    <row r="30" spans="1:6" x14ac:dyDescent="0.2">
      <c r="A30" t="s">
        <v>153</v>
      </c>
      <c r="B30" t="s">
        <v>32</v>
      </c>
      <c r="C30" s="7">
        <v>10645.12</v>
      </c>
      <c r="D30" s="7">
        <f t="shared" si="0"/>
        <v>14193.493333333334</v>
      </c>
      <c r="E30" s="7">
        <f t="shared" si="1"/>
        <v>9225.7706666666672</v>
      </c>
      <c r="F30" s="7">
        <f t="shared" si="2"/>
        <v>1419.3493333333336</v>
      </c>
    </row>
    <row r="31" spans="1:6" x14ac:dyDescent="0.2">
      <c r="A31" t="s">
        <v>154</v>
      </c>
      <c r="B31" t="s">
        <v>33</v>
      </c>
      <c r="C31" s="7">
        <v>5020.4399999999996</v>
      </c>
      <c r="D31" s="7">
        <f t="shared" si="0"/>
        <v>6693.92</v>
      </c>
      <c r="E31" s="7">
        <f t="shared" si="1"/>
        <v>4351.0479999999998</v>
      </c>
      <c r="F31" s="7">
        <f t="shared" si="2"/>
        <v>669.39199999999983</v>
      </c>
    </row>
    <row r="32" spans="1:6" x14ac:dyDescent="0.2">
      <c r="A32" t="s">
        <v>155</v>
      </c>
      <c r="B32" t="s">
        <v>34</v>
      </c>
      <c r="C32" s="7">
        <v>10757.46</v>
      </c>
      <c r="D32" s="7">
        <f t="shared" si="0"/>
        <v>14343.279999999999</v>
      </c>
      <c r="E32" s="7">
        <f t="shared" si="1"/>
        <v>9323.1319999999996</v>
      </c>
      <c r="F32" s="7">
        <f t="shared" si="2"/>
        <v>1434.3279999999995</v>
      </c>
    </row>
    <row r="33" spans="1:6" x14ac:dyDescent="0.2">
      <c r="A33" t="s">
        <v>156</v>
      </c>
      <c r="B33" t="s">
        <v>35</v>
      </c>
      <c r="C33" s="7">
        <v>10829.16</v>
      </c>
      <c r="D33" s="7">
        <f t="shared" si="0"/>
        <v>14438.880000000001</v>
      </c>
      <c r="E33" s="7">
        <f t="shared" si="1"/>
        <v>9385.2720000000008</v>
      </c>
      <c r="F33" s="7">
        <f t="shared" si="2"/>
        <v>1443.887999999999</v>
      </c>
    </row>
    <row r="34" spans="1:6" x14ac:dyDescent="0.2">
      <c r="A34" t="s">
        <v>157</v>
      </c>
      <c r="B34" t="s">
        <v>36</v>
      </c>
      <c r="C34" s="7">
        <v>10810.85</v>
      </c>
      <c r="D34" s="7">
        <f t="shared" ref="D34:D65" si="3">C34/75*100</f>
        <v>14414.466666666667</v>
      </c>
      <c r="E34" s="7">
        <f t="shared" ref="E34:E65" si="4">D34*0.65</f>
        <v>9369.4033333333336</v>
      </c>
      <c r="F34" s="7">
        <f t="shared" si="2"/>
        <v>1441.4466666666667</v>
      </c>
    </row>
    <row r="35" spans="1:6" x14ac:dyDescent="0.2">
      <c r="A35" t="s">
        <v>158</v>
      </c>
      <c r="B35" t="s">
        <v>37</v>
      </c>
      <c r="C35" s="7">
        <v>18917.71</v>
      </c>
      <c r="D35" s="7">
        <f t="shared" si="3"/>
        <v>25223.613333333335</v>
      </c>
      <c r="E35" s="7">
        <f t="shared" si="4"/>
        <v>16395.348666666669</v>
      </c>
      <c r="F35" s="7">
        <f t="shared" si="2"/>
        <v>2522.3613333333305</v>
      </c>
    </row>
    <row r="36" spans="1:6" x14ac:dyDescent="0.2">
      <c r="A36" t="s">
        <v>159</v>
      </c>
      <c r="B36" t="s">
        <v>38</v>
      </c>
      <c r="C36" s="7">
        <v>26433.14</v>
      </c>
      <c r="D36" s="7">
        <f t="shared" si="3"/>
        <v>35244.186666666668</v>
      </c>
      <c r="E36" s="7">
        <f t="shared" si="4"/>
        <v>22908.721333333335</v>
      </c>
      <c r="F36" s="7">
        <f t="shared" si="2"/>
        <v>3524.4186666666646</v>
      </c>
    </row>
    <row r="37" spans="1:6" x14ac:dyDescent="0.2">
      <c r="A37" t="s">
        <v>160</v>
      </c>
      <c r="B37" t="s">
        <v>39</v>
      </c>
      <c r="C37" s="7">
        <v>19212.03</v>
      </c>
      <c r="D37" s="7">
        <f t="shared" si="3"/>
        <v>25616.039999999997</v>
      </c>
      <c r="E37" s="7">
        <f t="shared" si="4"/>
        <v>16650.425999999999</v>
      </c>
      <c r="F37" s="7">
        <f t="shared" si="2"/>
        <v>2561.6039999999994</v>
      </c>
    </row>
    <row r="38" spans="1:6" x14ac:dyDescent="0.2">
      <c r="A38" t="s">
        <v>161</v>
      </c>
      <c r="B38" t="s">
        <v>40</v>
      </c>
      <c r="C38" s="7">
        <v>11261.04</v>
      </c>
      <c r="D38" s="7">
        <f t="shared" si="3"/>
        <v>15014.72</v>
      </c>
      <c r="E38" s="7">
        <f t="shared" si="4"/>
        <v>9759.5679999999993</v>
      </c>
      <c r="F38" s="7">
        <f t="shared" si="2"/>
        <v>1501.4720000000016</v>
      </c>
    </row>
    <row r="39" spans="1:6" x14ac:dyDescent="0.2">
      <c r="A39" t="s">
        <v>162</v>
      </c>
      <c r="B39" t="s">
        <v>41</v>
      </c>
      <c r="C39" s="7">
        <v>18874.41</v>
      </c>
      <c r="D39" s="7">
        <f t="shared" si="3"/>
        <v>25165.879999999997</v>
      </c>
      <c r="E39" s="7">
        <f t="shared" si="4"/>
        <v>16357.821999999998</v>
      </c>
      <c r="F39" s="7">
        <f t="shared" si="2"/>
        <v>2516.5880000000016</v>
      </c>
    </row>
    <row r="40" spans="1:6" x14ac:dyDescent="0.2">
      <c r="A40" t="s">
        <v>163</v>
      </c>
      <c r="B40" t="s">
        <v>42</v>
      </c>
      <c r="C40" s="7">
        <v>11077.91</v>
      </c>
      <c r="D40" s="7">
        <f t="shared" si="3"/>
        <v>14770.546666666667</v>
      </c>
      <c r="E40" s="7">
        <f t="shared" si="4"/>
        <v>9600.8553333333348</v>
      </c>
      <c r="F40" s="7">
        <f t="shared" si="2"/>
        <v>1477.0546666666651</v>
      </c>
    </row>
    <row r="41" spans="1:6" x14ac:dyDescent="0.2">
      <c r="A41" t="s">
        <v>164</v>
      </c>
      <c r="B41" t="s">
        <v>43</v>
      </c>
      <c r="C41" s="7">
        <v>19063.29</v>
      </c>
      <c r="D41" s="7">
        <f t="shared" si="3"/>
        <v>25417.72</v>
      </c>
      <c r="E41" s="7">
        <f t="shared" si="4"/>
        <v>16521.518</v>
      </c>
      <c r="F41" s="7">
        <f t="shared" si="2"/>
        <v>2541.7720000000008</v>
      </c>
    </row>
    <row r="42" spans="1:6" x14ac:dyDescent="0.2">
      <c r="A42" t="s">
        <v>165</v>
      </c>
      <c r="B42" t="s">
        <v>44</v>
      </c>
      <c r="C42" s="7">
        <v>804.76</v>
      </c>
      <c r="D42" s="7">
        <f t="shared" si="3"/>
        <v>1073.0133333333333</v>
      </c>
      <c r="E42" s="7">
        <f t="shared" si="4"/>
        <v>697.45866666666666</v>
      </c>
      <c r="F42" s="7">
        <f t="shared" si="2"/>
        <v>107.30133333333333</v>
      </c>
    </row>
    <row r="43" spans="1:6" x14ac:dyDescent="0.2">
      <c r="A43" t="s">
        <v>167</v>
      </c>
      <c r="B43" t="s">
        <v>46</v>
      </c>
      <c r="C43" s="7">
        <v>1820.51</v>
      </c>
      <c r="D43" s="7">
        <f t="shared" si="3"/>
        <v>2427.3466666666668</v>
      </c>
      <c r="E43" s="7">
        <f t="shared" si="4"/>
        <v>1577.7753333333335</v>
      </c>
      <c r="F43" s="7">
        <f t="shared" si="2"/>
        <v>242.7346666666665</v>
      </c>
    </row>
    <row r="44" spans="1:6" x14ac:dyDescent="0.2">
      <c r="A44" t="s">
        <v>168</v>
      </c>
      <c r="B44" t="s">
        <v>47</v>
      </c>
      <c r="C44" s="7">
        <v>18142.919999999998</v>
      </c>
      <c r="D44" s="7">
        <f t="shared" si="3"/>
        <v>24190.559999999998</v>
      </c>
      <c r="E44" s="7">
        <f t="shared" si="4"/>
        <v>15723.864</v>
      </c>
      <c r="F44" s="7">
        <f t="shared" si="2"/>
        <v>2419.0559999999987</v>
      </c>
    </row>
    <row r="45" spans="1:6" x14ac:dyDescent="0.2">
      <c r="A45" t="s">
        <v>169</v>
      </c>
      <c r="B45" t="s">
        <v>48</v>
      </c>
      <c r="C45" s="7">
        <v>1793.38</v>
      </c>
      <c r="D45" s="7">
        <f t="shared" si="3"/>
        <v>2391.1733333333336</v>
      </c>
      <c r="E45" s="7">
        <f t="shared" si="4"/>
        <v>1554.262666666667</v>
      </c>
      <c r="F45" s="7">
        <f t="shared" si="2"/>
        <v>239.11733333333314</v>
      </c>
    </row>
    <row r="46" spans="1:6" x14ac:dyDescent="0.2">
      <c r="A46" t="s">
        <v>170</v>
      </c>
      <c r="B46" t="s">
        <v>49</v>
      </c>
      <c r="C46" s="7">
        <v>18307.54</v>
      </c>
      <c r="D46" s="7">
        <f t="shared" si="3"/>
        <v>24410.053333333333</v>
      </c>
      <c r="E46" s="7">
        <f t="shared" si="4"/>
        <v>15866.534666666666</v>
      </c>
      <c r="F46" s="7">
        <f t="shared" si="2"/>
        <v>2441.0053333333344</v>
      </c>
    </row>
    <row r="47" spans="1:6" x14ac:dyDescent="0.2">
      <c r="A47" t="s">
        <v>171</v>
      </c>
      <c r="B47" t="s">
        <v>50</v>
      </c>
      <c r="C47" s="7">
        <v>10816.74</v>
      </c>
      <c r="D47" s="7">
        <f t="shared" si="3"/>
        <v>14422.32</v>
      </c>
      <c r="E47" s="7">
        <f t="shared" si="4"/>
        <v>9374.5079999999998</v>
      </c>
      <c r="F47" s="7">
        <f t="shared" si="2"/>
        <v>1442.232</v>
      </c>
    </row>
    <row r="48" spans="1:6" x14ac:dyDescent="0.2">
      <c r="A48" t="s">
        <v>172</v>
      </c>
      <c r="B48" t="s">
        <v>51</v>
      </c>
      <c r="C48" s="7">
        <v>19006.82</v>
      </c>
      <c r="D48" s="7">
        <f t="shared" si="3"/>
        <v>25342.426666666666</v>
      </c>
      <c r="E48" s="7">
        <f t="shared" si="4"/>
        <v>16472.577333333335</v>
      </c>
      <c r="F48" s="7">
        <f t="shared" si="2"/>
        <v>2534.2426666666652</v>
      </c>
    </row>
    <row r="49" spans="1:6" x14ac:dyDescent="0.2">
      <c r="A49" t="s">
        <v>173</v>
      </c>
      <c r="B49" t="s">
        <v>52</v>
      </c>
      <c r="C49" s="7">
        <v>31069.45</v>
      </c>
      <c r="D49" s="7">
        <f t="shared" si="3"/>
        <v>41425.933333333334</v>
      </c>
      <c r="E49" s="7">
        <f t="shared" si="4"/>
        <v>26926.856666666667</v>
      </c>
      <c r="F49" s="7">
        <f t="shared" si="2"/>
        <v>4142.5933333333342</v>
      </c>
    </row>
    <row r="50" spans="1:6" x14ac:dyDescent="0.2">
      <c r="A50" t="s">
        <v>174</v>
      </c>
      <c r="B50" t="s">
        <v>53</v>
      </c>
      <c r="C50" s="7">
        <v>18567.88</v>
      </c>
      <c r="D50" s="7">
        <f t="shared" si="3"/>
        <v>24757.173333333336</v>
      </c>
      <c r="E50" s="7">
        <f t="shared" si="4"/>
        <v>16092.162666666669</v>
      </c>
      <c r="F50" s="7">
        <f t="shared" si="2"/>
        <v>2475.7173333333321</v>
      </c>
    </row>
    <row r="51" spans="1:6" x14ac:dyDescent="0.2">
      <c r="A51" t="s">
        <v>175</v>
      </c>
      <c r="B51" t="s">
        <v>54</v>
      </c>
      <c r="C51" s="7">
        <v>29285.31</v>
      </c>
      <c r="D51" s="7">
        <f t="shared" si="3"/>
        <v>39047.08</v>
      </c>
      <c r="E51" s="7">
        <f t="shared" si="4"/>
        <v>25380.602000000003</v>
      </c>
      <c r="F51" s="7">
        <f t="shared" si="2"/>
        <v>3904.7079999999987</v>
      </c>
    </row>
    <row r="52" spans="1:6" x14ac:dyDescent="0.2">
      <c r="A52" t="s">
        <v>176</v>
      </c>
      <c r="B52" t="s">
        <v>55</v>
      </c>
      <c r="C52" s="7">
        <v>1694.38</v>
      </c>
      <c r="D52" s="7">
        <f t="shared" si="3"/>
        <v>2259.1733333333332</v>
      </c>
      <c r="E52" s="7">
        <f t="shared" si="4"/>
        <v>1468.4626666666666</v>
      </c>
      <c r="F52" s="7">
        <f t="shared" si="2"/>
        <v>225.91733333333354</v>
      </c>
    </row>
    <row r="53" spans="1:6" x14ac:dyDescent="0.2">
      <c r="A53" t="s">
        <v>177</v>
      </c>
      <c r="B53" t="s">
        <v>56</v>
      </c>
      <c r="C53" s="7">
        <v>18883.060000000001</v>
      </c>
      <c r="D53" s="7">
        <f t="shared" si="3"/>
        <v>25177.413333333334</v>
      </c>
      <c r="E53" s="7">
        <f t="shared" si="4"/>
        <v>16365.318666666668</v>
      </c>
      <c r="F53" s="7">
        <f t="shared" si="2"/>
        <v>2517.7413333333334</v>
      </c>
    </row>
    <row r="54" spans="1:6" x14ac:dyDescent="0.2">
      <c r="A54" t="s">
        <v>178</v>
      </c>
      <c r="B54" t="s">
        <v>57</v>
      </c>
      <c r="C54" s="7">
        <v>28918.2</v>
      </c>
      <c r="D54" s="7">
        <f t="shared" si="3"/>
        <v>38557.600000000006</v>
      </c>
      <c r="E54" s="7">
        <f t="shared" si="4"/>
        <v>25062.440000000006</v>
      </c>
      <c r="F54" s="7">
        <f t="shared" si="2"/>
        <v>3855.7599999999948</v>
      </c>
    </row>
    <row r="55" spans="1:6" x14ac:dyDescent="0.2">
      <c r="A55" t="s">
        <v>179</v>
      </c>
      <c r="B55" t="s">
        <v>58</v>
      </c>
      <c r="C55" s="7">
        <v>1809.83</v>
      </c>
      <c r="D55" s="7">
        <f t="shared" si="3"/>
        <v>2413.1066666666666</v>
      </c>
      <c r="E55" s="7">
        <f t="shared" si="4"/>
        <v>1568.5193333333334</v>
      </c>
      <c r="F55" s="7">
        <f t="shared" si="2"/>
        <v>241.31066666666652</v>
      </c>
    </row>
    <row r="56" spans="1:6" x14ac:dyDescent="0.2">
      <c r="A56" t="s">
        <v>180</v>
      </c>
      <c r="B56" t="s">
        <v>59</v>
      </c>
      <c r="C56" s="7">
        <v>32716.89</v>
      </c>
      <c r="D56" s="7">
        <f t="shared" si="3"/>
        <v>43622.52</v>
      </c>
      <c r="E56" s="7">
        <f t="shared" si="4"/>
        <v>28354.637999999999</v>
      </c>
      <c r="F56" s="7">
        <f t="shared" si="2"/>
        <v>4362.2520000000004</v>
      </c>
    </row>
    <row r="57" spans="1:6" x14ac:dyDescent="0.2">
      <c r="A57" t="s">
        <v>181</v>
      </c>
      <c r="B57" t="s">
        <v>60</v>
      </c>
      <c r="C57" s="7">
        <v>57559.57</v>
      </c>
      <c r="D57" s="7">
        <f t="shared" si="3"/>
        <v>76746.093333333323</v>
      </c>
      <c r="E57" s="7">
        <f t="shared" si="4"/>
        <v>49884.960666666659</v>
      </c>
      <c r="F57" s="7">
        <f t="shared" si="2"/>
        <v>7674.6093333333411</v>
      </c>
    </row>
    <row r="58" spans="1:6" x14ac:dyDescent="0.2">
      <c r="A58" t="s">
        <v>182</v>
      </c>
      <c r="B58" t="s">
        <v>61</v>
      </c>
      <c r="C58" s="7">
        <v>27344</v>
      </c>
      <c r="D58" s="7">
        <f t="shared" si="3"/>
        <v>36458.666666666664</v>
      </c>
      <c r="E58" s="7">
        <f t="shared" si="4"/>
        <v>23698.133333333331</v>
      </c>
      <c r="F58" s="7">
        <f t="shared" si="2"/>
        <v>3645.8666666666686</v>
      </c>
    </row>
    <row r="59" spans="1:6" x14ac:dyDescent="0.2">
      <c r="A59" t="s">
        <v>183</v>
      </c>
      <c r="B59" t="s">
        <v>62</v>
      </c>
      <c r="C59" s="7">
        <v>38656.120000000003</v>
      </c>
      <c r="D59" s="7">
        <f t="shared" si="3"/>
        <v>51541.493333333332</v>
      </c>
      <c r="E59" s="7">
        <f t="shared" si="4"/>
        <v>33501.970666666668</v>
      </c>
      <c r="F59" s="7">
        <f t="shared" si="2"/>
        <v>5154.1493333333347</v>
      </c>
    </row>
    <row r="60" spans="1:6" x14ac:dyDescent="0.2">
      <c r="A60" t="s">
        <v>184</v>
      </c>
      <c r="B60" t="s">
        <v>63</v>
      </c>
      <c r="C60" s="7">
        <v>950.08</v>
      </c>
      <c r="D60" s="7">
        <f t="shared" si="3"/>
        <v>1266.7733333333335</v>
      </c>
      <c r="E60" s="7">
        <f t="shared" si="4"/>
        <v>823.40266666666685</v>
      </c>
      <c r="F60" s="7">
        <f t="shared" si="2"/>
        <v>126.67733333333319</v>
      </c>
    </row>
    <row r="61" spans="1:6" x14ac:dyDescent="0.2">
      <c r="A61" t="s">
        <v>185</v>
      </c>
      <c r="B61" t="s">
        <v>64</v>
      </c>
      <c r="C61" s="7">
        <v>3384.69</v>
      </c>
      <c r="D61" s="7">
        <f t="shared" si="3"/>
        <v>4512.92</v>
      </c>
      <c r="E61" s="7">
        <f t="shared" si="4"/>
        <v>2933.3980000000001</v>
      </c>
      <c r="F61" s="7">
        <f t="shared" si="2"/>
        <v>451.29199999999992</v>
      </c>
    </row>
    <row r="62" spans="1:6" x14ac:dyDescent="0.2">
      <c r="A62" t="s">
        <v>186</v>
      </c>
      <c r="B62" t="s">
        <v>65</v>
      </c>
      <c r="C62" s="7">
        <v>19291.2</v>
      </c>
      <c r="D62" s="7">
        <f t="shared" si="3"/>
        <v>25721.600000000002</v>
      </c>
      <c r="E62" s="7">
        <f t="shared" si="4"/>
        <v>16719.04</v>
      </c>
      <c r="F62" s="7">
        <f t="shared" si="2"/>
        <v>2572.16</v>
      </c>
    </row>
    <row r="63" spans="1:6" x14ac:dyDescent="0.2">
      <c r="A63" t="s">
        <v>187</v>
      </c>
      <c r="B63" t="s">
        <v>66</v>
      </c>
      <c r="C63" s="7">
        <v>30542.59</v>
      </c>
      <c r="D63" s="7">
        <f t="shared" si="3"/>
        <v>40723.453333333331</v>
      </c>
      <c r="E63" s="7">
        <f t="shared" si="4"/>
        <v>26470.244666666666</v>
      </c>
      <c r="F63" s="7">
        <f t="shared" si="2"/>
        <v>4072.3453333333346</v>
      </c>
    </row>
    <row r="64" spans="1:6" x14ac:dyDescent="0.2">
      <c r="A64" t="s">
        <v>188</v>
      </c>
      <c r="B64" t="s">
        <v>67</v>
      </c>
      <c r="C64" s="7">
        <v>5710.94</v>
      </c>
      <c r="D64" s="7">
        <f t="shared" si="3"/>
        <v>7614.5866666666661</v>
      </c>
      <c r="E64" s="7">
        <f t="shared" si="4"/>
        <v>4949.4813333333332</v>
      </c>
      <c r="F64" s="7">
        <f t="shared" si="2"/>
        <v>761.45866666666643</v>
      </c>
    </row>
    <row r="65" spans="1:6" x14ac:dyDescent="0.2">
      <c r="A65" t="s">
        <v>189</v>
      </c>
      <c r="B65" t="s">
        <v>68</v>
      </c>
      <c r="C65" s="7">
        <v>10925.33</v>
      </c>
      <c r="D65" s="7">
        <f t="shared" si="3"/>
        <v>14567.106666666667</v>
      </c>
      <c r="E65" s="7">
        <f t="shared" si="4"/>
        <v>9468.619333333334</v>
      </c>
      <c r="F65" s="7">
        <f t="shared" si="2"/>
        <v>1456.7106666666659</v>
      </c>
    </row>
    <row r="66" spans="1:6" x14ac:dyDescent="0.2">
      <c r="A66" t="s">
        <v>190</v>
      </c>
      <c r="B66" t="s">
        <v>69</v>
      </c>
      <c r="C66" s="7">
        <v>26680.02</v>
      </c>
      <c r="D66" s="7">
        <f t="shared" ref="D66:D97" si="5">C66/75*100</f>
        <v>35573.360000000001</v>
      </c>
      <c r="E66" s="7">
        <f t="shared" ref="E66:E97" si="6">D66*0.65</f>
        <v>23122.684000000001</v>
      </c>
      <c r="F66" s="7">
        <f t="shared" si="2"/>
        <v>3557.3359999999993</v>
      </c>
    </row>
    <row r="67" spans="1:6" x14ac:dyDescent="0.2">
      <c r="A67" t="s">
        <v>191</v>
      </c>
      <c r="B67" t="s">
        <v>70</v>
      </c>
      <c r="C67" s="7">
        <v>35886.080000000002</v>
      </c>
      <c r="D67" s="7">
        <f t="shared" si="5"/>
        <v>47848.106666666667</v>
      </c>
      <c r="E67" s="7">
        <f t="shared" si="6"/>
        <v>31101.269333333334</v>
      </c>
      <c r="F67" s="7">
        <f t="shared" ref="F67:F115" si="7">C67-E67</f>
        <v>4784.8106666666681</v>
      </c>
    </row>
    <row r="68" spans="1:6" x14ac:dyDescent="0.2">
      <c r="A68" t="s">
        <v>192</v>
      </c>
      <c r="B68" t="s">
        <v>71</v>
      </c>
      <c r="C68" s="7">
        <v>1759.59</v>
      </c>
      <c r="D68" s="7">
        <f t="shared" si="5"/>
        <v>2346.12</v>
      </c>
      <c r="E68" s="7">
        <f t="shared" si="6"/>
        <v>1524.9780000000001</v>
      </c>
      <c r="F68" s="7">
        <f t="shared" si="7"/>
        <v>234.61199999999985</v>
      </c>
    </row>
    <row r="69" spans="1:6" x14ac:dyDescent="0.2">
      <c r="A69" t="s">
        <v>193</v>
      </c>
      <c r="B69" t="s">
        <v>72</v>
      </c>
      <c r="C69" s="7">
        <v>19108.41</v>
      </c>
      <c r="D69" s="7">
        <f t="shared" si="5"/>
        <v>25477.879999999997</v>
      </c>
      <c r="E69" s="7">
        <f t="shared" si="6"/>
        <v>16560.621999999999</v>
      </c>
      <c r="F69" s="7">
        <f t="shared" si="7"/>
        <v>2547.7880000000005</v>
      </c>
    </row>
    <row r="70" spans="1:6" x14ac:dyDescent="0.2">
      <c r="A70" t="s">
        <v>194</v>
      </c>
      <c r="B70" t="s">
        <v>73</v>
      </c>
      <c r="C70" s="7">
        <v>30238.240000000002</v>
      </c>
      <c r="D70" s="7">
        <f t="shared" si="5"/>
        <v>40317.653333333335</v>
      </c>
      <c r="E70" s="7">
        <f t="shared" si="6"/>
        <v>26206.474666666669</v>
      </c>
      <c r="F70" s="7">
        <f t="shared" si="7"/>
        <v>4031.7653333333328</v>
      </c>
    </row>
    <row r="71" spans="1:6" x14ac:dyDescent="0.2">
      <c r="A71" t="s">
        <v>195</v>
      </c>
      <c r="B71" t="s">
        <v>74</v>
      </c>
      <c r="C71" s="7">
        <v>1873.38</v>
      </c>
      <c r="D71" s="7">
        <f t="shared" si="5"/>
        <v>2497.84</v>
      </c>
      <c r="E71" s="7">
        <f t="shared" si="6"/>
        <v>1623.5960000000002</v>
      </c>
      <c r="F71" s="7">
        <f t="shared" si="7"/>
        <v>249.78399999999988</v>
      </c>
    </row>
    <row r="72" spans="1:6" x14ac:dyDescent="0.2">
      <c r="A72" t="s">
        <v>196</v>
      </c>
      <c r="B72" t="s">
        <v>75</v>
      </c>
      <c r="C72" s="7">
        <v>5818.94</v>
      </c>
      <c r="D72" s="7">
        <f t="shared" si="5"/>
        <v>7758.5866666666661</v>
      </c>
      <c r="E72" s="7">
        <f t="shared" si="6"/>
        <v>5043.0813333333335</v>
      </c>
      <c r="F72" s="7">
        <f t="shared" si="7"/>
        <v>775.85866666666607</v>
      </c>
    </row>
    <row r="73" spans="1:6" x14ac:dyDescent="0.2">
      <c r="A73" t="s">
        <v>197</v>
      </c>
      <c r="B73" t="s">
        <v>76</v>
      </c>
      <c r="C73" s="7">
        <v>11234.24</v>
      </c>
      <c r="D73" s="7">
        <f t="shared" si="5"/>
        <v>14978.986666666666</v>
      </c>
      <c r="E73" s="7">
        <f t="shared" si="6"/>
        <v>9736.3413333333338</v>
      </c>
      <c r="F73" s="7">
        <f t="shared" si="7"/>
        <v>1497.898666666666</v>
      </c>
    </row>
    <row r="74" spans="1:6" x14ac:dyDescent="0.2">
      <c r="A74" t="s">
        <v>198</v>
      </c>
      <c r="B74" t="s">
        <v>77</v>
      </c>
      <c r="C74" s="7">
        <v>26209.68</v>
      </c>
      <c r="D74" s="7">
        <f t="shared" si="5"/>
        <v>34946.239999999998</v>
      </c>
      <c r="E74" s="7">
        <f t="shared" si="6"/>
        <v>22715.056</v>
      </c>
      <c r="F74" s="7">
        <f t="shared" si="7"/>
        <v>3494.6239999999998</v>
      </c>
    </row>
    <row r="75" spans="1:6" x14ac:dyDescent="0.2">
      <c r="A75" t="s">
        <v>201</v>
      </c>
      <c r="B75" t="s">
        <v>80</v>
      </c>
      <c r="C75" s="7">
        <v>112.67</v>
      </c>
      <c r="D75" s="7">
        <f t="shared" si="5"/>
        <v>150.22666666666666</v>
      </c>
      <c r="E75" s="7">
        <f t="shared" si="6"/>
        <v>97.647333333333336</v>
      </c>
      <c r="F75" s="7">
        <f t="shared" si="7"/>
        <v>15.022666666666666</v>
      </c>
    </row>
    <row r="76" spans="1:6" x14ac:dyDescent="0.2">
      <c r="A76" t="s">
        <v>202</v>
      </c>
      <c r="B76" t="s">
        <v>492</v>
      </c>
      <c r="C76" s="7">
        <v>258.8</v>
      </c>
      <c r="D76" s="7">
        <f t="shared" si="5"/>
        <v>345.06666666666666</v>
      </c>
      <c r="E76" s="7">
        <f t="shared" si="6"/>
        <v>224.29333333333335</v>
      </c>
      <c r="F76" s="7">
        <f t="shared" si="7"/>
        <v>34.506666666666661</v>
      </c>
    </row>
    <row r="77" spans="1:6" x14ac:dyDescent="0.2">
      <c r="A77" t="s">
        <v>203</v>
      </c>
      <c r="B77" t="s">
        <v>493</v>
      </c>
      <c r="C77" s="7">
        <v>474.34</v>
      </c>
      <c r="D77" s="7">
        <f t="shared" si="5"/>
        <v>632.45333333333326</v>
      </c>
      <c r="E77" s="7">
        <f t="shared" si="6"/>
        <v>411.09466666666663</v>
      </c>
      <c r="F77" s="7">
        <f t="shared" si="7"/>
        <v>63.245333333333349</v>
      </c>
    </row>
    <row r="78" spans="1:6" x14ac:dyDescent="0.2">
      <c r="A78" t="s">
        <v>204</v>
      </c>
      <c r="B78" t="s">
        <v>494</v>
      </c>
      <c r="C78" s="7">
        <v>25830.83</v>
      </c>
      <c r="D78" s="7">
        <f t="shared" si="5"/>
        <v>34441.106666666667</v>
      </c>
      <c r="E78" s="7">
        <f t="shared" si="6"/>
        <v>22386.719333333334</v>
      </c>
      <c r="F78" s="7">
        <f t="shared" si="7"/>
        <v>3444.1106666666674</v>
      </c>
    </row>
    <row r="79" spans="1:6" x14ac:dyDescent="0.2">
      <c r="A79" t="s">
        <v>205</v>
      </c>
      <c r="B79" t="s">
        <v>81</v>
      </c>
      <c r="C79" s="7">
        <v>35751.279999999999</v>
      </c>
      <c r="D79" s="7">
        <f t="shared" si="5"/>
        <v>47668.373333333329</v>
      </c>
      <c r="E79" s="7">
        <f t="shared" si="6"/>
        <v>30984.442666666666</v>
      </c>
      <c r="F79" s="7">
        <f t="shared" si="7"/>
        <v>4766.8373333333329</v>
      </c>
    </row>
    <row r="80" spans="1:6" x14ac:dyDescent="0.2">
      <c r="A80" t="s">
        <v>206</v>
      </c>
      <c r="B80" t="s">
        <v>82</v>
      </c>
      <c r="C80" s="7">
        <v>3226.32</v>
      </c>
      <c r="D80" s="7">
        <f t="shared" si="5"/>
        <v>4301.76</v>
      </c>
      <c r="E80" s="7">
        <f t="shared" si="6"/>
        <v>2796.1440000000002</v>
      </c>
      <c r="F80" s="7">
        <f t="shared" si="7"/>
        <v>430.17599999999993</v>
      </c>
    </row>
    <row r="81" spans="1:6" x14ac:dyDescent="0.2">
      <c r="A81" t="s">
        <v>207</v>
      </c>
      <c r="B81" t="s">
        <v>83</v>
      </c>
      <c r="C81" s="7">
        <v>26019.759999999998</v>
      </c>
      <c r="D81" s="7">
        <f t="shared" si="5"/>
        <v>34693.013333333329</v>
      </c>
      <c r="E81" s="7">
        <f t="shared" si="6"/>
        <v>22550.458666666666</v>
      </c>
      <c r="F81" s="7">
        <f t="shared" si="7"/>
        <v>3469.3013333333329</v>
      </c>
    </row>
    <row r="82" spans="1:6" x14ac:dyDescent="0.2">
      <c r="A82" t="s">
        <v>208</v>
      </c>
      <c r="B82" t="s">
        <v>84</v>
      </c>
      <c r="C82" s="7">
        <v>40559.440000000002</v>
      </c>
      <c r="D82" s="7">
        <f t="shared" si="5"/>
        <v>54079.253333333341</v>
      </c>
      <c r="E82" s="7">
        <f t="shared" si="6"/>
        <v>35151.51466666667</v>
      </c>
      <c r="F82" s="7">
        <f t="shared" si="7"/>
        <v>5407.9253333333327</v>
      </c>
    </row>
    <row r="83" spans="1:6" x14ac:dyDescent="0.2">
      <c r="A83" t="s">
        <v>209</v>
      </c>
      <c r="B83" t="s">
        <v>85</v>
      </c>
      <c r="C83" s="7">
        <v>18716.61</v>
      </c>
      <c r="D83" s="7">
        <f t="shared" si="5"/>
        <v>24955.48</v>
      </c>
      <c r="E83" s="7">
        <f t="shared" si="6"/>
        <v>16221.062</v>
      </c>
      <c r="F83" s="7">
        <f t="shared" si="7"/>
        <v>2495.5480000000007</v>
      </c>
    </row>
    <row r="84" spans="1:6" x14ac:dyDescent="0.2">
      <c r="A84" t="s">
        <v>210</v>
      </c>
      <c r="B84" t="s">
        <v>86</v>
      </c>
      <c r="C84" s="7">
        <v>32872.69</v>
      </c>
      <c r="D84" s="7">
        <f t="shared" si="5"/>
        <v>43830.253333333334</v>
      </c>
      <c r="E84" s="7">
        <f t="shared" si="6"/>
        <v>28489.664666666667</v>
      </c>
      <c r="F84" s="7">
        <f t="shared" si="7"/>
        <v>4383.0253333333349</v>
      </c>
    </row>
    <row r="85" spans="1:6" x14ac:dyDescent="0.2">
      <c r="A85" t="s">
        <v>211</v>
      </c>
      <c r="B85" t="s">
        <v>87</v>
      </c>
      <c r="C85" s="7">
        <v>913.62</v>
      </c>
      <c r="D85" s="7">
        <f t="shared" si="5"/>
        <v>1218.1599999999999</v>
      </c>
      <c r="E85" s="7">
        <f t="shared" si="6"/>
        <v>791.80399999999997</v>
      </c>
      <c r="F85" s="7">
        <f t="shared" si="7"/>
        <v>121.81600000000003</v>
      </c>
    </row>
    <row r="86" spans="1:6" x14ac:dyDescent="0.2">
      <c r="A86" t="s">
        <v>212</v>
      </c>
      <c r="B86" t="s">
        <v>88</v>
      </c>
      <c r="C86" s="7">
        <v>1716.15</v>
      </c>
      <c r="D86" s="7">
        <f t="shared" si="5"/>
        <v>2288.2000000000003</v>
      </c>
      <c r="E86" s="7">
        <f t="shared" si="6"/>
        <v>1487.3300000000002</v>
      </c>
      <c r="F86" s="7">
        <f t="shared" si="7"/>
        <v>228.81999999999994</v>
      </c>
    </row>
    <row r="87" spans="1:6" x14ac:dyDescent="0.2">
      <c r="A87" t="s">
        <v>213</v>
      </c>
      <c r="B87" t="s">
        <v>89</v>
      </c>
      <c r="C87" s="7">
        <v>933.62</v>
      </c>
      <c r="D87" s="7">
        <f t="shared" si="5"/>
        <v>1244.8266666666666</v>
      </c>
      <c r="E87" s="7">
        <f t="shared" si="6"/>
        <v>809.13733333333334</v>
      </c>
      <c r="F87" s="7">
        <f t="shared" si="7"/>
        <v>124.48266666666666</v>
      </c>
    </row>
    <row r="88" spans="1:6" x14ac:dyDescent="0.2">
      <c r="A88" t="s">
        <v>214</v>
      </c>
      <c r="B88" t="s">
        <v>90</v>
      </c>
      <c r="C88" s="7">
        <v>939.87</v>
      </c>
      <c r="D88" s="7">
        <f t="shared" si="5"/>
        <v>1253.1599999999999</v>
      </c>
      <c r="E88" s="7">
        <f t="shared" si="6"/>
        <v>814.55399999999997</v>
      </c>
      <c r="F88" s="7">
        <f t="shared" si="7"/>
        <v>125.31600000000003</v>
      </c>
    </row>
    <row r="89" spans="1:6" x14ac:dyDescent="0.2">
      <c r="A89" t="s">
        <v>215</v>
      </c>
      <c r="B89" t="s">
        <v>91</v>
      </c>
      <c r="C89" s="7">
        <v>1848.17</v>
      </c>
      <c r="D89" s="7">
        <f t="shared" si="5"/>
        <v>2464.2266666666669</v>
      </c>
      <c r="E89" s="7">
        <f t="shared" si="6"/>
        <v>1601.7473333333335</v>
      </c>
      <c r="F89" s="7">
        <f t="shared" si="7"/>
        <v>246.4226666666666</v>
      </c>
    </row>
    <row r="90" spans="1:6" x14ac:dyDescent="0.2">
      <c r="A90" t="s">
        <v>216</v>
      </c>
      <c r="B90" t="s">
        <v>92</v>
      </c>
      <c r="C90" s="7">
        <v>3377.99</v>
      </c>
      <c r="D90" s="7">
        <f t="shared" si="5"/>
        <v>4503.9866666666658</v>
      </c>
      <c r="E90" s="7">
        <f t="shared" si="6"/>
        <v>2927.5913333333328</v>
      </c>
      <c r="F90" s="7">
        <f t="shared" si="7"/>
        <v>450.39866666666694</v>
      </c>
    </row>
    <row r="91" spans="1:6" x14ac:dyDescent="0.2">
      <c r="A91" t="s">
        <v>217</v>
      </c>
      <c r="B91" t="s">
        <v>93</v>
      </c>
      <c r="C91" s="7">
        <v>5785.08</v>
      </c>
      <c r="D91" s="7">
        <f t="shared" si="5"/>
        <v>7713.44</v>
      </c>
      <c r="E91" s="7">
        <f t="shared" si="6"/>
        <v>5013.7359999999999</v>
      </c>
      <c r="F91" s="7">
        <f t="shared" si="7"/>
        <v>771.34400000000005</v>
      </c>
    </row>
    <row r="92" spans="1:6" x14ac:dyDescent="0.2">
      <c r="A92" t="s">
        <v>218</v>
      </c>
      <c r="B92" t="s">
        <v>94</v>
      </c>
      <c r="C92" s="7">
        <v>11146.64</v>
      </c>
      <c r="D92" s="7">
        <f t="shared" si="5"/>
        <v>14862.186666666665</v>
      </c>
      <c r="E92" s="7">
        <f t="shared" si="6"/>
        <v>9660.4213333333319</v>
      </c>
      <c r="F92" s="7">
        <f t="shared" si="7"/>
        <v>1486.2186666666676</v>
      </c>
    </row>
    <row r="93" spans="1:6" x14ac:dyDescent="0.2">
      <c r="A93" t="s">
        <v>219</v>
      </c>
      <c r="B93" t="s">
        <v>95</v>
      </c>
      <c r="C93" s="7">
        <v>1880.15</v>
      </c>
      <c r="D93" s="7">
        <f t="shared" si="5"/>
        <v>2506.8666666666668</v>
      </c>
      <c r="E93" s="7">
        <f t="shared" si="6"/>
        <v>1629.4633333333334</v>
      </c>
      <c r="F93" s="7">
        <f t="shared" si="7"/>
        <v>250.68666666666672</v>
      </c>
    </row>
    <row r="94" spans="1:6" x14ac:dyDescent="0.2">
      <c r="A94" t="s">
        <v>220</v>
      </c>
      <c r="B94" t="s">
        <v>96</v>
      </c>
      <c r="C94" s="7">
        <v>918.53</v>
      </c>
      <c r="D94" s="7">
        <f t="shared" si="5"/>
        <v>1224.7066666666667</v>
      </c>
      <c r="E94" s="7">
        <f t="shared" si="6"/>
        <v>796.05933333333337</v>
      </c>
      <c r="F94" s="7">
        <f t="shared" si="7"/>
        <v>122.4706666666666</v>
      </c>
    </row>
    <row r="95" spans="1:6" x14ac:dyDescent="0.2">
      <c r="A95" t="s">
        <v>221</v>
      </c>
      <c r="B95" t="s">
        <v>97</v>
      </c>
      <c r="C95" s="7">
        <v>1828.27</v>
      </c>
      <c r="D95" s="7">
        <f t="shared" si="5"/>
        <v>2437.6933333333332</v>
      </c>
      <c r="E95" s="7">
        <f t="shared" si="6"/>
        <v>1584.5006666666666</v>
      </c>
      <c r="F95" s="7">
        <f t="shared" si="7"/>
        <v>243.76933333333341</v>
      </c>
    </row>
    <row r="96" spans="1:6" x14ac:dyDescent="0.2">
      <c r="A96" t="s">
        <v>222</v>
      </c>
      <c r="B96" t="s">
        <v>98</v>
      </c>
      <c r="C96" s="7">
        <v>3350.83</v>
      </c>
      <c r="D96" s="7">
        <f t="shared" si="5"/>
        <v>4467.7733333333326</v>
      </c>
      <c r="E96" s="7">
        <f t="shared" si="6"/>
        <v>2904.0526666666665</v>
      </c>
      <c r="F96" s="7">
        <f t="shared" si="7"/>
        <v>446.77733333333344</v>
      </c>
    </row>
    <row r="97" spans="1:6" x14ac:dyDescent="0.2">
      <c r="A97" t="s">
        <v>223</v>
      </c>
      <c r="B97" t="s">
        <v>99</v>
      </c>
      <c r="C97" s="7">
        <v>880.24</v>
      </c>
      <c r="D97" s="7">
        <f t="shared" si="5"/>
        <v>1173.6533333333334</v>
      </c>
      <c r="E97" s="7">
        <f t="shared" si="6"/>
        <v>762.87466666666671</v>
      </c>
      <c r="F97" s="7">
        <f t="shared" si="7"/>
        <v>117.3653333333333</v>
      </c>
    </row>
    <row r="98" spans="1:6" x14ac:dyDescent="0.2">
      <c r="A98" t="s">
        <v>224</v>
      </c>
      <c r="B98" t="s">
        <v>100</v>
      </c>
      <c r="C98" s="7">
        <v>3405.56</v>
      </c>
      <c r="D98" s="7">
        <f t="shared" ref="D98:D115" si="8">C98/75*100</f>
        <v>4540.746666666666</v>
      </c>
      <c r="E98" s="7">
        <f t="shared" ref="E98:E115" si="9">D98*0.65</f>
        <v>2951.4853333333331</v>
      </c>
      <c r="F98" s="7">
        <f t="shared" si="7"/>
        <v>454.07466666666687</v>
      </c>
    </row>
    <row r="99" spans="1:6" x14ac:dyDescent="0.2">
      <c r="A99" t="s">
        <v>225</v>
      </c>
      <c r="B99" t="s">
        <v>101</v>
      </c>
      <c r="C99" s="7">
        <v>35032.53</v>
      </c>
      <c r="D99" s="7">
        <f t="shared" si="8"/>
        <v>46710.04</v>
      </c>
      <c r="E99" s="7">
        <f t="shared" si="9"/>
        <v>30361.526000000002</v>
      </c>
      <c r="F99" s="7">
        <f t="shared" si="7"/>
        <v>4671.0039999999972</v>
      </c>
    </row>
    <row r="100" spans="1:6" x14ac:dyDescent="0.2">
      <c r="A100" t="s">
        <v>226</v>
      </c>
      <c r="B100" t="s">
        <v>102</v>
      </c>
      <c r="C100" s="7">
        <v>42642.91</v>
      </c>
      <c r="D100" s="7">
        <f t="shared" si="8"/>
        <v>56857.213333333333</v>
      </c>
      <c r="E100" s="7">
        <f t="shared" si="9"/>
        <v>36957.188666666669</v>
      </c>
      <c r="F100" s="7">
        <f t="shared" si="7"/>
        <v>5685.7213333333348</v>
      </c>
    </row>
    <row r="101" spans="1:6" x14ac:dyDescent="0.2">
      <c r="A101" t="s">
        <v>227</v>
      </c>
      <c r="B101" t="s">
        <v>103</v>
      </c>
      <c r="C101" s="7">
        <v>888.39</v>
      </c>
      <c r="D101" s="7">
        <f t="shared" si="8"/>
        <v>1184.52</v>
      </c>
      <c r="E101" s="7">
        <f t="shared" si="9"/>
        <v>769.93799999999999</v>
      </c>
      <c r="F101" s="7">
        <f t="shared" si="7"/>
        <v>118.452</v>
      </c>
    </row>
    <row r="102" spans="1:6" x14ac:dyDescent="0.2">
      <c r="A102" t="s">
        <v>228</v>
      </c>
      <c r="B102" t="s">
        <v>104</v>
      </c>
      <c r="C102" s="7">
        <v>1775.95</v>
      </c>
      <c r="D102" s="7">
        <f t="shared" si="8"/>
        <v>2367.9333333333334</v>
      </c>
      <c r="E102" s="7">
        <f t="shared" si="9"/>
        <v>1539.1566666666668</v>
      </c>
      <c r="F102" s="7">
        <f t="shared" si="7"/>
        <v>236.79333333333329</v>
      </c>
    </row>
    <row r="103" spans="1:6" x14ac:dyDescent="0.2">
      <c r="A103" t="s">
        <v>229</v>
      </c>
      <c r="B103" t="s">
        <v>105</v>
      </c>
      <c r="C103" s="7">
        <v>3287.48</v>
      </c>
      <c r="D103" s="7">
        <f t="shared" si="8"/>
        <v>4383.3066666666664</v>
      </c>
      <c r="E103" s="7">
        <f t="shared" si="9"/>
        <v>2849.1493333333333</v>
      </c>
      <c r="F103" s="7">
        <f t="shared" si="7"/>
        <v>438.33066666666673</v>
      </c>
    </row>
    <row r="104" spans="1:6" x14ac:dyDescent="0.2">
      <c r="A104" t="s">
        <v>230</v>
      </c>
      <c r="B104" t="s">
        <v>106</v>
      </c>
      <c r="C104" s="7">
        <v>5501.14</v>
      </c>
      <c r="D104" s="7">
        <f t="shared" si="8"/>
        <v>7334.8533333333335</v>
      </c>
      <c r="E104" s="7">
        <f t="shared" si="9"/>
        <v>4767.6546666666673</v>
      </c>
      <c r="F104" s="7">
        <f t="shared" si="7"/>
        <v>733.48533333333307</v>
      </c>
    </row>
    <row r="105" spans="1:6" x14ac:dyDescent="0.2">
      <c r="A105" t="s">
        <v>231</v>
      </c>
      <c r="B105" t="s">
        <v>107</v>
      </c>
      <c r="C105" s="7">
        <v>11075.23</v>
      </c>
      <c r="D105" s="7">
        <f t="shared" si="8"/>
        <v>14766.973333333333</v>
      </c>
      <c r="E105" s="7">
        <f t="shared" si="9"/>
        <v>9598.5326666666679</v>
      </c>
      <c r="F105" s="7">
        <f t="shared" si="7"/>
        <v>1476.6973333333317</v>
      </c>
    </row>
    <row r="106" spans="1:6" x14ac:dyDescent="0.2">
      <c r="A106" t="s">
        <v>232</v>
      </c>
      <c r="B106" t="s">
        <v>108</v>
      </c>
      <c r="C106" s="7">
        <v>20373.91</v>
      </c>
      <c r="D106" s="7">
        <f t="shared" si="8"/>
        <v>27165.213333333333</v>
      </c>
      <c r="E106" s="7">
        <f t="shared" si="9"/>
        <v>17657.388666666666</v>
      </c>
      <c r="F106" s="7">
        <f t="shared" si="7"/>
        <v>2716.521333333334</v>
      </c>
    </row>
    <row r="107" spans="1:6" x14ac:dyDescent="0.2">
      <c r="A107" t="s">
        <v>233</v>
      </c>
      <c r="B107" t="s">
        <v>109</v>
      </c>
      <c r="C107" s="7">
        <v>896.88</v>
      </c>
      <c r="D107" s="7">
        <f t="shared" si="8"/>
        <v>1195.8399999999999</v>
      </c>
      <c r="E107" s="7">
        <f t="shared" si="9"/>
        <v>777.29599999999994</v>
      </c>
      <c r="F107" s="7">
        <f t="shared" si="7"/>
        <v>119.58400000000006</v>
      </c>
    </row>
    <row r="108" spans="1:6" x14ac:dyDescent="0.2">
      <c r="A108" t="s">
        <v>234</v>
      </c>
      <c r="B108" t="s">
        <v>110</v>
      </c>
      <c r="C108" s="7">
        <v>1812.46</v>
      </c>
      <c r="D108" s="7">
        <f t="shared" si="8"/>
        <v>2416.6133333333337</v>
      </c>
      <c r="E108" s="7">
        <f t="shared" si="9"/>
        <v>1570.798666666667</v>
      </c>
      <c r="F108" s="7">
        <f t="shared" si="7"/>
        <v>241.661333333333</v>
      </c>
    </row>
    <row r="109" spans="1:6" x14ac:dyDescent="0.2">
      <c r="A109" t="s">
        <v>235</v>
      </c>
      <c r="B109" t="s">
        <v>111</v>
      </c>
      <c r="C109" s="7">
        <v>3268.44</v>
      </c>
      <c r="D109" s="7">
        <f t="shared" si="8"/>
        <v>4357.92</v>
      </c>
      <c r="E109" s="7">
        <f t="shared" si="9"/>
        <v>2832.6480000000001</v>
      </c>
      <c r="F109" s="7">
        <f t="shared" si="7"/>
        <v>435.79199999999992</v>
      </c>
    </row>
    <row r="110" spans="1:6" x14ac:dyDescent="0.2">
      <c r="A110" t="s">
        <v>236</v>
      </c>
      <c r="B110" t="s">
        <v>112</v>
      </c>
      <c r="C110" s="7">
        <v>5796.4</v>
      </c>
      <c r="D110" s="7">
        <f t="shared" si="8"/>
        <v>7728.5333333333328</v>
      </c>
      <c r="E110" s="7">
        <f t="shared" si="9"/>
        <v>5023.5466666666662</v>
      </c>
      <c r="F110" s="7">
        <f t="shared" si="7"/>
        <v>772.85333333333347</v>
      </c>
    </row>
    <row r="111" spans="1:6" x14ac:dyDescent="0.2">
      <c r="A111" t="s">
        <v>237</v>
      </c>
      <c r="B111" t="s">
        <v>113</v>
      </c>
      <c r="C111" s="7">
        <v>10120.35</v>
      </c>
      <c r="D111" s="7">
        <f t="shared" si="8"/>
        <v>13493.800000000001</v>
      </c>
      <c r="E111" s="7">
        <f t="shared" si="9"/>
        <v>8770.9700000000012</v>
      </c>
      <c r="F111" s="7">
        <f t="shared" si="7"/>
        <v>1349.3799999999992</v>
      </c>
    </row>
    <row r="112" spans="1:6" x14ac:dyDescent="0.2">
      <c r="A112" t="s">
        <v>238</v>
      </c>
      <c r="B112" t="s">
        <v>114</v>
      </c>
      <c r="C112" s="7">
        <v>19092.61</v>
      </c>
      <c r="D112" s="7">
        <f t="shared" si="8"/>
        <v>25456.813333333335</v>
      </c>
      <c r="E112" s="7">
        <f t="shared" si="9"/>
        <v>16546.92866666667</v>
      </c>
      <c r="F112" s="7">
        <f t="shared" si="7"/>
        <v>2545.6813333333303</v>
      </c>
    </row>
    <row r="113" spans="1:6" x14ac:dyDescent="0.2">
      <c r="A113" t="s">
        <v>239</v>
      </c>
      <c r="B113" t="s">
        <v>115</v>
      </c>
      <c r="C113" s="7">
        <v>29428.639999999999</v>
      </c>
      <c r="D113" s="7">
        <f t="shared" si="8"/>
        <v>39238.186666666668</v>
      </c>
      <c r="E113" s="7">
        <f t="shared" si="9"/>
        <v>25504.821333333337</v>
      </c>
      <c r="F113" s="7">
        <f t="shared" si="7"/>
        <v>3923.8186666666625</v>
      </c>
    </row>
    <row r="114" spans="1:6" x14ac:dyDescent="0.2">
      <c r="A114" t="s">
        <v>240</v>
      </c>
      <c r="B114" t="s">
        <v>116</v>
      </c>
      <c r="C114" s="7">
        <v>778.71</v>
      </c>
      <c r="D114" s="7">
        <f t="shared" si="8"/>
        <v>1038.2800000000002</v>
      </c>
      <c r="E114" s="7">
        <f t="shared" si="9"/>
        <v>674.88200000000018</v>
      </c>
      <c r="F114" s="7">
        <f t="shared" si="7"/>
        <v>103.82799999999986</v>
      </c>
    </row>
    <row r="115" spans="1:6" x14ac:dyDescent="0.2">
      <c r="A115" t="s">
        <v>241</v>
      </c>
      <c r="B115" t="s">
        <v>117</v>
      </c>
      <c r="C115" s="7">
        <v>1440.97</v>
      </c>
      <c r="D115" s="7">
        <f t="shared" si="8"/>
        <v>1921.2933333333333</v>
      </c>
      <c r="E115" s="7">
        <f t="shared" si="9"/>
        <v>1248.8406666666667</v>
      </c>
      <c r="F115" s="7">
        <f t="shared" si="7"/>
        <v>192.12933333333331</v>
      </c>
    </row>
  </sheetData>
  <autoFilter ref="A1:E1">
    <sortState ref="A2:E115">
      <sortCondition ref="A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E41" sqref="E41:E45"/>
    </sheetView>
  </sheetViews>
  <sheetFormatPr baseColWidth="10" defaultColWidth="8.83203125" defaultRowHeight="15" x14ac:dyDescent="0.2"/>
  <cols>
    <col min="1" max="1" width="10.5" bestFit="1" customWidth="1"/>
    <col min="2" max="2" width="63.5" bestFit="1" customWidth="1"/>
    <col min="3" max="3" width="10.5" style="7" bestFit="1" customWidth="1"/>
    <col min="4" max="4" width="10.5" bestFit="1" customWidth="1"/>
    <col min="5" max="5" width="9.5" bestFit="1" customWidth="1"/>
  </cols>
  <sheetData>
    <row r="1" spans="1:4" x14ac:dyDescent="0.2">
      <c r="A1" t="s">
        <v>491</v>
      </c>
      <c r="B1" t="s">
        <v>489</v>
      </c>
      <c r="C1" s="7" t="s">
        <v>1011</v>
      </c>
      <c r="D1" s="11">
        <v>1</v>
      </c>
    </row>
    <row r="2" spans="1:4" x14ac:dyDescent="0.2">
      <c r="A2">
        <v>7</v>
      </c>
      <c r="B2" s="7" t="s">
        <v>648</v>
      </c>
      <c r="C2" s="7">
        <v>111.6</v>
      </c>
      <c r="D2" s="7">
        <f>C2/75*100</f>
        <v>148.80000000000001</v>
      </c>
    </row>
    <row r="3" spans="1:4" x14ac:dyDescent="0.2">
      <c r="A3">
        <v>8</v>
      </c>
      <c r="B3" s="7" t="s">
        <v>1</v>
      </c>
      <c r="C3" s="7">
        <v>227.13</v>
      </c>
      <c r="D3" s="7">
        <f t="shared" ref="D3:D66" si="0">C3/75*100</f>
        <v>302.83999999999997</v>
      </c>
    </row>
    <row r="4" spans="1:4" x14ac:dyDescent="0.2">
      <c r="A4">
        <v>9</v>
      </c>
      <c r="B4" s="7" t="s">
        <v>2</v>
      </c>
      <c r="C4" s="7">
        <v>438.78</v>
      </c>
      <c r="D4" s="7">
        <f t="shared" si="0"/>
        <v>585.04</v>
      </c>
    </row>
    <row r="5" spans="1:4" x14ac:dyDescent="0.2">
      <c r="A5">
        <v>162</v>
      </c>
      <c r="B5" s="7" t="s">
        <v>44</v>
      </c>
      <c r="C5" s="7">
        <v>812.74</v>
      </c>
      <c r="D5" s="7">
        <f t="shared" si="0"/>
        <v>1083.6533333333334</v>
      </c>
    </row>
    <row r="6" spans="1:4" x14ac:dyDescent="0.2">
      <c r="A6">
        <v>307</v>
      </c>
      <c r="B6" s="7" t="s">
        <v>919</v>
      </c>
      <c r="C6" s="7">
        <v>1449.44</v>
      </c>
      <c r="D6" s="7">
        <f t="shared" si="0"/>
        <v>1932.5866666666666</v>
      </c>
    </row>
    <row r="7" spans="1:4" x14ac:dyDescent="0.2">
      <c r="A7">
        <v>215</v>
      </c>
      <c r="B7" s="7" t="s">
        <v>650</v>
      </c>
      <c r="C7" s="7">
        <v>112.25</v>
      </c>
      <c r="D7" s="7">
        <f t="shared" si="0"/>
        <v>149.66666666666666</v>
      </c>
    </row>
    <row r="8" spans="1:4" x14ac:dyDescent="0.2">
      <c r="A8">
        <v>216</v>
      </c>
      <c r="B8" s="7" t="s">
        <v>492</v>
      </c>
      <c r="C8" s="7">
        <v>258.77</v>
      </c>
      <c r="D8" s="7">
        <f t="shared" si="0"/>
        <v>345.02666666666664</v>
      </c>
    </row>
    <row r="9" spans="1:4" x14ac:dyDescent="0.2">
      <c r="A9">
        <v>217</v>
      </c>
      <c r="B9" s="7" t="s">
        <v>493</v>
      </c>
      <c r="C9" s="7">
        <v>476.36</v>
      </c>
      <c r="D9" s="7">
        <f t="shared" si="0"/>
        <v>635.14666666666676</v>
      </c>
    </row>
    <row r="10" spans="1:4" x14ac:dyDescent="0.2">
      <c r="A10">
        <v>264</v>
      </c>
      <c r="B10" s="7" t="s">
        <v>116</v>
      </c>
      <c r="C10" s="7">
        <v>783.2</v>
      </c>
      <c r="D10" s="7">
        <f t="shared" si="0"/>
        <v>1044.2666666666669</v>
      </c>
    </row>
    <row r="11" spans="1:4" x14ac:dyDescent="0.2">
      <c r="A11">
        <v>27</v>
      </c>
      <c r="B11" s="7" t="s">
        <v>7</v>
      </c>
      <c r="C11" s="7">
        <v>943.92</v>
      </c>
      <c r="D11" s="7">
        <f t="shared" si="0"/>
        <v>1258.56</v>
      </c>
    </row>
    <row r="12" spans="1:4" x14ac:dyDescent="0.2">
      <c r="A12">
        <v>169</v>
      </c>
      <c r="B12" s="7" t="s">
        <v>920</v>
      </c>
      <c r="C12" s="7">
        <v>1841.36</v>
      </c>
      <c r="D12" s="7">
        <f t="shared" si="0"/>
        <v>2455.1466666666665</v>
      </c>
    </row>
    <row r="13" spans="1:4" x14ac:dyDescent="0.2">
      <c r="A13">
        <v>30</v>
      </c>
      <c r="B13" s="7" t="s">
        <v>921</v>
      </c>
      <c r="C13" s="7">
        <v>3285.64</v>
      </c>
      <c r="D13" s="7">
        <f t="shared" si="0"/>
        <v>4380.8533333333326</v>
      </c>
    </row>
    <row r="14" spans="1:4" x14ac:dyDescent="0.2">
      <c r="A14">
        <v>31</v>
      </c>
      <c r="B14" s="7" t="s">
        <v>922</v>
      </c>
      <c r="C14" s="7">
        <v>5566.31</v>
      </c>
      <c r="D14" s="7">
        <f t="shared" si="0"/>
        <v>7421.7466666666669</v>
      </c>
    </row>
    <row r="15" spans="1:4" x14ac:dyDescent="0.2">
      <c r="A15">
        <v>131</v>
      </c>
      <c r="B15" s="7" t="s">
        <v>923</v>
      </c>
      <c r="C15" s="7">
        <v>11211.65</v>
      </c>
      <c r="D15" s="7">
        <f t="shared" si="0"/>
        <v>14948.866666666667</v>
      </c>
    </row>
    <row r="16" spans="1:4" x14ac:dyDescent="0.2">
      <c r="A16">
        <v>170</v>
      </c>
      <c r="B16" s="7" t="s">
        <v>924</v>
      </c>
      <c r="C16" s="7">
        <v>16974.22</v>
      </c>
      <c r="D16" s="7">
        <f t="shared" si="0"/>
        <v>22632.293333333335</v>
      </c>
    </row>
    <row r="17" spans="1:4" x14ac:dyDescent="0.2">
      <c r="A17">
        <v>221</v>
      </c>
      <c r="B17" s="7" t="s">
        <v>925</v>
      </c>
      <c r="C17" s="7">
        <v>26201.02</v>
      </c>
      <c r="D17" s="7">
        <f t="shared" si="0"/>
        <v>34934.693333333329</v>
      </c>
    </row>
    <row r="18" spans="1:4" x14ac:dyDescent="0.2">
      <c r="A18">
        <v>222</v>
      </c>
      <c r="B18" s="7" t="s">
        <v>926</v>
      </c>
      <c r="C18" s="7">
        <v>31564.46</v>
      </c>
      <c r="D18" s="7">
        <f t="shared" si="0"/>
        <v>42085.946666666663</v>
      </c>
    </row>
    <row r="19" spans="1:4" x14ac:dyDescent="0.2">
      <c r="A19">
        <v>33</v>
      </c>
      <c r="B19" s="7" t="s">
        <v>10</v>
      </c>
      <c r="C19" s="7">
        <v>902.97</v>
      </c>
      <c r="D19" s="7">
        <f t="shared" si="0"/>
        <v>1203.96</v>
      </c>
    </row>
    <row r="20" spans="1:4" x14ac:dyDescent="0.2">
      <c r="A20">
        <v>172</v>
      </c>
      <c r="B20" s="7" t="s">
        <v>927</v>
      </c>
      <c r="C20" s="7">
        <v>1796.18</v>
      </c>
      <c r="D20" s="7">
        <f t="shared" si="0"/>
        <v>2394.9066666666668</v>
      </c>
    </row>
    <row r="21" spans="1:4" x14ac:dyDescent="0.2">
      <c r="A21">
        <v>223</v>
      </c>
      <c r="B21" s="7" t="s">
        <v>928</v>
      </c>
      <c r="C21" s="7">
        <v>3237.17</v>
      </c>
      <c r="D21" s="7">
        <f t="shared" si="0"/>
        <v>4316.2266666666665</v>
      </c>
    </row>
    <row r="22" spans="1:4" x14ac:dyDescent="0.2">
      <c r="A22">
        <v>38</v>
      </c>
      <c r="B22" s="7" t="s">
        <v>929</v>
      </c>
      <c r="C22" s="7">
        <v>5588.25</v>
      </c>
      <c r="D22" s="7">
        <f t="shared" si="0"/>
        <v>7451.0000000000009</v>
      </c>
    </row>
    <row r="23" spans="1:4" x14ac:dyDescent="0.2">
      <c r="A23">
        <v>133</v>
      </c>
      <c r="B23" s="7" t="s">
        <v>930</v>
      </c>
      <c r="C23" s="7">
        <v>10172.35</v>
      </c>
      <c r="D23" s="7">
        <f t="shared" si="0"/>
        <v>13563.133333333335</v>
      </c>
    </row>
    <row r="24" spans="1:4" x14ac:dyDescent="0.2">
      <c r="A24">
        <v>173</v>
      </c>
      <c r="B24" s="7" t="s">
        <v>931</v>
      </c>
      <c r="C24" s="7">
        <v>19448.810000000001</v>
      </c>
      <c r="D24" s="7">
        <f t="shared" si="0"/>
        <v>25931.74666666667</v>
      </c>
    </row>
    <row r="25" spans="1:4" x14ac:dyDescent="0.2">
      <c r="A25">
        <v>224</v>
      </c>
      <c r="B25" s="7" t="s">
        <v>932</v>
      </c>
      <c r="C25" s="7">
        <v>26033.35</v>
      </c>
      <c r="D25" s="7">
        <f t="shared" si="0"/>
        <v>34711.133333333331</v>
      </c>
    </row>
    <row r="26" spans="1:4" x14ac:dyDescent="0.2">
      <c r="A26">
        <v>225</v>
      </c>
      <c r="B26" s="7" t="s">
        <v>933</v>
      </c>
      <c r="C26" s="7">
        <v>36007.800000000003</v>
      </c>
      <c r="D26" s="7">
        <f t="shared" si="0"/>
        <v>48010.400000000001</v>
      </c>
    </row>
    <row r="27" spans="1:4" x14ac:dyDescent="0.2">
      <c r="A27">
        <v>40</v>
      </c>
      <c r="B27" s="7" t="s">
        <v>12</v>
      </c>
      <c r="C27" s="7">
        <v>890.04</v>
      </c>
      <c r="D27" s="7">
        <f t="shared" si="0"/>
        <v>1186.7199999999998</v>
      </c>
    </row>
    <row r="28" spans="1:4" x14ac:dyDescent="0.2">
      <c r="A28">
        <v>41</v>
      </c>
      <c r="B28" s="7" t="s">
        <v>934</v>
      </c>
      <c r="C28" s="7">
        <v>1781.02</v>
      </c>
      <c r="D28" s="7">
        <f t="shared" si="0"/>
        <v>2374.6933333333336</v>
      </c>
    </row>
    <row r="29" spans="1:4" x14ac:dyDescent="0.2">
      <c r="A29">
        <v>42</v>
      </c>
      <c r="B29" s="7" t="s">
        <v>935</v>
      </c>
      <c r="C29" s="7">
        <v>3224.97</v>
      </c>
      <c r="D29" s="7">
        <f t="shared" si="0"/>
        <v>4299.9599999999991</v>
      </c>
    </row>
    <row r="30" spans="1:4" x14ac:dyDescent="0.2">
      <c r="A30">
        <v>135</v>
      </c>
      <c r="B30" s="7" t="s">
        <v>936</v>
      </c>
      <c r="C30" s="7">
        <v>5089.41</v>
      </c>
      <c r="D30" s="7">
        <f t="shared" si="0"/>
        <v>6785.88</v>
      </c>
    </row>
    <row r="31" spans="1:4" x14ac:dyDescent="0.2">
      <c r="A31">
        <v>175</v>
      </c>
      <c r="B31" s="7" t="s">
        <v>937</v>
      </c>
      <c r="C31" s="7">
        <v>11871.06</v>
      </c>
      <c r="D31" s="7">
        <f t="shared" si="0"/>
        <v>15828.08</v>
      </c>
    </row>
    <row r="32" spans="1:4" x14ac:dyDescent="0.2">
      <c r="A32">
        <v>226</v>
      </c>
      <c r="B32" s="7" t="s">
        <v>938</v>
      </c>
      <c r="C32" s="7">
        <v>20347.79</v>
      </c>
      <c r="D32" s="7">
        <f t="shared" si="0"/>
        <v>27130.386666666669</v>
      </c>
    </row>
    <row r="33" spans="1:5" x14ac:dyDescent="0.2">
      <c r="A33">
        <v>227</v>
      </c>
      <c r="B33" s="7" t="s">
        <v>939</v>
      </c>
      <c r="C33" s="7">
        <v>29966.65</v>
      </c>
      <c r="D33" s="7">
        <f t="shared" si="0"/>
        <v>39955.533333333333</v>
      </c>
    </row>
    <row r="34" spans="1:5" x14ac:dyDescent="0.2">
      <c r="A34">
        <v>228</v>
      </c>
      <c r="B34" s="7" t="s">
        <v>87</v>
      </c>
      <c r="C34" s="7">
        <v>918.15</v>
      </c>
      <c r="D34" s="7">
        <f t="shared" si="0"/>
        <v>1224.1999999999998</v>
      </c>
    </row>
    <row r="35" spans="1:5" x14ac:dyDescent="0.2">
      <c r="A35">
        <v>229</v>
      </c>
      <c r="B35" s="7" t="s">
        <v>940</v>
      </c>
      <c r="C35" s="7">
        <v>1725.93</v>
      </c>
      <c r="D35" s="7">
        <f t="shared" si="0"/>
        <v>2301.2399999999998</v>
      </c>
    </row>
    <row r="36" spans="1:5" x14ac:dyDescent="0.2">
      <c r="A36">
        <v>48</v>
      </c>
      <c r="B36" s="7" t="s">
        <v>941</v>
      </c>
      <c r="C36" s="7">
        <v>3205.44</v>
      </c>
      <c r="D36" s="7">
        <f t="shared" si="0"/>
        <v>4273.92</v>
      </c>
    </row>
    <row r="37" spans="1:5" x14ac:dyDescent="0.2">
      <c r="A37">
        <v>49</v>
      </c>
      <c r="B37" s="7" t="s">
        <v>942</v>
      </c>
      <c r="C37" s="7">
        <v>5603.31</v>
      </c>
      <c r="D37" s="7">
        <f t="shared" si="0"/>
        <v>7471.0800000000008</v>
      </c>
    </row>
    <row r="38" spans="1:5" x14ac:dyDescent="0.2">
      <c r="A38">
        <v>137</v>
      </c>
      <c r="B38" s="7" t="s">
        <v>943</v>
      </c>
      <c r="C38" s="7">
        <v>10099.41</v>
      </c>
      <c r="D38" s="7">
        <f t="shared" si="0"/>
        <v>13465.88</v>
      </c>
    </row>
    <row r="39" spans="1:5" x14ac:dyDescent="0.2">
      <c r="A39">
        <v>177</v>
      </c>
      <c r="B39" s="7" t="s">
        <v>944</v>
      </c>
      <c r="C39" s="7">
        <v>18806.89</v>
      </c>
      <c r="D39" s="7">
        <f t="shared" si="0"/>
        <v>25075.853333333333</v>
      </c>
    </row>
    <row r="40" spans="1:5" x14ac:dyDescent="0.2">
      <c r="A40">
        <v>178</v>
      </c>
      <c r="B40" s="7" t="s">
        <v>945</v>
      </c>
      <c r="C40" s="7">
        <v>26661.87</v>
      </c>
      <c r="D40" s="7">
        <f t="shared" si="0"/>
        <v>35549.160000000003</v>
      </c>
    </row>
    <row r="41" spans="1:5" x14ac:dyDescent="0.2">
      <c r="A41">
        <v>51</v>
      </c>
      <c r="B41" s="7" t="s">
        <v>17</v>
      </c>
      <c r="C41" s="7">
        <v>852.5</v>
      </c>
      <c r="D41" s="7">
        <f t="shared" si="0"/>
        <v>1136.6666666666667</v>
      </c>
      <c r="E41" s="7"/>
    </row>
    <row r="42" spans="1:5" x14ac:dyDescent="0.2">
      <c r="A42">
        <v>52</v>
      </c>
      <c r="B42" s="7" t="s">
        <v>946</v>
      </c>
      <c r="C42" s="7">
        <v>1701.54</v>
      </c>
      <c r="D42" s="7">
        <f t="shared" si="0"/>
        <v>2268.7200000000003</v>
      </c>
      <c r="E42" s="7"/>
    </row>
    <row r="43" spans="1:5" x14ac:dyDescent="0.2">
      <c r="A43">
        <v>53</v>
      </c>
      <c r="B43" s="7" t="s">
        <v>947</v>
      </c>
      <c r="C43" s="7">
        <v>3204.39</v>
      </c>
      <c r="D43" s="7">
        <f t="shared" si="0"/>
        <v>4272.5200000000004</v>
      </c>
      <c r="E43" s="7"/>
    </row>
    <row r="44" spans="1:5" x14ac:dyDescent="0.2">
      <c r="A44">
        <v>54</v>
      </c>
      <c r="B44" s="7" t="s">
        <v>948</v>
      </c>
      <c r="C44" s="7">
        <v>5682.05</v>
      </c>
      <c r="D44" s="7">
        <f t="shared" si="0"/>
        <v>7576.0666666666666</v>
      </c>
      <c r="E44" s="7"/>
    </row>
    <row r="45" spans="1:5" x14ac:dyDescent="0.2">
      <c r="A45">
        <v>139</v>
      </c>
      <c r="B45" s="7" t="s">
        <v>949</v>
      </c>
      <c r="C45" s="7">
        <v>10306.58</v>
      </c>
      <c r="D45" s="7">
        <f t="shared" si="0"/>
        <v>13742.106666666667</v>
      </c>
      <c r="E45" s="7"/>
    </row>
    <row r="46" spans="1:5" x14ac:dyDescent="0.2">
      <c r="A46">
        <v>179</v>
      </c>
      <c r="B46" s="7" t="s">
        <v>950</v>
      </c>
      <c r="C46" s="7">
        <v>17756.45</v>
      </c>
      <c r="D46" s="7">
        <f t="shared" si="0"/>
        <v>23675.266666666666</v>
      </c>
    </row>
    <row r="47" spans="1:5" x14ac:dyDescent="0.2">
      <c r="A47">
        <v>180</v>
      </c>
      <c r="B47" s="7" t="s">
        <v>951</v>
      </c>
      <c r="C47" s="7">
        <v>32942.6</v>
      </c>
      <c r="D47" s="7">
        <f t="shared" si="0"/>
        <v>43923.466666666667</v>
      </c>
    </row>
    <row r="48" spans="1:5" x14ac:dyDescent="0.2">
      <c r="A48">
        <v>56</v>
      </c>
      <c r="B48" s="7" t="s">
        <v>21</v>
      </c>
      <c r="C48" s="7">
        <v>851.92</v>
      </c>
      <c r="D48" s="7">
        <f t="shared" si="0"/>
        <v>1135.8933333333332</v>
      </c>
    </row>
    <row r="49" spans="1:4" x14ac:dyDescent="0.2">
      <c r="A49">
        <v>181</v>
      </c>
      <c r="B49" s="7" t="s">
        <v>952</v>
      </c>
      <c r="C49" s="7">
        <v>1699.98</v>
      </c>
      <c r="D49" s="7">
        <f t="shared" si="0"/>
        <v>2266.64</v>
      </c>
    </row>
    <row r="50" spans="1:4" x14ac:dyDescent="0.2">
      <c r="A50">
        <v>59</v>
      </c>
      <c r="B50" s="7" t="s">
        <v>953</v>
      </c>
      <c r="C50" s="7">
        <v>3145.06</v>
      </c>
      <c r="D50" s="7">
        <f t="shared" si="0"/>
        <v>4193.4133333333339</v>
      </c>
    </row>
    <row r="51" spans="1:4" x14ac:dyDescent="0.2">
      <c r="A51">
        <v>60</v>
      </c>
      <c r="B51" s="7" t="s">
        <v>954</v>
      </c>
      <c r="C51" s="7">
        <v>5568.99</v>
      </c>
      <c r="D51" s="7">
        <f t="shared" si="0"/>
        <v>7425.32</v>
      </c>
    </row>
    <row r="52" spans="1:4" x14ac:dyDescent="0.2">
      <c r="A52">
        <v>141</v>
      </c>
      <c r="B52" s="7" t="s">
        <v>955</v>
      </c>
      <c r="C52" s="7">
        <v>10165.540000000001</v>
      </c>
      <c r="D52" s="7">
        <f t="shared" si="0"/>
        <v>13554.053333333335</v>
      </c>
    </row>
    <row r="53" spans="1:4" x14ac:dyDescent="0.2">
      <c r="A53">
        <v>182</v>
      </c>
      <c r="B53" s="7" t="s">
        <v>956</v>
      </c>
      <c r="C53" s="7">
        <v>17394.52</v>
      </c>
      <c r="D53" s="7">
        <f t="shared" si="0"/>
        <v>23192.693333333336</v>
      </c>
    </row>
    <row r="54" spans="1:4" x14ac:dyDescent="0.2">
      <c r="A54">
        <v>183</v>
      </c>
      <c r="B54" s="7" t="s">
        <v>957</v>
      </c>
      <c r="C54" s="7">
        <v>32529.65</v>
      </c>
      <c r="D54" s="7">
        <f t="shared" si="0"/>
        <v>43372.866666666669</v>
      </c>
    </row>
    <row r="55" spans="1:4" x14ac:dyDescent="0.2">
      <c r="A55">
        <v>230</v>
      </c>
      <c r="B55" s="7" t="s">
        <v>89</v>
      </c>
      <c r="C55" s="7">
        <v>938.15</v>
      </c>
      <c r="D55" s="7">
        <f t="shared" si="0"/>
        <v>1250.8666666666666</v>
      </c>
    </row>
    <row r="56" spans="1:4" x14ac:dyDescent="0.2">
      <c r="A56">
        <v>184</v>
      </c>
      <c r="B56" s="7" t="s">
        <v>958</v>
      </c>
      <c r="C56" s="7">
        <v>1817.29</v>
      </c>
      <c r="D56" s="7">
        <f t="shared" si="0"/>
        <v>2423.0533333333333</v>
      </c>
    </row>
    <row r="57" spans="1:4" x14ac:dyDescent="0.2">
      <c r="A57">
        <v>66</v>
      </c>
      <c r="B57" s="7" t="s">
        <v>959</v>
      </c>
      <c r="C57" s="7">
        <v>3278.58</v>
      </c>
      <c r="D57" s="7">
        <f t="shared" si="0"/>
        <v>4371.4399999999996</v>
      </c>
    </row>
    <row r="58" spans="1:4" x14ac:dyDescent="0.2">
      <c r="A58">
        <v>67</v>
      </c>
      <c r="B58" s="7" t="s">
        <v>960</v>
      </c>
      <c r="C58" s="7">
        <v>5804.8</v>
      </c>
      <c r="D58" s="7">
        <f t="shared" si="0"/>
        <v>7739.7333333333336</v>
      </c>
    </row>
    <row r="59" spans="1:4" x14ac:dyDescent="0.2">
      <c r="A59">
        <v>68</v>
      </c>
      <c r="B59" s="7" t="s">
        <v>961</v>
      </c>
      <c r="C59" s="7">
        <v>10346.450000000001</v>
      </c>
      <c r="D59" s="7">
        <f t="shared" si="0"/>
        <v>13795.266666666668</v>
      </c>
    </row>
    <row r="60" spans="1:4" x14ac:dyDescent="0.2">
      <c r="A60">
        <v>143</v>
      </c>
      <c r="B60" s="7" t="s">
        <v>962</v>
      </c>
      <c r="C60" s="7">
        <v>17611.919999999998</v>
      </c>
      <c r="D60" s="7">
        <f t="shared" si="0"/>
        <v>23482.559999999998</v>
      </c>
    </row>
    <row r="61" spans="1:4" x14ac:dyDescent="0.2">
      <c r="A61">
        <v>144</v>
      </c>
      <c r="B61" s="7" t="s">
        <v>963</v>
      </c>
      <c r="C61" s="7">
        <v>24959.93</v>
      </c>
      <c r="D61" s="7">
        <f t="shared" si="0"/>
        <v>33279.906666666662</v>
      </c>
    </row>
    <row r="62" spans="1:4" x14ac:dyDescent="0.2">
      <c r="A62">
        <v>185</v>
      </c>
      <c r="B62" s="7" t="s">
        <v>964</v>
      </c>
      <c r="C62" s="7">
        <v>30214.21</v>
      </c>
      <c r="D62" s="7">
        <f t="shared" si="0"/>
        <v>40285.613333333335</v>
      </c>
    </row>
    <row r="63" spans="1:4" x14ac:dyDescent="0.2">
      <c r="A63">
        <v>186</v>
      </c>
      <c r="B63" s="7" t="s">
        <v>965</v>
      </c>
      <c r="C63" s="7">
        <v>49338.98</v>
      </c>
      <c r="D63" s="7">
        <f t="shared" si="0"/>
        <v>65785.306666666671</v>
      </c>
    </row>
    <row r="64" spans="1:4" x14ac:dyDescent="0.2">
      <c r="A64">
        <v>231</v>
      </c>
      <c r="B64" s="7" t="s">
        <v>90</v>
      </c>
      <c r="C64" s="7">
        <v>948.35</v>
      </c>
      <c r="D64" s="7">
        <f t="shared" si="0"/>
        <v>1264.4666666666667</v>
      </c>
    </row>
    <row r="65" spans="1:4" x14ac:dyDescent="0.2">
      <c r="A65">
        <v>232</v>
      </c>
      <c r="B65" s="7" t="s">
        <v>966</v>
      </c>
      <c r="C65" s="7">
        <v>1863.15</v>
      </c>
      <c r="D65" s="7">
        <f t="shared" si="0"/>
        <v>2484.2000000000003</v>
      </c>
    </row>
    <row r="66" spans="1:4" x14ac:dyDescent="0.2">
      <c r="A66">
        <v>233</v>
      </c>
      <c r="B66" s="7" t="s">
        <v>967</v>
      </c>
      <c r="C66" s="7">
        <v>3402.61</v>
      </c>
      <c r="D66" s="7">
        <f t="shared" si="0"/>
        <v>4536.8133333333335</v>
      </c>
    </row>
    <row r="67" spans="1:4" x14ac:dyDescent="0.2">
      <c r="A67">
        <v>234</v>
      </c>
      <c r="B67" s="7" t="s">
        <v>968</v>
      </c>
      <c r="C67" s="7">
        <v>5828.37</v>
      </c>
      <c r="D67" s="7">
        <f t="shared" ref="D67:D115" si="1">C67/75*100</f>
        <v>7771.1600000000008</v>
      </c>
    </row>
    <row r="68" spans="1:4" x14ac:dyDescent="0.2">
      <c r="A68">
        <v>235</v>
      </c>
      <c r="B68" s="7" t="s">
        <v>969</v>
      </c>
      <c r="C68" s="7">
        <v>11175.06</v>
      </c>
      <c r="D68" s="7">
        <f t="shared" si="1"/>
        <v>14900.08</v>
      </c>
    </row>
    <row r="69" spans="1:4" x14ac:dyDescent="0.2">
      <c r="A69">
        <v>146</v>
      </c>
      <c r="B69" s="7" t="s">
        <v>970</v>
      </c>
      <c r="C69" s="7">
        <v>18285.62</v>
      </c>
      <c r="D69" s="7">
        <f t="shared" si="1"/>
        <v>24380.826666666664</v>
      </c>
    </row>
    <row r="70" spans="1:4" x14ac:dyDescent="0.2">
      <c r="A70">
        <v>187</v>
      </c>
      <c r="B70" s="7" t="s">
        <v>971</v>
      </c>
      <c r="C70" s="7">
        <v>27340.41</v>
      </c>
      <c r="D70" s="7">
        <f t="shared" si="1"/>
        <v>36453.879999999997</v>
      </c>
    </row>
    <row r="71" spans="1:4" x14ac:dyDescent="0.2">
      <c r="A71">
        <v>188</v>
      </c>
      <c r="B71" s="7" t="s">
        <v>972</v>
      </c>
      <c r="C71" s="7">
        <v>35516.980000000003</v>
      </c>
      <c r="D71" s="7">
        <f t="shared" si="1"/>
        <v>47355.973333333335</v>
      </c>
    </row>
    <row r="72" spans="1:4" x14ac:dyDescent="0.2">
      <c r="A72">
        <v>189</v>
      </c>
      <c r="B72" s="7" t="s">
        <v>63</v>
      </c>
      <c r="C72" s="7">
        <v>958.04</v>
      </c>
      <c r="D72" s="7">
        <f t="shared" si="1"/>
        <v>1277.3866666666668</v>
      </c>
    </row>
    <row r="73" spans="1:4" x14ac:dyDescent="0.2">
      <c r="A73">
        <v>236</v>
      </c>
      <c r="B73" s="7" t="s">
        <v>973</v>
      </c>
      <c r="C73" s="7">
        <v>1887.56</v>
      </c>
      <c r="D73" s="7">
        <f t="shared" si="1"/>
        <v>2516.7466666666664</v>
      </c>
    </row>
    <row r="74" spans="1:4" x14ac:dyDescent="0.2">
      <c r="A74">
        <v>190</v>
      </c>
      <c r="B74" s="7" t="s">
        <v>974</v>
      </c>
      <c r="C74" s="7">
        <v>3395.34</v>
      </c>
      <c r="D74" s="7">
        <f t="shared" si="1"/>
        <v>4527.12</v>
      </c>
    </row>
    <row r="75" spans="1:4" x14ac:dyDescent="0.2">
      <c r="A75">
        <v>87</v>
      </c>
      <c r="B75" s="7" t="s">
        <v>975</v>
      </c>
      <c r="C75" s="7">
        <v>6000.4</v>
      </c>
      <c r="D75" s="7">
        <f t="shared" si="1"/>
        <v>8000.5333333333328</v>
      </c>
    </row>
    <row r="76" spans="1:4" x14ac:dyDescent="0.2">
      <c r="A76">
        <v>148</v>
      </c>
      <c r="B76" s="7" t="s">
        <v>976</v>
      </c>
      <c r="C76" s="7">
        <v>10322.719999999999</v>
      </c>
      <c r="D76" s="7">
        <f t="shared" si="1"/>
        <v>13763.626666666667</v>
      </c>
    </row>
    <row r="77" spans="1:4" x14ac:dyDescent="0.2">
      <c r="A77">
        <v>191</v>
      </c>
      <c r="B77" s="7" t="s">
        <v>977</v>
      </c>
      <c r="C77" s="7">
        <v>18097.75</v>
      </c>
      <c r="D77" s="7">
        <f t="shared" si="1"/>
        <v>24130.333333333336</v>
      </c>
    </row>
    <row r="78" spans="1:4" x14ac:dyDescent="0.2">
      <c r="A78">
        <v>192</v>
      </c>
      <c r="B78" s="7" t="s">
        <v>978</v>
      </c>
      <c r="C78" s="7">
        <v>29399.24</v>
      </c>
      <c r="D78" s="7">
        <f t="shared" si="1"/>
        <v>39198.986666666664</v>
      </c>
    </row>
    <row r="79" spans="1:4" x14ac:dyDescent="0.2">
      <c r="A79">
        <v>237</v>
      </c>
      <c r="B79" s="7" t="s">
        <v>96</v>
      </c>
      <c r="C79" s="7">
        <v>926.93</v>
      </c>
      <c r="D79" s="7">
        <f t="shared" si="1"/>
        <v>1235.9066666666665</v>
      </c>
    </row>
    <row r="80" spans="1:4" x14ac:dyDescent="0.2">
      <c r="A80">
        <v>238</v>
      </c>
      <c r="B80" s="7" t="s">
        <v>979</v>
      </c>
      <c r="C80" s="7">
        <v>1850.17</v>
      </c>
      <c r="D80" s="7">
        <f t="shared" si="1"/>
        <v>2466.8933333333334</v>
      </c>
    </row>
    <row r="81" spans="1:4" x14ac:dyDescent="0.2">
      <c r="A81">
        <v>239</v>
      </c>
      <c r="B81" s="7" t="s">
        <v>980</v>
      </c>
      <c r="C81" s="7">
        <v>3383.33</v>
      </c>
      <c r="D81" s="7">
        <f t="shared" si="1"/>
        <v>4511.1066666666666</v>
      </c>
    </row>
    <row r="82" spans="1:4" x14ac:dyDescent="0.2">
      <c r="A82">
        <v>193</v>
      </c>
      <c r="B82" s="7" t="s">
        <v>981</v>
      </c>
      <c r="C82" s="7">
        <v>5740.64</v>
      </c>
      <c r="D82" s="7">
        <f t="shared" si="1"/>
        <v>7654.1866666666674</v>
      </c>
    </row>
    <row r="83" spans="1:4" x14ac:dyDescent="0.2">
      <c r="A83">
        <v>194</v>
      </c>
      <c r="B83" s="7" t="s">
        <v>982</v>
      </c>
      <c r="C83" s="7">
        <v>11608.94</v>
      </c>
      <c r="D83" s="7">
        <f t="shared" si="1"/>
        <v>15478.586666666666</v>
      </c>
    </row>
    <row r="84" spans="1:4" x14ac:dyDescent="0.2">
      <c r="A84">
        <v>150</v>
      </c>
      <c r="B84" s="7" t="s">
        <v>983</v>
      </c>
      <c r="C84" s="7">
        <v>19965.29</v>
      </c>
      <c r="D84" s="7">
        <f t="shared" si="1"/>
        <v>26620.386666666665</v>
      </c>
    </row>
    <row r="85" spans="1:4" x14ac:dyDescent="0.2">
      <c r="A85">
        <v>195</v>
      </c>
      <c r="B85" s="7" t="s">
        <v>984</v>
      </c>
      <c r="C85" s="7">
        <v>27538.52</v>
      </c>
      <c r="D85" s="7">
        <f t="shared" si="1"/>
        <v>36718.026666666665</v>
      </c>
    </row>
    <row r="86" spans="1:4" x14ac:dyDescent="0.2">
      <c r="A86">
        <v>196</v>
      </c>
      <c r="B86" s="7" t="s">
        <v>985</v>
      </c>
      <c r="C86" s="7">
        <v>33278.730000000003</v>
      </c>
      <c r="D86" s="7">
        <f t="shared" si="1"/>
        <v>44371.64</v>
      </c>
    </row>
    <row r="87" spans="1:4" x14ac:dyDescent="0.2">
      <c r="A87">
        <v>242</v>
      </c>
      <c r="B87" t="s">
        <v>99</v>
      </c>
      <c r="C87" s="7">
        <v>894.03</v>
      </c>
      <c r="D87" s="7">
        <f t="shared" si="1"/>
        <v>1192.04</v>
      </c>
    </row>
    <row r="88" spans="1:4" x14ac:dyDescent="0.2">
      <c r="A88">
        <v>203</v>
      </c>
      <c r="B88" t="s">
        <v>986</v>
      </c>
      <c r="C88" s="7">
        <v>1789.63</v>
      </c>
      <c r="D88" s="7">
        <f t="shared" si="1"/>
        <v>2386.1733333333332</v>
      </c>
    </row>
    <row r="89" spans="1:4" x14ac:dyDescent="0.2">
      <c r="A89">
        <v>118</v>
      </c>
      <c r="B89" t="s">
        <v>987</v>
      </c>
      <c r="C89" s="7">
        <v>3363.61</v>
      </c>
      <c r="D89" s="7">
        <f t="shared" si="1"/>
        <v>4484.8133333333335</v>
      </c>
    </row>
    <row r="90" spans="1:4" x14ac:dyDescent="0.2">
      <c r="A90">
        <v>119</v>
      </c>
      <c r="B90" t="s">
        <v>988</v>
      </c>
      <c r="C90" s="7">
        <v>5778.81</v>
      </c>
      <c r="D90" s="7">
        <f t="shared" si="1"/>
        <v>7705.0800000000008</v>
      </c>
    </row>
    <row r="91" spans="1:4" x14ac:dyDescent="0.2">
      <c r="A91">
        <v>156</v>
      </c>
      <c r="B91" t="s">
        <v>989</v>
      </c>
      <c r="C91" s="7">
        <v>11505.3</v>
      </c>
      <c r="D91" s="7">
        <f t="shared" si="1"/>
        <v>15340.4</v>
      </c>
    </row>
    <row r="92" spans="1:4" x14ac:dyDescent="0.2">
      <c r="A92">
        <v>204</v>
      </c>
      <c r="B92" t="s">
        <v>990</v>
      </c>
      <c r="C92" s="7">
        <v>19083.36</v>
      </c>
      <c r="D92" s="7">
        <f t="shared" si="1"/>
        <v>25444.480000000003</v>
      </c>
    </row>
    <row r="93" spans="1:4" x14ac:dyDescent="0.2">
      <c r="A93">
        <v>205</v>
      </c>
      <c r="B93" t="s">
        <v>991</v>
      </c>
      <c r="C93" s="7">
        <v>30918.77</v>
      </c>
      <c r="D93" s="7">
        <f t="shared" si="1"/>
        <v>41225.026666666665</v>
      </c>
    </row>
    <row r="94" spans="1:4" x14ac:dyDescent="0.2">
      <c r="A94">
        <v>121</v>
      </c>
      <c r="B94" t="s">
        <v>30</v>
      </c>
      <c r="C94" s="7">
        <v>932.73</v>
      </c>
      <c r="D94" s="7">
        <f t="shared" si="1"/>
        <v>1243.6400000000001</v>
      </c>
    </row>
    <row r="95" spans="1:4" x14ac:dyDescent="0.2">
      <c r="A95">
        <v>206</v>
      </c>
      <c r="B95" t="s">
        <v>992</v>
      </c>
      <c r="C95" s="7">
        <v>1887.7</v>
      </c>
      <c r="D95" s="7">
        <f t="shared" si="1"/>
        <v>2516.9333333333334</v>
      </c>
    </row>
    <row r="96" spans="1:4" x14ac:dyDescent="0.2">
      <c r="A96">
        <v>243</v>
      </c>
      <c r="B96" t="s">
        <v>993</v>
      </c>
      <c r="C96" s="7">
        <v>3425.51</v>
      </c>
      <c r="D96" s="7">
        <f t="shared" si="1"/>
        <v>4567.3466666666673</v>
      </c>
    </row>
    <row r="97" spans="1:4" x14ac:dyDescent="0.2">
      <c r="A97">
        <v>207</v>
      </c>
      <c r="B97" t="s">
        <v>994</v>
      </c>
      <c r="C97" s="7">
        <v>5867.01</v>
      </c>
      <c r="D97" s="7">
        <f t="shared" si="1"/>
        <v>7822.6799999999994</v>
      </c>
    </row>
    <row r="98" spans="1:4" x14ac:dyDescent="0.2">
      <c r="A98">
        <v>208</v>
      </c>
      <c r="B98" t="s">
        <v>995</v>
      </c>
      <c r="C98" s="7">
        <v>10502.26</v>
      </c>
      <c r="D98" s="7">
        <f t="shared" si="1"/>
        <v>14003.013333333334</v>
      </c>
    </row>
    <row r="99" spans="1:4" x14ac:dyDescent="0.2">
      <c r="A99">
        <v>158</v>
      </c>
      <c r="B99" t="s">
        <v>996</v>
      </c>
      <c r="C99" s="7">
        <v>17375.400000000001</v>
      </c>
      <c r="D99" s="7">
        <f t="shared" si="1"/>
        <v>23167.200000000004</v>
      </c>
    </row>
    <row r="100" spans="1:4" x14ac:dyDescent="0.2">
      <c r="A100">
        <v>209</v>
      </c>
      <c r="B100" t="s">
        <v>997</v>
      </c>
      <c r="C100" s="7">
        <v>25276.82</v>
      </c>
      <c r="D100" s="7">
        <f t="shared" si="1"/>
        <v>33702.426666666666</v>
      </c>
    </row>
    <row r="101" spans="1:4" x14ac:dyDescent="0.2">
      <c r="A101">
        <v>244</v>
      </c>
      <c r="B101" t="s">
        <v>998</v>
      </c>
      <c r="C101" s="7">
        <v>35432.67</v>
      </c>
      <c r="D101" s="7">
        <f t="shared" si="1"/>
        <v>47243.56</v>
      </c>
    </row>
    <row r="102" spans="1:4" x14ac:dyDescent="0.2">
      <c r="A102">
        <v>245</v>
      </c>
      <c r="B102" t="s">
        <v>999</v>
      </c>
      <c r="C102" s="7">
        <v>47968.37</v>
      </c>
      <c r="D102" s="7">
        <f t="shared" si="1"/>
        <v>63957.826666666668</v>
      </c>
    </row>
    <row r="103" spans="1:4" x14ac:dyDescent="0.2">
      <c r="A103">
        <v>246</v>
      </c>
      <c r="B103" t="s">
        <v>103</v>
      </c>
      <c r="C103" s="7">
        <v>902.26</v>
      </c>
      <c r="D103" s="7">
        <f t="shared" si="1"/>
        <v>1203.0133333333333</v>
      </c>
    </row>
    <row r="104" spans="1:4" x14ac:dyDescent="0.2">
      <c r="A104">
        <v>247</v>
      </c>
      <c r="B104" t="s">
        <v>1000</v>
      </c>
      <c r="C104" s="7">
        <v>1802.67</v>
      </c>
      <c r="D104" s="7">
        <f t="shared" si="1"/>
        <v>2403.5600000000004</v>
      </c>
    </row>
    <row r="105" spans="1:4" x14ac:dyDescent="0.2">
      <c r="A105">
        <v>248</v>
      </c>
      <c r="B105" t="s">
        <v>1001</v>
      </c>
      <c r="C105" s="7">
        <v>3321.04</v>
      </c>
      <c r="D105" s="7">
        <f t="shared" si="1"/>
        <v>4428.0533333333333</v>
      </c>
    </row>
    <row r="106" spans="1:4" x14ac:dyDescent="0.2">
      <c r="A106">
        <v>249</v>
      </c>
      <c r="B106" t="s">
        <v>1002</v>
      </c>
      <c r="C106" s="7">
        <v>5529.17</v>
      </c>
      <c r="D106" s="7">
        <f t="shared" si="1"/>
        <v>7372.2266666666674</v>
      </c>
    </row>
    <row r="107" spans="1:4" x14ac:dyDescent="0.2">
      <c r="A107">
        <v>250</v>
      </c>
      <c r="B107" t="s">
        <v>1003</v>
      </c>
      <c r="C107" s="7">
        <v>10525.05</v>
      </c>
      <c r="D107" s="7">
        <f t="shared" si="1"/>
        <v>14033.4</v>
      </c>
    </row>
    <row r="108" spans="1:4" x14ac:dyDescent="0.2">
      <c r="A108">
        <v>251</v>
      </c>
      <c r="B108" t="s">
        <v>1004</v>
      </c>
      <c r="C108" s="7">
        <v>18235.59</v>
      </c>
      <c r="D108" s="7">
        <f t="shared" si="1"/>
        <v>24314.12</v>
      </c>
    </row>
    <row r="109" spans="1:4" x14ac:dyDescent="0.2">
      <c r="A109">
        <v>252</v>
      </c>
      <c r="B109" t="s">
        <v>109</v>
      </c>
      <c r="C109" s="7">
        <v>903.54</v>
      </c>
      <c r="D109" s="7">
        <f t="shared" si="1"/>
        <v>1204.72</v>
      </c>
    </row>
    <row r="110" spans="1:4" x14ac:dyDescent="0.2">
      <c r="A110">
        <v>253</v>
      </c>
      <c r="B110" t="s">
        <v>1005</v>
      </c>
      <c r="C110" s="7">
        <v>1828.29</v>
      </c>
      <c r="D110" s="7">
        <f t="shared" si="1"/>
        <v>2437.7199999999998</v>
      </c>
    </row>
    <row r="111" spans="1:4" x14ac:dyDescent="0.2">
      <c r="A111">
        <v>254</v>
      </c>
      <c r="B111" t="s">
        <v>1006</v>
      </c>
      <c r="C111" s="7">
        <v>3295.06</v>
      </c>
      <c r="D111" s="7">
        <f t="shared" si="1"/>
        <v>4393.4133333333339</v>
      </c>
    </row>
    <row r="112" spans="1:4" x14ac:dyDescent="0.2">
      <c r="A112">
        <v>255</v>
      </c>
      <c r="B112" t="s">
        <v>1007</v>
      </c>
      <c r="C112" s="7">
        <v>5807.55</v>
      </c>
      <c r="D112" s="7">
        <f t="shared" si="1"/>
        <v>7743.4</v>
      </c>
    </row>
    <row r="113" spans="1:4" x14ac:dyDescent="0.2">
      <c r="A113">
        <v>256</v>
      </c>
      <c r="B113" t="s">
        <v>1008</v>
      </c>
      <c r="C113" s="7">
        <v>10837.94</v>
      </c>
      <c r="D113" s="7">
        <f t="shared" si="1"/>
        <v>14450.586666666666</v>
      </c>
    </row>
    <row r="114" spans="1:4" x14ac:dyDescent="0.2">
      <c r="A114">
        <v>257</v>
      </c>
      <c r="B114" t="s">
        <v>1009</v>
      </c>
      <c r="C114" s="7">
        <v>16355.62</v>
      </c>
      <c r="D114" s="7">
        <f t="shared" si="1"/>
        <v>21807.493333333336</v>
      </c>
    </row>
    <row r="115" spans="1:4" x14ac:dyDescent="0.2">
      <c r="A115">
        <v>258</v>
      </c>
      <c r="B115" t="s">
        <v>1010</v>
      </c>
      <c r="C115" s="7">
        <v>24122.53</v>
      </c>
      <c r="D115" s="7">
        <f t="shared" si="1"/>
        <v>32163.373333333333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Q1" workbookViewId="0">
      <selection activeCell="B1" sqref="B1"/>
    </sheetView>
  </sheetViews>
  <sheetFormatPr baseColWidth="10" defaultColWidth="8.83203125" defaultRowHeight="15" x14ac:dyDescent="0.2"/>
  <cols>
    <col min="2" max="2" width="63.5" bestFit="1" customWidth="1"/>
    <col min="3" max="3" width="10.83203125" style="7" bestFit="1" customWidth="1"/>
    <col min="4" max="4" width="10.5" bestFit="1" customWidth="1"/>
  </cols>
  <sheetData>
    <row r="1" spans="1:4" x14ac:dyDescent="0.2">
      <c r="A1" t="s">
        <v>491</v>
      </c>
      <c r="B1" t="s">
        <v>489</v>
      </c>
      <c r="C1" s="7" t="s">
        <v>508</v>
      </c>
      <c r="D1" s="11">
        <v>1</v>
      </c>
    </row>
    <row r="2" spans="1:4" x14ac:dyDescent="0.2">
      <c r="A2">
        <v>7</v>
      </c>
      <c r="B2" t="s">
        <v>648</v>
      </c>
      <c r="C2" s="7">
        <v>133.5</v>
      </c>
      <c r="D2" s="7">
        <f>C2/75*100</f>
        <v>178</v>
      </c>
    </row>
    <row r="3" spans="1:4" x14ac:dyDescent="0.2">
      <c r="A3">
        <v>8</v>
      </c>
      <c r="B3" t="s">
        <v>1</v>
      </c>
      <c r="C3" s="7">
        <v>207.42</v>
      </c>
      <c r="D3" s="7">
        <f t="shared" ref="D3:D67" si="0">C3/75*100</f>
        <v>276.55999999999995</v>
      </c>
    </row>
    <row r="4" spans="1:4" x14ac:dyDescent="0.2">
      <c r="A4">
        <v>9</v>
      </c>
      <c r="B4" t="s">
        <v>2</v>
      </c>
      <c r="C4" s="7">
        <v>413.57</v>
      </c>
      <c r="D4" s="7">
        <f t="shared" si="0"/>
        <v>551.42666666666673</v>
      </c>
    </row>
    <row r="5" spans="1:4" x14ac:dyDescent="0.2">
      <c r="A5">
        <v>162</v>
      </c>
      <c r="B5" t="s">
        <v>44</v>
      </c>
      <c r="C5" s="7">
        <v>783.81</v>
      </c>
      <c r="D5" s="7">
        <f t="shared" si="0"/>
        <v>1045.08</v>
      </c>
    </row>
    <row r="6" spans="1:4" x14ac:dyDescent="0.2">
      <c r="A6">
        <v>307</v>
      </c>
      <c r="B6" t="s">
        <v>919</v>
      </c>
      <c r="C6" s="7">
        <v>1346.15</v>
      </c>
      <c r="D6" s="7">
        <f t="shared" si="0"/>
        <v>1794.8666666666668</v>
      </c>
    </row>
    <row r="7" spans="1:4" x14ac:dyDescent="0.2">
      <c r="A7">
        <v>215</v>
      </c>
      <c r="B7" t="s">
        <v>650</v>
      </c>
      <c r="C7" s="7">
        <v>94.58</v>
      </c>
      <c r="D7" s="7">
        <f t="shared" si="0"/>
        <v>126.10666666666665</v>
      </c>
    </row>
    <row r="8" spans="1:4" x14ac:dyDescent="0.2">
      <c r="A8">
        <v>216</v>
      </c>
      <c r="B8" t="s">
        <v>492</v>
      </c>
      <c r="C8" s="7">
        <v>226.5</v>
      </c>
      <c r="D8" s="7">
        <f t="shared" si="0"/>
        <v>302</v>
      </c>
    </row>
    <row r="9" spans="1:4" x14ac:dyDescent="0.2">
      <c r="A9">
        <v>217</v>
      </c>
      <c r="B9" t="s">
        <v>493</v>
      </c>
      <c r="C9" s="7">
        <v>435.52</v>
      </c>
      <c r="D9" s="7">
        <f t="shared" si="0"/>
        <v>580.69333333333338</v>
      </c>
    </row>
    <row r="10" spans="1:4" x14ac:dyDescent="0.2">
      <c r="A10">
        <v>264</v>
      </c>
      <c r="B10" t="s">
        <v>116</v>
      </c>
      <c r="C10" s="7">
        <v>726.63</v>
      </c>
      <c r="D10" s="7">
        <f t="shared" si="0"/>
        <v>968.83999999999992</v>
      </c>
    </row>
    <row r="11" spans="1:4" x14ac:dyDescent="0.2">
      <c r="A11">
        <v>27</v>
      </c>
      <c r="B11" t="s">
        <v>7</v>
      </c>
      <c r="C11" s="7">
        <v>840.48</v>
      </c>
      <c r="D11" s="7">
        <f t="shared" si="0"/>
        <v>1120.6400000000001</v>
      </c>
    </row>
    <row r="12" spans="1:4" x14ac:dyDescent="0.2">
      <c r="A12">
        <v>169</v>
      </c>
      <c r="B12" t="s">
        <v>920</v>
      </c>
      <c r="C12" s="7">
        <v>1800.72</v>
      </c>
      <c r="D12" s="7">
        <f t="shared" si="0"/>
        <v>2400.96</v>
      </c>
    </row>
    <row r="13" spans="1:4" x14ac:dyDescent="0.2">
      <c r="A13">
        <v>30</v>
      </c>
      <c r="B13" t="s">
        <v>921</v>
      </c>
      <c r="C13" s="7">
        <v>3211.89</v>
      </c>
      <c r="D13" s="7">
        <f t="shared" si="0"/>
        <v>4282.5199999999995</v>
      </c>
    </row>
    <row r="14" spans="1:4" x14ac:dyDescent="0.2">
      <c r="A14">
        <v>31</v>
      </c>
      <c r="B14" t="s">
        <v>922</v>
      </c>
      <c r="C14" s="7">
        <v>5257.25</v>
      </c>
      <c r="D14" s="7">
        <f t="shared" si="0"/>
        <v>7009.6666666666661</v>
      </c>
    </row>
    <row r="15" spans="1:4" x14ac:dyDescent="0.2">
      <c r="A15">
        <v>131</v>
      </c>
      <c r="B15" t="s">
        <v>923</v>
      </c>
      <c r="C15" s="7">
        <v>10771.93</v>
      </c>
      <c r="D15" s="7">
        <f t="shared" si="0"/>
        <v>14362.573333333334</v>
      </c>
    </row>
    <row r="16" spans="1:4" x14ac:dyDescent="0.2">
      <c r="A16">
        <v>170</v>
      </c>
      <c r="B16" t="s">
        <v>924</v>
      </c>
      <c r="C16" s="7">
        <v>16308.49</v>
      </c>
      <c r="D16" s="7">
        <f t="shared" si="0"/>
        <v>21744.653333333332</v>
      </c>
    </row>
    <row r="17" spans="1:4" x14ac:dyDescent="0.2">
      <c r="A17">
        <v>221</v>
      </c>
      <c r="B17" t="s">
        <v>925</v>
      </c>
      <c r="C17" s="7">
        <v>25173.42</v>
      </c>
      <c r="D17" s="7">
        <f t="shared" si="0"/>
        <v>33564.559999999998</v>
      </c>
    </row>
    <row r="18" spans="1:4" x14ac:dyDescent="0.2">
      <c r="A18">
        <v>222</v>
      </c>
      <c r="B18" t="s">
        <v>926</v>
      </c>
      <c r="C18" s="7">
        <v>30326.51</v>
      </c>
      <c r="D18" s="7">
        <f t="shared" si="0"/>
        <v>40435.346666666665</v>
      </c>
    </row>
    <row r="19" spans="1:4" x14ac:dyDescent="0.2">
      <c r="A19">
        <v>33</v>
      </c>
      <c r="B19" t="s">
        <v>10</v>
      </c>
      <c r="C19" s="7">
        <v>804.03</v>
      </c>
      <c r="D19" s="7">
        <f t="shared" si="0"/>
        <v>1072.04</v>
      </c>
    </row>
    <row r="20" spans="1:4" x14ac:dyDescent="0.2">
      <c r="A20">
        <v>172</v>
      </c>
      <c r="B20" t="s">
        <v>927</v>
      </c>
      <c r="C20" s="7">
        <v>1598.98</v>
      </c>
      <c r="D20" s="7">
        <f t="shared" si="0"/>
        <v>2131.9733333333334</v>
      </c>
    </row>
    <row r="21" spans="1:4" x14ac:dyDescent="0.2">
      <c r="A21">
        <v>223</v>
      </c>
      <c r="B21" t="s">
        <v>928</v>
      </c>
      <c r="C21" s="7">
        <v>2933.89</v>
      </c>
      <c r="D21" s="7">
        <f t="shared" si="0"/>
        <v>3911.853333333333</v>
      </c>
    </row>
    <row r="22" spans="1:4" x14ac:dyDescent="0.2">
      <c r="A22">
        <v>38</v>
      </c>
      <c r="B22" t="s">
        <v>929</v>
      </c>
      <c r="C22" s="7">
        <v>5092.28</v>
      </c>
      <c r="D22" s="7">
        <f t="shared" si="0"/>
        <v>6789.706666666666</v>
      </c>
    </row>
    <row r="23" spans="1:4" x14ac:dyDescent="0.2">
      <c r="A23">
        <v>133</v>
      </c>
      <c r="B23" t="s">
        <v>930</v>
      </c>
      <c r="C23" s="7">
        <v>9773.39</v>
      </c>
      <c r="D23" s="7">
        <f t="shared" si="0"/>
        <v>13031.186666666665</v>
      </c>
    </row>
    <row r="24" spans="1:4" x14ac:dyDescent="0.2">
      <c r="A24">
        <v>173</v>
      </c>
      <c r="B24" t="s">
        <v>931</v>
      </c>
      <c r="C24" s="7">
        <v>18686.03</v>
      </c>
      <c r="D24" s="7">
        <f t="shared" si="0"/>
        <v>24914.706666666665</v>
      </c>
    </row>
    <row r="25" spans="1:4" x14ac:dyDescent="0.2">
      <c r="A25">
        <v>224</v>
      </c>
      <c r="B25" t="s">
        <v>932</v>
      </c>
      <c r="C25" s="7">
        <v>25012.32</v>
      </c>
      <c r="D25" s="7">
        <f t="shared" si="0"/>
        <v>33349.759999999995</v>
      </c>
    </row>
    <row r="26" spans="1:4" x14ac:dyDescent="0.2">
      <c r="A26">
        <v>225</v>
      </c>
      <c r="B26" t="s">
        <v>933</v>
      </c>
      <c r="C26" s="7">
        <v>34595.57</v>
      </c>
      <c r="D26" s="7">
        <f t="shared" si="0"/>
        <v>46127.426666666666</v>
      </c>
    </row>
    <row r="27" spans="1:4" x14ac:dyDescent="0.2">
      <c r="A27">
        <v>40</v>
      </c>
      <c r="B27" t="s">
        <v>12</v>
      </c>
      <c r="C27" s="7">
        <v>875.02</v>
      </c>
      <c r="D27" s="7">
        <f t="shared" si="0"/>
        <v>1166.6933333333332</v>
      </c>
    </row>
    <row r="28" spans="1:4" x14ac:dyDescent="0.2">
      <c r="A28">
        <v>41</v>
      </c>
      <c r="B28" t="s">
        <v>934</v>
      </c>
      <c r="C28" s="7">
        <v>1796.9</v>
      </c>
      <c r="D28" s="7">
        <f t="shared" si="0"/>
        <v>2395.8666666666668</v>
      </c>
    </row>
    <row r="29" spans="1:4" x14ac:dyDescent="0.2">
      <c r="A29">
        <v>42</v>
      </c>
      <c r="B29" t="s">
        <v>935</v>
      </c>
      <c r="C29" s="7">
        <v>3139.25</v>
      </c>
      <c r="D29" s="7">
        <f t="shared" si="0"/>
        <v>4185.666666666667</v>
      </c>
    </row>
    <row r="30" spans="1:4" x14ac:dyDescent="0.2">
      <c r="A30">
        <v>135</v>
      </c>
      <c r="B30" t="s">
        <v>936</v>
      </c>
      <c r="C30" s="7">
        <v>5079.12</v>
      </c>
      <c r="D30" s="7">
        <f t="shared" si="0"/>
        <v>6772.16</v>
      </c>
    </row>
    <row r="31" spans="1:4" x14ac:dyDescent="0.2">
      <c r="A31">
        <v>175</v>
      </c>
      <c r="B31" t="s">
        <v>937</v>
      </c>
      <c r="C31" s="7">
        <v>11405.48</v>
      </c>
      <c r="D31" s="7">
        <f t="shared" si="0"/>
        <v>15207.306666666665</v>
      </c>
    </row>
    <row r="32" spans="1:4" x14ac:dyDescent="0.2">
      <c r="A32">
        <v>226</v>
      </c>
      <c r="B32" t="s">
        <v>938</v>
      </c>
      <c r="C32" s="7">
        <v>19549.75</v>
      </c>
      <c r="D32" s="7">
        <f t="shared" si="0"/>
        <v>26066.333333333336</v>
      </c>
    </row>
    <row r="33" spans="1:4" x14ac:dyDescent="0.2">
      <c r="A33">
        <v>227</v>
      </c>
      <c r="B33" t="s">
        <v>939</v>
      </c>
      <c r="C33" s="7">
        <v>28791.360000000001</v>
      </c>
      <c r="D33" s="7">
        <f t="shared" si="0"/>
        <v>38388.479999999996</v>
      </c>
    </row>
    <row r="34" spans="1:4" x14ac:dyDescent="0.2">
      <c r="A34">
        <v>228</v>
      </c>
      <c r="B34" t="s">
        <v>87</v>
      </c>
      <c r="C34" s="7">
        <v>845.09</v>
      </c>
      <c r="D34" s="7">
        <f t="shared" si="0"/>
        <v>1126.7866666666666</v>
      </c>
    </row>
    <row r="35" spans="1:4" x14ac:dyDescent="0.2">
      <c r="A35">
        <v>229</v>
      </c>
      <c r="B35" t="s">
        <v>940</v>
      </c>
      <c r="C35" s="7">
        <v>1600.15</v>
      </c>
      <c r="D35" s="7">
        <f t="shared" si="0"/>
        <v>2133.5333333333333</v>
      </c>
    </row>
    <row r="36" spans="1:4" x14ac:dyDescent="0.2">
      <c r="A36">
        <v>48</v>
      </c>
      <c r="B36" t="s">
        <v>941</v>
      </c>
      <c r="C36" s="7">
        <v>2885.43</v>
      </c>
      <c r="D36" s="7">
        <f>C36/75*100</f>
        <v>3847.2400000000002</v>
      </c>
    </row>
    <row r="37" spans="1:4" x14ac:dyDescent="0.2">
      <c r="A37">
        <v>46</v>
      </c>
      <c r="B37" t="s">
        <v>1012</v>
      </c>
      <c r="C37" s="7">
        <v>4968.54</v>
      </c>
      <c r="D37" s="7">
        <f>C37/75*100</f>
        <v>6624.72</v>
      </c>
    </row>
    <row r="38" spans="1:4" x14ac:dyDescent="0.2">
      <c r="A38">
        <v>137</v>
      </c>
      <c r="B38" t="s">
        <v>943</v>
      </c>
      <c r="C38" s="7">
        <v>9703.31</v>
      </c>
      <c r="D38" s="7">
        <f t="shared" si="0"/>
        <v>12937.746666666666</v>
      </c>
    </row>
    <row r="39" spans="1:4" x14ac:dyDescent="0.2">
      <c r="A39">
        <v>177</v>
      </c>
      <c r="B39" t="s">
        <v>944</v>
      </c>
      <c r="C39" s="7">
        <v>18069.28</v>
      </c>
      <c r="D39" s="7">
        <f t="shared" si="0"/>
        <v>24092.373333333333</v>
      </c>
    </row>
    <row r="40" spans="1:4" x14ac:dyDescent="0.2">
      <c r="A40">
        <v>178</v>
      </c>
      <c r="B40" t="s">
        <v>945</v>
      </c>
      <c r="C40" s="7">
        <v>25616.19</v>
      </c>
      <c r="D40" s="7">
        <f t="shared" si="0"/>
        <v>34154.92</v>
      </c>
    </row>
    <row r="41" spans="1:4" x14ac:dyDescent="0.2">
      <c r="A41">
        <v>51</v>
      </c>
      <c r="B41" t="s">
        <v>17</v>
      </c>
      <c r="C41" s="7">
        <v>774.15</v>
      </c>
      <c r="D41" s="7">
        <f t="shared" si="0"/>
        <v>1032.1999999999998</v>
      </c>
    </row>
    <row r="42" spans="1:4" x14ac:dyDescent="0.2">
      <c r="A42">
        <v>52</v>
      </c>
      <c r="B42" t="s">
        <v>946</v>
      </c>
      <c r="C42" s="7">
        <v>1553.85</v>
      </c>
      <c r="D42" s="7">
        <f t="shared" si="0"/>
        <v>2071.8000000000002</v>
      </c>
    </row>
    <row r="43" spans="1:4" x14ac:dyDescent="0.2">
      <c r="A43">
        <v>53</v>
      </c>
      <c r="B43" t="s">
        <v>947</v>
      </c>
      <c r="C43" s="7">
        <v>2896.09</v>
      </c>
      <c r="D43" s="7">
        <f t="shared" si="0"/>
        <v>3861.4533333333334</v>
      </c>
    </row>
    <row r="44" spans="1:4" x14ac:dyDescent="0.2">
      <c r="A44">
        <v>54</v>
      </c>
      <c r="B44" t="s">
        <v>948</v>
      </c>
      <c r="C44" s="7">
        <v>5049.3100000000004</v>
      </c>
      <c r="D44" s="7">
        <f t="shared" si="0"/>
        <v>6732.4133333333339</v>
      </c>
    </row>
    <row r="45" spans="1:4" x14ac:dyDescent="0.2">
      <c r="A45">
        <v>139</v>
      </c>
      <c r="B45" t="s">
        <v>949</v>
      </c>
      <c r="C45" s="7">
        <v>9902.35</v>
      </c>
      <c r="D45" s="7">
        <f t="shared" si="0"/>
        <v>13203.133333333335</v>
      </c>
    </row>
    <row r="46" spans="1:4" x14ac:dyDescent="0.2">
      <c r="A46">
        <v>179</v>
      </c>
      <c r="B46" t="s">
        <v>950</v>
      </c>
      <c r="C46" s="7">
        <v>17060.04</v>
      </c>
      <c r="D46" s="7">
        <f t="shared" si="0"/>
        <v>22746.720000000001</v>
      </c>
    </row>
    <row r="47" spans="1:4" x14ac:dyDescent="0.2">
      <c r="A47">
        <v>180</v>
      </c>
      <c r="B47" t="s">
        <v>951</v>
      </c>
      <c r="C47" s="7">
        <v>32093.200000000001</v>
      </c>
      <c r="D47" s="7">
        <f t="shared" si="0"/>
        <v>42790.933333333334</v>
      </c>
    </row>
    <row r="48" spans="1:4" x14ac:dyDescent="0.2">
      <c r="A48">
        <v>56</v>
      </c>
      <c r="B48" t="s">
        <v>21</v>
      </c>
      <c r="C48" s="7">
        <v>785.76</v>
      </c>
      <c r="D48" s="7">
        <f t="shared" si="0"/>
        <v>1047.6799999999998</v>
      </c>
    </row>
    <row r="49" spans="1:4" x14ac:dyDescent="0.2">
      <c r="A49">
        <v>181</v>
      </c>
      <c r="B49" t="s">
        <v>952</v>
      </c>
      <c r="C49" s="7">
        <v>1539.81</v>
      </c>
      <c r="D49" s="7">
        <f t="shared" si="0"/>
        <v>2053.08</v>
      </c>
    </row>
    <row r="50" spans="1:4" x14ac:dyDescent="0.2">
      <c r="A50">
        <v>59</v>
      </c>
      <c r="B50" t="s">
        <v>953</v>
      </c>
      <c r="C50" s="7">
        <v>2845.53</v>
      </c>
      <c r="D50" s="7">
        <f t="shared" si="0"/>
        <v>3794.0400000000004</v>
      </c>
    </row>
    <row r="51" spans="1:4" x14ac:dyDescent="0.2">
      <c r="A51">
        <v>60</v>
      </c>
      <c r="B51" t="s">
        <v>954</v>
      </c>
      <c r="C51" s="7">
        <v>5212</v>
      </c>
      <c r="D51" s="7">
        <f t="shared" si="0"/>
        <v>6949.3333333333339</v>
      </c>
    </row>
    <row r="52" spans="1:4" x14ac:dyDescent="0.2">
      <c r="A52">
        <v>141</v>
      </c>
      <c r="B52" t="s">
        <v>955</v>
      </c>
      <c r="C52" s="7">
        <v>9766.84</v>
      </c>
      <c r="D52" s="7">
        <f t="shared" si="0"/>
        <v>13022.453333333335</v>
      </c>
    </row>
    <row r="53" spans="1:4" x14ac:dyDescent="0.2">
      <c r="A53">
        <v>182</v>
      </c>
      <c r="B53" t="s">
        <v>956</v>
      </c>
      <c r="C53" s="7">
        <v>16712.310000000001</v>
      </c>
      <c r="D53" s="7">
        <f t="shared" si="0"/>
        <v>22283.08</v>
      </c>
    </row>
    <row r="54" spans="1:4" x14ac:dyDescent="0.2">
      <c r="A54">
        <v>183</v>
      </c>
      <c r="B54" t="s">
        <v>957</v>
      </c>
      <c r="C54" s="7">
        <v>33660.699999999997</v>
      </c>
      <c r="D54" s="7">
        <f t="shared" si="0"/>
        <v>44880.933333333334</v>
      </c>
    </row>
    <row r="55" spans="1:4" x14ac:dyDescent="0.2">
      <c r="A55">
        <v>230</v>
      </c>
      <c r="B55" t="s">
        <v>89</v>
      </c>
      <c r="C55" s="7">
        <v>862.71</v>
      </c>
      <c r="D55" s="7">
        <f t="shared" si="0"/>
        <v>1150.28</v>
      </c>
    </row>
    <row r="56" spans="1:4" x14ac:dyDescent="0.2">
      <c r="A56">
        <v>184</v>
      </c>
      <c r="B56" t="s">
        <v>958</v>
      </c>
      <c r="C56" s="7">
        <v>1659.31</v>
      </c>
      <c r="D56" s="7">
        <f t="shared" si="0"/>
        <v>2212.4133333333334</v>
      </c>
    </row>
    <row r="57" spans="1:4" x14ac:dyDescent="0.2">
      <c r="A57">
        <v>66</v>
      </c>
      <c r="B57" t="s">
        <v>959</v>
      </c>
      <c r="C57" s="7">
        <v>3096.23</v>
      </c>
      <c r="D57" s="7">
        <f t="shared" si="0"/>
        <v>4128.3066666666673</v>
      </c>
    </row>
    <row r="58" spans="1:4" x14ac:dyDescent="0.2">
      <c r="A58">
        <v>67</v>
      </c>
      <c r="B58" t="s">
        <v>960</v>
      </c>
      <c r="C58" s="7">
        <v>5360.04</v>
      </c>
      <c r="D58" s="7">
        <f t="shared" si="0"/>
        <v>7146.72</v>
      </c>
    </row>
    <row r="59" spans="1:4" x14ac:dyDescent="0.2">
      <c r="A59">
        <v>68</v>
      </c>
      <c r="B59" t="s">
        <v>961</v>
      </c>
      <c r="C59" s="7">
        <v>9940.66</v>
      </c>
      <c r="D59" s="7">
        <f t="shared" si="0"/>
        <v>13254.213333333333</v>
      </c>
    </row>
    <row r="60" spans="1:4" x14ac:dyDescent="0.2">
      <c r="A60">
        <v>143</v>
      </c>
      <c r="B60" t="s">
        <v>962</v>
      </c>
      <c r="C60" s="7">
        <v>16921.18</v>
      </c>
      <c r="D60" s="7">
        <f t="shared" si="0"/>
        <v>22561.573333333334</v>
      </c>
    </row>
    <row r="61" spans="1:4" x14ac:dyDescent="0.2">
      <c r="A61">
        <v>144</v>
      </c>
      <c r="B61" t="s">
        <v>963</v>
      </c>
      <c r="C61" s="7">
        <v>23981.01</v>
      </c>
      <c r="D61" s="7">
        <f t="shared" si="0"/>
        <v>31974.679999999997</v>
      </c>
    </row>
    <row r="62" spans="1:4" x14ac:dyDescent="0.2">
      <c r="A62">
        <v>185</v>
      </c>
      <c r="B62" t="s">
        <v>964</v>
      </c>
      <c r="C62" s="7">
        <v>29029.21</v>
      </c>
      <c r="D62" s="7">
        <f t="shared" si="0"/>
        <v>38705.613333333335</v>
      </c>
    </row>
    <row r="63" spans="1:4" x14ac:dyDescent="0.2">
      <c r="A63">
        <v>186</v>
      </c>
      <c r="B63" t="s">
        <v>965</v>
      </c>
      <c r="C63" s="7">
        <v>47403.91</v>
      </c>
      <c r="D63" s="7">
        <f t="shared" si="0"/>
        <v>63205.213333333333</v>
      </c>
    </row>
    <row r="64" spans="1:4" x14ac:dyDescent="0.2">
      <c r="A64">
        <v>231</v>
      </c>
      <c r="B64" t="s">
        <v>90</v>
      </c>
      <c r="C64" s="7">
        <v>907.1</v>
      </c>
      <c r="D64" s="7">
        <f t="shared" si="0"/>
        <v>1209.4666666666667</v>
      </c>
    </row>
    <row r="65" spans="1:4" x14ac:dyDescent="0.2">
      <c r="A65">
        <v>232</v>
      </c>
      <c r="B65" t="s">
        <v>966</v>
      </c>
      <c r="C65" s="7">
        <v>1767.07</v>
      </c>
      <c r="D65" s="7">
        <f t="shared" si="0"/>
        <v>2356.0933333333332</v>
      </c>
    </row>
    <row r="66" spans="1:4" x14ac:dyDescent="0.2">
      <c r="A66">
        <v>233</v>
      </c>
      <c r="B66" t="s">
        <v>967</v>
      </c>
      <c r="C66" s="7">
        <v>3202.52</v>
      </c>
      <c r="D66" s="7">
        <f t="shared" si="0"/>
        <v>4270.0266666666666</v>
      </c>
    </row>
    <row r="67" spans="1:4" x14ac:dyDescent="0.2">
      <c r="A67">
        <v>234</v>
      </c>
      <c r="B67" t="s">
        <v>968</v>
      </c>
      <c r="C67" s="7">
        <v>5495.74</v>
      </c>
      <c r="D67" s="7">
        <f t="shared" si="0"/>
        <v>7327.6533333333336</v>
      </c>
    </row>
    <row r="68" spans="1:4" x14ac:dyDescent="0.2">
      <c r="A68">
        <v>235</v>
      </c>
      <c r="B68" t="s">
        <v>969</v>
      </c>
      <c r="C68" s="7">
        <v>10736.78</v>
      </c>
      <c r="D68" s="7">
        <f t="shared" ref="D68:D115" si="1">C68/75*100</f>
        <v>14315.706666666669</v>
      </c>
    </row>
    <row r="69" spans="1:4" x14ac:dyDescent="0.2">
      <c r="A69">
        <v>146</v>
      </c>
      <c r="B69" t="s">
        <v>970</v>
      </c>
      <c r="C69" s="7">
        <v>17568.46</v>
      </c>
      <c r="D69" s="7">
        <f t="shared" si="1"/>
        <v>23424.613333333331</v>
      </c>
    </row>
    <row r="70" spans="1:4" x14ac:dyDescent="0.2">
      <c r="A70">
        <v>187</v>
      </c>
      <c r="B70" t="s">
        <v>971</v>
      </c>
      <c r="C70" s="7">
        <v>26268.12</v>
      </c>
      <c r="D70" s="7">
        <f t="shared" si="1"/>
        <v>35024.160000000003</v>
      </c>
    </row>
    <row r="71" spans="1:4" x14ac:dyDescent="0.2">
      <c r="A71">
        <v>188</v>
      </c>
      <c r="B71" t="s">
        <v>972</v>
      </c>
      <c r="C71" s="7">
        <v>34124</v>
      </c>
      <c r="D71" s="7">
        <f t="shared" si="1"/>
        <v>45498.666666666672</v>
      </c>
    </row>
    <row r="72" spans="1:4" x14ac:dyDescent="0.2">
      <c r="A72">
        <v>189</v>
      </c>
      <c r="B72" t="s">
        <v>63</v>
      </c>
      <c r="C72" s="7">
        <v>910.89</v>
      </c>
      <c r="D72" s="7">
        <f t="shared" si="1"/>
        <v>1214.52</v>
      </c>
    </row>
    <row r="73" spans="1:4" x14ac:dyDescent="0.2">
      <c r="A73">
        <v>236</v>
      </c>
      <c r="B73" t="s">
        <v>973</v>
      </c>
      <c r="C73" s="7">
        <v>1720.42</v>
      </c>
      <c r="D73" s="7">
        <f t="shared" si="1"/>
        <v>2293.8933333333334</v>
      </c>
    </row>
    <row r="74" spans="1:4" x14ac:dyDescent="0.2">
      <c r="A74">
        <v>190</v>
      </c>
      <c r="B74" t="s">
        <v>974</v>
      </c>
      <c r="C74" s="7">
        <v>3070.69</v>
      </c>
      <c r="D74" s="7">
        <f t="shared" si="1"/>
        <v>4094.2533333333336</v>
      </c>
    </row>
    <row r="75" spans="1:4" x14ac:dyDescent="0.2">
      <c r="A75">
        <v>87</v>
      </c>
      <c r="B75" t="s">
        <v>975</v>
      </c>
      <c r="C75" s="7">
        <v>5420.34</v>
      </c>
      <c r="D75" s="7">
        <f t="shared" si="1"/>
        <v>7227.1200000000008</v>
      </c>
    </row>
    <row r="76" spans="1:4" x14ac:dyDescent="0.2">
      <c r="A76">
        <v>148</v>
      </c>
      <c r="B76" t="s">
        <v>976</v>
      </c>
      <c r="C76" s="7">
        <v>9917.8700000000008</v>
      </c>
      <c r="D76" s="7">
        <f t="shared" si="1"/>
        <v>13223.826666666668</v>
      </c>
    </row>
    <row r="77" spans="1:4" x14ac:dyDescent="0.2">
      <c r="A77">
        <v>191</v>
      </c>
      <c r="B77" t="s">
        <v>977</v>
      </c>
      <c r="C77" s="7">
        <v>17387.95</v>
      </c>
      <c r="D77" s="7">
        <f t="shared" si="1"/>
        <v>23183.933333333334</v>
      </c>
    </row>
    <row r="78" spans="1:4" x14ac:dyDescent="0.2">
      <c r="A78">
        <v>192</v>
      </c>
      <c r="B78" t="s">
        <v>978</v>
      </c>
      <c r="C78" s="7">
        <v>28246.21</v>
      </c>
      <c r="D78" s="7">
        <f t="shared" si="1"/>
        <v>37661.613333333335</v>
      </c>
    </row>
    <row r="79" spans="1:4" x14ac:dyDescent="0.2">
      <c r="A79">
        <v>237</v>
      </c>
      <c r="B79" t="s">
        <v>96</v>
      </c>
      <c r="C79" s="7">
        <v>887.71</v>
      </c>
      <c r="D79" s="7">
        <f t="shared" si="1"/>
        <v>1183.6133333333335</v>
      </c>
    </row>
    <row r="80" spans="1:4" x14ac:dyDescent="0.2">
      <c r="A80">
        <v>238</v>
      </c>
      <c r="B80" t="s">
        <v>979</v>
      </c>
      <c r="C80" s="7">
        <v>1817.9</v>
      </c>
      <c r="D80" s="7">
        <f t="shared" si="1"/>
        <v>2423.8666666666668</v>
      </c>
    </row>
    <row r="81" spans="1:4" x14ac:dyDescent="0.2">
      <c r="A81">
        <v>239</v>
      </c>
      <c r="B81" t="s">
        <v>980</v>
      </c>
      <c r="C81" s="7">
        <v>3256.48</v>
      </c>
      <c r="D81" s="7">
        <f t="shared" si="1"/>
        <v>4341.9733333333334</v>
      </c>
    </row>
    <row r="82" spans="1:4" x14ac:dyDescent="0.2">
      <c r="A82">
        <v>193</v>
      </c>
      <c r="B82" t="s">
        <v>981</v>
      </c>
      <c r="C82" s="7">
        <v>5296.8</v>
      </c>
      <c r="D82" s="7">
        <f t="shared" si="1"/>
        <v>7062.4000000000005</v>
      </c>
    </row>
    <row r="83" spans="1:4" x14ac:dyDescent="0.2">
      <c r="A83">
        <v>194</v>
      </c>
      <c r="B83" t="s">
        <v>982</v>
      </c>
      <c r="C83" s="7">
        <v>11153.63</v>
      </c>
      <c r="D83" s="7">
        <f t="shared" si="1"/>
        <v>14871.506666666664</v>
      </c>
    </row>
    <row r="84" spans="1:4" x14ac:dyDescent="0.2">
      <c r="A84">
        <v>150</v>
      </c>
      <c r="B84" t="s">
        <v>983</v>
      </c>
      <c r="C84" s="7">
        <v>19182.25</v>
      </c>
      <c r="D84" s="7">
        <f t="shared" si="1"/>
        <v>25576.333333333332</v>
      </c>
    </row>
    <row r="85" spans="1:4" x14ac:dyDescent="0.2">
      <c r="A85">
        <v>195</v>
      </c>
      <c r="B85" t="s">
        <v>984</v>
      </c>
      <c r="C85" s="7">
        <v>26458.46</v>
      </c>
      <c r="D85" s="7">
        <f t="shared" si="1"/>
        <v>35277.94666666667</v>
      </c>
    </row>
    <row r="86" spans="1:4" x14ac:dyDescent="0.2">
      <c r="A86">
        <v>196</v>
      </c>
      <c r="B86" t="s">
        <v>985</v>
      </c>
      <c r="C86" s="7">
        <v>31973.53</v>
      </c>
      <c r="D86" s="7">
        <f t="shared" si="1"/>
        <v>42631.373333333337</v>
      </c>
    </row>
    <row r="87" spans="1:4" x14ac:dyDescent="0.2">
      <c r="A87">
        <v>242</v>
      </c>
      <c r="B87" t="s">
        <v>99</v>
      </c>
      <c r="C87" s="7">
        <v>907.29</v>
      </c>
      <c r="D87" s="7">
        <f t="shared" si="1"/>
        <v>1209.7199999999998</v>
      </c>
    </row>
    <row r="88" spans="1:4" x14ac:dyDescent="0.2">
      <c r="A88">
        <v>203</v>
      </c>
      <c r="B88" t="s">
        <v>986</v>
      </c>
      <c r="C88" s="7">
        <v>1838.06</v>
      </c>
      <c r="D88" s="7">
        <f t="shared" si="1"/>
        <v>2450.7466666666664</v>
      </c>
    </row>
    <row r="89" spans="1:4" x14ac:dyDescent="0.2">
      <c r="A89">
        <v>118</v>
      </c>
      <c r="B89" t="s">
        <v>987</v>
      </c>
      <c r="C89" s="7">
        <v>3283.02</v>
      </c>
      <c r="D89" s="7">
        <f t="shared" si="1"/>
        <v>4377.3600000000006</v>
      </c>
    </row>
    <row r="90" spans="1:4" x14ac:dyDescent="0.2">
      <c r="A90">
        <v>119</v>
      </c>
      <c r="B90" t="s">
        <v>988</v>
      </c>
      <c r="C90" s="7">
        <v>5471.93</v>
      </c>
      <c r="D90" s="7">
        <f t="shared" si="1"/>
        <v>7295.9066666666677</v>
      </c>
    </row>
    <row r="91" spans="1:4" x14ac:dyDescent="0.2">
      <c r="A91">
        <v>156</v>
      </c>
      <c r="B91" t="s">
        <v>989</v>
      </c>
      <c r="C91" s="7">
        <v>11054.07</v>
      </c>
      <c r="D91" s="7">
        <f t="shared" si="1"/>
        <v>14738.759999999998</v>
      </c>
    </row>
    <row r="92" spans="1:4" x14ac:dyDescent="0.2">
      <c r="A92">
        <v>204</v>
      </c>
      <c r="B92" t="s">
        <v>990</v>
      </c>
      <c r="C92" s="7">
        <v>18334.91</v>
      </c>
      <c r="D92" s="7">
        <f t="shared" si="1"/>
        <v>24446.546666666665</v>
      </c>
    </row>
    <row r="93" spans="1:4" x14ac:dyDescent="0.2">
      <c r="A93">
        <v>205</v>
      </c>
      <c r="B93" t="s">
        <v>991</v>
      </c>
      <c r="C93" s="7">
        <v>29706.13</v>
      </c>
      <c r="D93" s="7">
        <f t="shared" si="1"/>
        <v>39608.17333333334</v>
      </c>
    </row>
    <row r="94" spans="1:4" x14ac:dyDescent="0.2">
      <c r="A94">
        <v>121</v>
      </c>
      <c r="B94" t="s">
        <v>30</v>
      </c>
      <c r="C94" s="7">
        <v>850.07</v>
      </c>
      <c r="D94" s="7">
        <f t="shared" si="1"/>
        <v>1133.4266666666667</v>
      </c>
    </row>
    <row r="95" spans="1:4" x14ac:dyDescent="0.2">
      <c r="A95">
        <v>206</v>
      </c>
      <c r="B95" t="s">
        <v>992</v>
      </c>
      <c r="C95" s="7">
        <v>1782.74</v>
      </c>
      <c r="D95" s="7">
        <f t="shared" si="1"/>
        <v>2376.9866666666667</v>
      </c>
    </row>
    <row r="96" spans="1:4" x14ac:dyDescent="0.2">
      <c r="A96">
        <v>243</v>
      </c>
      <c r="B96" t="s">
        <v>993</v>
      </c>
      <c r="C96" s="7">
        <v>3180.7</v>
      </c>
      <c r="D96" s="7">
        <f t="shared" si="1"/>
        <v>4240.9333333333325</v>
      </c>
    </row>
    <row r="97" spans="1:4" x14ac:dyDescent="0.2">
      <c r="A97">
        <v>207</v>
      </c>
      <c r="B97" t="s">
        <v>994</v>
      </c>
      <c r="C97" s="7">
        <v>5572.65</v>
      </c>
      <c r="D97" s="7">
        <f t="shared" si="1"/>
        <v>7430.1999999999989</v>
      </c>
    </row>
    <row r="98" spans="1:4" x14ac:dyDescent="0.2">
      <c r="A98">
        <v>208</v>
      </c>
      <c r="B98" t="s">
        <v>995</v>
      </c>
      <c r="C98" s="7">
        <v>10090.36</v>
      </c>
      <c r="D98" s="7">
        <f t="shared" si="1"/>
        <v>13453.813333333335</v>
      </c>
    </row>
    <row r="99" spans="1:4" x14ac:dyDescent="0.2">
      <c r="A99">
        <v>158</v>
      </c>
      <c r="B99" t="s">
        <v>996</v>
      </c>
      <c r="C99" s="7">
        <v>16693.939999999999</v>
      </c>
      <c r="D99" s="7">
        <f t="shared" si="1"/>
        <v>22258.586666666666</v>
      </c>
    </row>
    <row r="100" spans="1:4" x14ac:dyDescent="0.2">
      <c r="A100">
        <v>209</v>
      </c>
      <c r="B100" t="s">
        <v>997</v>
      </c>
      <c r="C100" s="7">
        <v>24285.46</v>
      </c>
      <c r="D100" s="7">
        <f t="shared" si="1"/>
        <v>32380.613333333331</v>
      </c>
    </row>
    <row r="101" spans="1:4" x14ac:dyDescent="0.2">
      <c r="A101">
        <v>244</v>
      </c>
      <c r="B101" t="s">
        <v>998</v>
      </c>
      <c r="C101" s="7">
        <v>34043</v>
      </c>
      <c r="D101" s="7">
        <f t="shared" si="1"/>
        <v>45390.666666666672</v>
      </c>
    </row>
    <row r="102" spans="1:4" x14ac:dyDescent="0.2">
      <c r="A102">
        <v>245</v>
      </c>
      <c r="B102" t="s">
        <v>999</v>
      </c>
      <c r="C102" s="7">
        <v>46142.13</v>
      </c>
      <c r="D102" s="7">
        <f t="shared" si="1"/>
        <v>61522.84</v>
      </c>
    </row>
    <row r="103" spans="1:4" x14ac:dyDescent="0.2">
      <c r="A103">
        <v>246</v>
      </c>
      <c r="B103" t="s">
        <v>103</v>
      </c>
      <c r="C103" s="7">
        <v>915.21</v>
      </c>
      <c r="D103" s="7">
        <f t="shared" si="1"/>
        <v>1220.28</v>
      </c>
    </row>
    <row r="104" spans="1:4" x14ac:dyDescent="0.2">
      <c r="A104">
        <v>247</v>
      </c>
      <c r="B104" t="s">
        <v>1000</v>
      </c>
      <c r="C104" s="7">
        <v>1819.52</v>
      </c>
      <c r="D104" s="7">
        <f t="shared" si="1"/>
        <v>2426.0266666666666</v>
      </c>
    </row>
    <row r="105" spans="1:4" x14ac:dyDescent="0.2">
      <c r="A105">
        <v>248</v>
      </c>
      <c r="B105" t="s">
        <v>1001</v>
      </c>
      <c r="C105" s="7">
        <v>3211.51</v>
      </c>
      <c r="D105" s="7">
        <f t="shared" si="1"/>
        <v>4282.0133333333342</v>
      </c>
    </row>
    <row r="106" spans="1:4" x14ac:dyDescent="0.2">
      <c r="A106">
        <v>249</v>
      </c>
      <c r="B106" t="s">
        <v>1002</v>
      </c>
      <c r="C106" s="7">
        <v>5096.49</v>
      </c>
      <c r="D106" s="7">
        <f t="shared" si="1"/>
        <v>6795.32</v>
      </c>
    </row>
    <row r="107" spans="1:4" x14ac:dyDescent="0.2">
      <c r="A107">
        <v>250</v>
      </c>
      <c r="B107" t="s">
        <v>1003</v>
      </c>
      <c r="C107" s="7">
        <v>10112.26</v>
      </c>
      <c r="D107" s="7">
        <f t="shared" si="1"/>
        <v>13483.013333333334</v>
      </c>
    </row>
    <row r="108" spans="1:4" x14ac:dyDescent="0.2">
      <c r="A108">
        <v>251</v>
      </c>
      <c r="B108" t="s">
        <v>1004</v>
      </c>
      <c r="C108" s="7">
        <v>17520.39</v>
      </c>
      <c r="D108" s="7">
        <f t="shared" si="1"/>
        <v>23360.52</v>
      </c>
    </row>
    <row r="109" spans="1:4" x14ac:dyDescent="0.2">
      <c r="A109">
        <v>252</v>
      </c>
      <c r="B109" t="s">
        <v>109</v>
      </c>
      <c r="C109" s="7">
        <v>851.55</v>
      </c>
      <c r="D109" s="7">
        <f t="shared" si="1"/>
        <v>1135.3999999999999</v>
      </c>
    </row>
    <row r="110" spans="1:4" x14ac:dyDescent="0.2">
      <c r="A110">
        <v>253</v>
      </c>
      <c r="B110" t="s">
        <v>1005</v>
      </c>
      <c r="C110" s="7">
        <v>1744.22</v>
      </c>
      <c r="D110" s="7">
        <f t="shared" si="1"/>
        <v>2325.626666666667</v>
      </c>
    </row>
    <row r="111" spans="1:4" x14ac:dyDescent="0.2">
      <c r="A111">
        <v>254</v>
      </c>
      <c r="B111" t="s">
        <v>1006</v>
      </c>
      <c r="C111" s="7">
        <v>3126.3</v>
      </c>
      <c r="D111" s="7">
        <f t="shared" si="1"/>
        <v>4168.4000000000005</v>
      </c>
    </row>
    <row r="112" spans="1:4" x14ac:dyDescent="0.2">
      <c r="A112">
        <v>255</v>
      </c>
      <c r="B112" t="s">
        <v>1007</v>
      </c>
      <c r="C112" s="7">
        <v>5188.75</v>
      </c>
      <c r="D112" s="7">
        <f t="shared" si="1"/>
        <v>6918.3333333333339</v>
      </c>
    </row>
    <row r="113" spans="1:4" x14ac:dyDescent="0.2">
      <c r="A113">
        <v>256</v>
      </c>
      <c r="B113" t="s">
        <v>1008</v>
      </c>
      <c r="C113" s="7">
        <v>10412.870000000001</v>
      </c>
      <c r="D113" s="7">
        <f t="shared" si="1"/>
        <v>13883.826666666668</v>
      </c>
    </row>
    <row r="114" spans="1:4" x14ac:dyDescent="0.2">
      <c r="A114">
        <v>257</v>
      </c>
      <c r="B114" t="s">
        <v>1009</v>
      </c>
      <c r="C114" s="7">
        <v>15714.16</v>
      </c>
      <c r="D114" s="7">
        <f t="shared" si="1"/>
        <v>20952.213333333333</v>
      </c>
    </row>
    <row r="115" spans="1:4" x14ac:dyDescent="0.2">
      <c r="A115">
        <v>258</v>
      </c>
      <c r="B115" t="s">
        <v>1010</v>
      </c>
      <c r="C115" s="7">
        <v>23176.44</v>
      </c>
      <c r="D115" s="7">
        <f t="shared" si="1"/>
        <v>30901.919999999995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B2" sqref="B2:B115"/>
    </sheetView>
  </sheetViews>
  <sheetFormatPr baseColWidth="10" defaultColWidth="8.83203125" defaultRowHeight="15" x14ac:dyDescent="0.2"/>
  <cols>
    <col min="2" max="2" width="63.5" bestFit="1" customWidth="1"/>
    <col min="3" max="3" width="16.83203125" style="7" bestFit="1" customWidth="1"/>
    <col min="4" max="4" width="10.5" style="7" bestFit="1" customWidth="1"/>
    <col min="8" max="8" width="18.5" bestFit="1" customWidth="1"/>
    <col min="9" max="9" width="10.5" bestFit="1" customWidth="1"/>
  </cols>
  <sheetData>
    <row r="1" spans="1:4" x14ac:dyDescent="0.2">
      <c r="A1" t="s">
        <v>491</v>
      </c>
      <c r="B1" t="s">
        <v>489</v>
      </c>
      <c r="C1" s="7" t="s">
        <v>507</v>
      </c>
      <c r="D1" s="11">
        <v>1</v>
      </c>
    </row>
    <row r="2" spans="1:4" x14ac:dyDescent="0.2">
      <c r="A2">
        <v>7</v>
      </c>
      <c r="B2" t="s">
        <v>648</v>
      </c>
      <c r="C2" s="7">
        <v>131.22999999999999</v>
      </c>
      <c r="D2" s="7">
        <f>C2/75*100</f>
        <v>174.9733333333333</v>
      </c>
    </row>
    <row r="3" spans="1:4" x14ac:dyDescent="0.2">
      <c r="A3">
        <v>8</v>
      </c>
      <c r="B3" t="s">
        <v>1</v>
      </c>
      <c r="C3" s="7">
        <v>203.89</v>
      </c>
      <c r="D3" s="7">
        <f t="shared" ref="D3:D66" si="0">C3/75*100</f>
        <v>271.85333333333335</v>
      </c>
    </row>
    <row r="4" spans="1:4" x14ac:dyDescent="0.2">
      <c r="A4">
        <v>9</v>
      </c>
      <c r="B4" t="s">
        <v>2</v>
      </c>
      <c r="C4" s="7">
        <v>406.53</v>
      </c>
      <c r="D4" s="7">
        <f t="shared" si="0"/>
        <v>542.04</v>
      </c>
    </row>
    <row r="5" spans="1:4" x14ac:dyDescent="0.2">
      <c r="A5">
        <v>162</v>
      </c>
      <c r="B5" t="s">
        <v>44</v>
      </c>
      <c r="C5" s="7">
        <v>770.46</v>
      </c>
      <c r="D5" s="7">
        <f t="shared" si="0"/>
        <v>1027.28</v>
      </c>
    </row>
    <row r="6" spans="1:4" x14ac:dyDescent="0.2">
      <c r="A6">
        <v>307</v>
      </c>
      <c r="B6" t="s">
        <v>919</v>
      </c>
      <c r="C6" s="7">
        <v>1323.23</v>
      </c>
      <c r="D6" s="7">
        <f t="shared" si="0"/>
        <v>1764.3066666666666</v>
      </c>
    </row>
    <row r="7" spans="1:4" x14ac:dyDescent="0.2">
      <c r="A7">
        <v>215</v>
      </c>
      <c r="B7" t="s">
        <v>650</v>
      </c>
      <c r="C7" s="7">
        <v>92.97</v>
      </c>
      <c r="D7" s="7">
        <f t="shared" si="0"/>
        <v>123.96000000000001</v>
      </c>
    </row>
    <row r="8" spans="1:4" x14ac:dyDescent="0.2">
      <c r="A8">
        <v>216</v>
      </c>
      <c r="B8" t="s">
        <v>492</v>
      </c>
      <c r="C8" s="7">
        <v>222.64</v>
      </c>
      <c r="D8" s="7">
        <f t="shared" si="0"/>
        <v>296.85333333333335</v>
      </c>
    </row>
    <row r="9" spans="1:4" x14ac:dyDescent="0.2">
      <c r="A9">
        <v>217</v>
      </c>
      <c r="B9" t="s">
        <v>493</v>
      </c>
      <c r="C9" s="7">
        <v>428.1</v>
      </c>
      <c r="D9" s="7">
        <f t="shared" si="0"/>
        <v>570.80000000000007</v>
      </c>
    </row>
    <row r="10" spans="1:4" x14ac:dyDescent="0.2">
      <c r="A10">
        <v>264</v>
      </c>
      <c r="B10" t="s">
        <v>116</v>
      </c>
      <c r="C10" s="7">
        <v>714.26</v>
      </c>
      <c r="D10" s="7">
        <f t="shared" si="0"/>
        <v>952.34666666666658</v>
      </c>
    </row>
    <row r="11" spans="1:4" x14ac:dyDescent="0.2">
      <c r="A11">
        <v>27</v>
      </c>
      <c r="B11" t="s">
        <v>7</v>
      </c>
      <c r="C11" s="7">
        <v>826.16</v>
      </c>
      <c r="D11" s="7">
        <f t="shared" si="0"/>
        <v>1101.5466666666666</v>
      </c>
    </row>
    <row r="12" spans="1:4" x14ac:dyDescent="0.2">
      <c r="A12">
        <v>169</v>
      </c>
      <c r="B12" t="s">
        <v>920</v>
      </c>
      <c r="C12" s="7">
        <v>1770.08</v>
      </c>
      <c r="D12" s="7">
        <f t="shared" si="0"/>
        <v>2360.1066666666666</v>
      </c>
    </row>
    <row r="13" spans="1:4" x14ac:dyDescent="0.2">
      <c r="A13">
        <v>30</v>
      </c>
      <c r="B13" t="s">
        <v>921</v>
      </c>
      <c r="C13" s="7">
        <v>3157.19</v>
      </c>
      <c r="D13" s="7">
        <f t="shared" si="0"/>
        <v>4209.5866666666661</v>
      </c>
    </row>
    <row r="14" spans="1:4" x14ac:dyDescent="0.2">
      <c r="A14">
        <v>31</v>
      </c>
      <c r="B14" t="s">
        <v>922</v>
      </c>
      <c r="C14" s="7">
        <v>5167.7299999999996</v>
      </c>
      <c r="D14" s="7">
        <f t="shared" si="0"/>
        <v>6890.3066666666664</v>
      </c>
    </row>
    <row r="15" spans="1:4" x14ac:dyDescent="0.2">
      <c r="A15">
        <v>131</v>
      </c>
      <c r="B15" t="s">
        <v>923</v>
      </c>
      <c r="C15" s="7">
        <v>10588.49</v>
      </c>
      <c r="D15" s="7">
        <f t="shared" si="0"/>
        <v>14117.986666666668</v>
      </c>
    </row>
    <row r="16" spans="1:4" x14ac:dyDescent="0.2">
      <c r="A16">
        <v>170</v>
      </c>
      <c r="B16" t="s">
        <v>924</v>
      </c>
      <c r="C16" s="7">
        <v>16030.77</v>
      </c>
      <c r="D16" s="7">
        <f t="shared" si="0"/>
        <v>21374.36</v>
      </c>
    </row>
    <row r="17" spans="1:4" x14ac:dyDescent="0.2">
      <c r="A17">
        <v>221</v>
      </c>
      <c r="B17" t="s">
        <v>925</v>
      </c>
      <c r="C17" s="7">
        <v>24744.73</v>
      </c>
      <c r="D17" s="7">
        <f t="shared" si="0"/>
        <v>32992.973333333335</v>
      </c>
    </row>
    <row r="18" spans="1:4" x14ac:dyDescent="0.2">
      <c r="A18">
        <v>222</v>
      </c>
      <c r="B18" t="s">
        <v>926</v>
      </c>
      <c r="C18" s="7">
        <v>29810.06</v>
      </c>
      <c r="D18" s="7">
        <f t="shared" si="0"/>
        <v>39746.746666666666</v>
      </c>
    </row>
    <row r="19" spans="1:4" x14ac:dyDescent="0.2">
      <c r="A19">
        <v>33</v>
      </c>
      <c r="B19" t="s">
        <v>10</v>
      </c>
      <c r="C19" s="7">
        <v>790.34</v>
      </c>
      <c r="D19" s="7">
        <f t="shared" si="0"/>
        <v>1053.7866666666669</v>
      </c>
    </row>
    <row r="20" spans="1:4" x14ac:dyDescent="0.2">
      <c r="A20">
        <v>172</v>
      </c>
      <c r="B20" t="s">
        <v>927</v>
      </c>
      <c r="C20" s="7">
        <v>1571.75</v>
      </c>
      <c r="D20" s="7">
        <f t="shared" si="0"/>
        <v>2095.6666666666665</v>
      </c>
    </row>
    <row r="21" spans="1:4" x14ac:dyDescent="0.2">
      <c r="A21">
        <v>223</v>
      </c>
      <c r="B21" t="s">
        <v>928</v>
      </c>
      <c r="C21" s="7">
        <v>2883.92</v>
      </c>
      <c r="D21" s="7">
        <f t="shared" si="0"/>
        <v>3845.2266666666665</v>
      </c>
    </row>
    <row r="22" spans="1:4" x14ac:dyDescent="0.2">
      <c r="A22">
        <v>38</v>
      </c>
      <c r="B22" t="s">
        <v>929</v>
      </c>
      <c r="C22" s="7">
        <v>5005.5600000000004</v>
      </c>
      <c r="D22" s="7">
        <f t="shared" si="0"/>
        <v>6674.0800000000008</v>
      </c>
    </row>
    <row r="23" spans="1:4" x14ac:dyDescent="0.2">
      <c r="A23">
        <v>133</v>
      </c>
      <c r="B23" t="s">
        <v>930</v>
      </c>
      <c r="C23" s="7">
        <v>9606.9500000000007</v>
      </c>
      <c r="D23" s="7">
        <f t="shared" si="0"/>
        <v>12809.266666666666</v>
      </c>
    </row>
    <row r="24" spans="1:4" x14ac:dyDescent="0.2">
      <c r="A24">
        <v>173</v>
      </c>
      <c r="B24" t="s">
        <v>931</v>
      </c>
      <c r="C24" s="7">
        <v>18367.82</v>
      </c>
      <c r="D24" s="7">
        <f t="shared" si="0"/>
        <v>24490.426666666666</v>
      </c>
    </row>
    <row r="25" spans="1:4" x14ac:dyDescent="0.2">
      <c r="A25">
        <v>224</v>
      </c>
      <c r="B25" t="s">
        <v>932</v>
      </c>
      <c r="C25" s="7">
        <v>24586.38</v>
      </c>
      <c r="D25" s="7">
        <f t="shared" si="0"/>
        <v>32781.839999999997</v>
      </c>
    </row>
    <row r="26" spans="1:4" x14ac:dyDescent="0.2">
      <c r="A26">
        <v>225</v>
      </c>
      <c r="B26" t="s">
        <v>933</v>
      </c>
      <c r="C26" s="7">
        <v>34006.43</v>
      </c>
      <c r="D26" s="7">
        <f t="shared" si="0"/>
        <v>45341.906666666662</v>
      </c>
    </row>
    <row r="27" spans="1:4" x14ac:dyDescent="0.2">
      <c r="A27">
        <v>40</v>
      </c>
      <c r="B27" t="s">
        <v>12</v>
      </c>
      <c r="C27" s="7">
        <v>860.12</v>
      </c>
      <c r="D27" s="7">
        <f t="shared" si="0"/>
        <v>1146.8266666666666</v>
      </c>
    </row>
    <row r="28" spans="1:4" x14ac:dyDescent="0.2">
      <c r="A28">
        <v>41</v>
      </c>
      <c r="B28" t="s">
        <v>934</v>
      </c>
      <c r="C28" s="7">
        <v>1766.3</v>
      </c>
      <c r="D28" s="7">
        <f t="shared" si="0"/>
        <v>2355.0666666666666</v>
      </c>
    </row>
    <row r="29" spans="1:4" x14ac:dyDescent="0.2">
      <c r="A29">
        <v>42</v>
      </c>
      <c r="B29" t="s">
        <v>935</v>
      </c>
      <c r="C29" s="7">
        <v>3085.79</v>
      </c>
      <c r="D29" s="7">
        <f t="shared" si="0"/>
        <v>4114.3866666666672</v>
      </c>
    </row>
    <row r="30" spans="1:4" x14ac:dyDescent="0.2">
      <c r="A30">
        <v>135</v>
      </c>
      <c r="B30" t="s">
        <v>936</v>
      </c>
      <c r="C30" s="7">
        <v>4992.63</v>
      </c>
      <c r="D30" s="7">
        <f t="shared" si="0"/>
        <v>6656.84</v>
      </c>
    </row>
    <row r="31" spans="1:4" x14ac:dyDescent="0.2">
      <c r="A31">
        <v>175</v>
      </c>
      <c r="B31" t="s">
        <v>937</v>
      </c>
      <c r="C31" s="7">
        <v>11211.25</v>
      </c>
      <c r="D31" s="7">
        <f t="shared" si="0"/>
        <v>14948.333333333332</v>
      </c>
    </row>
    <row r="32" spans="1:4" x14ac:dyDescent="0.2">
      <c r="A32">
        <v>226</v>
      </c>
      <c r="B32" t="s">
        <v>938</v>
      </c>
      <c r="C32" s="7">
        <v>19216.830000000002</v>
      </c>
      <c r="D32" s="7">
        <f t="shared" si="0"/>
        <v>25622.44</v>
      </c>
    </row>
    <row r="33" spans="1:4" x14ac:dyDescent="0.2">
      <c r="A33">
        <v>227</v>
      </c>
      <c r="B33" t="s">
        <v>939</v>
      </c>
      <c r="C33" s="7">
        <v>28301.06</v>
      </c>
      <c r="D33" s="7">
        <f t="shared" si="0"/>
        <v>37734.746666666666</v>
      </c>
    </row>
    <row r="34" spans="1:4" x14ac:dyDescent="0.2">
      <c r="A34">
        <v>228</v>
      </c>
      <c r="B34" t="s">
        <v>87</v>
      </c>
      <c r="C34" s="7">
        <v>830.7</v>
      </c>
      <c r="D34" s="7">
        <f t="shared" si="0"/>
        <v>1107.6000000000001</v>
      </c>
    </row>
    <row r="35" spans="1:4" x14ac:dyDescent="0.2">
      <c r="A35">
        <v>229</v>
      </c>
      <c r="B35" t="s">
        <v>940</v>
      </c>
      <c r="C35" s="7">
        <v>1572.91</v>
      </c>
      <c r="D35" s="7">
        <f t="shared" si="0"/>
        <v>2097.2133333333336</v>
      </c>
    </row>
    <row r="36" spans="1:4" x14ac:dyDescent="0.2">
      <c r="A36">
        <v>48</v>
      </c>
      <c r="B36" t="s">
        <v>941</v>
      </c>
      <c r="C36" s="7">
        <v>2836.3</v>
      </c>
      <c r="D36" s="7">
        <f t="shared" si="0"/>
        <v>3781.7333333333336</v>
      </c>
    </row>
    <row r="37" spans="1:4" x14ac:dyDescent="0.2">
      <c r="A37">
        <v>49</v>
      </c>
      <c r="B37" t="s">
        <v>942</v>
      </c>
      <c r="C37" s="7">
        <v>4883.93</v>
      </c>
      <c r="D37" s="7">
        <f t="shared" si="0"/>
        <v>6511.9066666666668</v>
      </c>
    </row>
    <row r="38" spans="1:4" x14ac:dyDescent="0.2">
      <c r="A38">
        <v>137</v>
      </c>
      <c r="B38" t="s">
        <v>943</v>
      </c>
      <c r="C38" s="7">
        <v>9538.07</v>
      </c>
      <c r="D38" s="7">
        <f t="shared" si="0"/>
        <v>12717.426666666666</v>
      </c>
    </row>
    <row r="39" spans="1:4" x14ac:dyDescent="0.2">
      <c r="A39">
        <v>177</v>
      </c>
      <c r="B39" t="s">
        <v>944</v>
      </c>
      <c r="C39" s="7">
        <v>17761.57</v>
      </c>
      <c r="D39" s="7">
        <f t="shared" si="0"/>
        <v>23682.093333333334</v>
      </c>
    </row>
    <row r="40" spans="1:4" x14ac:dyDescent="0.2">
      <c r="A40">
        <v>178</v>
      </c>
      <c r="B40" t="s">
        <v>945</v>
      </c>
      <c r="C40" s="7">
        <v>25179.96</v>
      </c>
      <c r="D40" s="7">
        <f t="shared" si="0"/>
        <v>33573.279999999999</v>
      </c>
    </row>
    <row r="41" spans="1:4" x14ac:dyDescent="0.2">
      <c r="A41">
        <v>51</v>
      </c>
      <c r="B41" t="s">
        <v>17</v>
      </c>
      <c r="C41" s="7">
        <v>760.97</v>
      </c>
      <c r="D41" s="7">
        <f t="shared" si="0"/>
        <v>1014.6266666666668</v>
      </c>
    </row>
    <row r="42" spans="1:4" x14ac:dyDescent="0.2">
      <c r="A42">
        <v>52</v>
      </c>
      <c r="B42" t="s">
        <v>946</v>
      </c>
      <c r="C42" s="7">
        <v>1527.39</v>
      </c>
      <c r="D42" s="7">
        <f t="shared" si="0"/>
        <v>2036.5200000000002</v>
      </c>
    </row>
    <row r="43" spans="1:4" x14ac:dyDescent="0.2">
      <c r="A43">
        <v>53</v>
      </c>
      <c r="B43" t="s">
        <v>947</v>
      </c>
      <c r="C43" s="7">
        <v>2846.77</v>
      </c>
      <c r="D43" s="7">
        <f t="shared" si="0"/>
        <v>3795.6933333333332</v>
      </c>
    </row>
    <row r="44" spans="1:4" x14ac:dyDescent="0.2">
      <c r="A44">
        <v>54</v>
      </c>
      <c r="B44" t="s">
        <v>948</v>
      </c>
      <c r="C44" s="7">
        <v>4963.32</v>
      </c>
      <c r="D44" s="7">
        <f t="shared" si="0"/>
        <v>6617.76</v>
      </c>
    </row>
    <row r="45" spans="1:4" x14ac:dyDescent="0.2">
      <c r="A45">
        <v>139</v>
      </c>
      <c r="B45" t="s">
        <v>949</v>
      </c>
      <c r="C45" s="7">
        <v>9733.7199999999993</v>
      </c>
      <c r="D45" s="7">
        <f t="shared" si="0"/>
        <v>12978.293333333331</v>
      </c>
    </row>
    <row r="46" spans="1:4" x14ac:dyDescent="0.2">
      <c r="A46">
        <v>179</v>
      </c>
      <c r="B46" t="s">
        <v>950</v>
      </c>
      <c r="C46" s="7">
        <v>16769.53</v>
      </c>
      <c r="D46" s="7">
        <f t="shared" si="0"/>
        <v>22359.373333333333</v>
      </c>
    </row>
    <row r="47" spans="1:4" x14ac:dyDescent="0.2">
      <c r="A47">
        <v>180</v>
      </c>
      <c r="B47" t="s">
        <v>951</v>
      </c>
      <c r="C47" s="7">
        <v>31546.68</v>
      </c>
      <c r="D47" s="7">
        <f t="shared" si="0"/>
        <v>42062.240000000005</v>
      </c>
    </row>
    <row r="48" spans="1:4" x14ac:dyDescent="0.2">
      <c r="A48">
        <v>56</v>
      </c>
      <c r="B48" t="s">
        <v>21</v>
      </c>
      <c r="C48" s="7">
        <v>772.38</v>
      </c>
      <c r="D48" s="7">
        <f t="shared" si="0"/>
        <v>1029.8399999999999</v>
      </c>
    </row>
    <row r="49" spans="1:4" x14ac:dyDescent="0.2">
      <c r="A49">
        <v>181</v>
      </c>
      <c r="B49" t="s">
        <v>952</v>
      </c>
      <c r="C49" s="7">
        <v>1513.59</v>
      </c>
      <c r="D49" s="7">
        <f t="shared" si="0"/>
        <v>2018.1200000000001</v>
      </c>
    </row>
    <row r="50" spans="1:4" x14ac:dyDescent="0.2">
      <c r="A50">
        <v>59</v>
      </c>
      <c r="B50" t="s">
        <v>953</v>
      </c>
      <c r="C50" s="7">
        <v>2797.07</v>
      </c>
      <c r="D50" s="7">
        <f t="shared" si="0"/>
        <v>3729.4266666666667</v>
      </c>
    </row>
    <row r="51" spans="1:4" x14ac:dyDescent="0.2">
      <c r="A51">
        <v>60</v>
      </c>
      <c r="B51" t="s">
        <v>954</v>
      </c>
      <c r="C51" s="7">
        <v>5123.25</v>
      </c>
      <c r="D51" s="7">
        <f t="shared" si="0"/>
        <v>6831</v>
      </c>
    </row>
    <row r="52" spans="1:4" x14ac:dyDescent="0.2">
      <c r="A52">
        <v>141</v>
      </c>
      <c r="B52" t="s">
        <v>955</v>
      </c>
      <c r="C52" s="7">
        <v>9600.52</v>
      </c>
      <c r="D52" s="7">
        <f t="shared" si="0"/>
        <v>12800.693333333333</v>
      </c>
    </row>
    <row r="53" spans="1:4" x14ac:dyDescent="0.2">
      <c r="A53">
        <v>182</v>
      </c>
      <c r="B53" t="s">
        <v>956</v>
      </c>
      <c r="C53" s="7">
        <v>16427.71</v>
      </c>
      <c r="D53" s="7">
        <f t="shared" si="0"/>
        <v>21903.613333333331</v>
      </c>
    </row>
    <row r="54" spans="1:4" x14ac:dyDescent="0.2">
      <c r="A54">
        <v>183</v>
      </c>
      <c r="B54" t="s">
        <v>957</v>
      </c>
      <c r="C54" s="7">
        <v>33087.49</v>
      </c>
      <c r="D54" s="7">
        <f t="shared" si="0"/>
        <v>44116.653333333328</v>
      </c>
    </row>
    <row r="55" spans="1:4" x14ac:dyDescent="0.2">
      <c r="A55">
        <v>230</v>
      </c>
      <c r="B55" t="s">
        <v>89</v>
      </c>
      <c r="C55" s="7">
        <v>848.02</v>
      </c>
      <c r="D55" s="7">
        <f t="shared" si="0"/>
        <v>1130.6933333333334</v>
      </c>
    </row>
    <row r="56" spans="1:4" x14ac:dyDescent="0.2">
      <c r="A56">
        <v>184</v>
      </c>
      <c r="B56" t="s">
        <v>958</v>
      </c>
      <c r="C56" s="7">
        <v>1631.06</v>
      </c>
      <c r="D56" s="7">
        <f t="shared" si="0"/>
        <v>2174.7466666666664</v>
      </c>
    </row>
    <row r="57" spans="1:4" x14ac:dyDescent="0.2">
      <c r="A57">
        <v>66</v>
      </c>
      <c r="B57" t="s">
        <v>959</v>
      </c>
      <c r="C57" s="7">
        <v>3043.5</v>
      </c>
      <c r="D57" s="7">
        <f t="shared" si="0"/>
        <v>4058</v>
      </c>
    </row>
    <row r="58" spans="1:4" x14ac:dyDescent="0.2">
      <c r="A58">
        <v>67</v>
      </c>
      <c r="B58" t="s">
        <v>960</v>
      </c>
      <c r="C58" s="7">
        <v>5268.76</v>
      </c>
      <c r="D58" s="7">
        <f t="shared" si="0"/>
        <v>7025.0133333333342</v>
      </c>
    </row>
    <row r="59" spans="1:4" x14ac:dyDescent="0.2">
      <c r="A59">
        <v>68</v>
      </c>
      <c r="B59" t="s">
        <v>961</v>
      </c>
      <c r="C59" s="7">
        <v>9771.3799999999992</v>
      </c>
      <c r="D59" s="7">
        <f t="shared" si="0"/>
        <v>13028.506666666666</v>
      </c>
    </row>
    <row r="60" spans="1:4" x14ac:dyDescent="0.2">
      <c r="A60">
        <v>143</v>
      </c>
      <c r="B60" t="s">
        <v>962</v>
      </c>
      <c r="C60" s="7">
        <v>16633.02</v>
      </c>
      <c r="D60" s="7">
        <f t="shared" si="0"/>
        <v>22177.360000000001</v>
      </c>
    </row>
    <row r="61" spans="1:4" x14ac:dyDescent="0.2">
      <c r="A61">
        <v>144</v>
      </c>
      <c r="B61" t="s">
        <v>963</v>
      </c>
      <c r="C61" s="7">
        <v>23572.62</v>
      </c>
      <c r="D61" s="7">
        <f t="shared" si="0"/>
        <v>31430.16</v>
      </c>
    </row>
    <row r="62" spans="1:4" x14ac:dyDescent="0.2">
      <c r="A62">
        <v>185</v>
      </c>
      <c r="B62" t="s">
        <v>964</v>
      </c>
      <c r="C62" s="7">
        <v>28534.86</v>
      </c>
      <c r="D62" s="7">
        <f t="shared" si="0"/>
        <v>38046.480000000003</v>
      </c>
    </row>
    <row r="63" spans="1:4" x14ac:dyDescent="0.2">
      <c r="A63">
        <v>186</v>
      </c>
      <c r="B63" t="s">
        <v>965</v>
      </c>
      <c r="C63" s="7">
        <v>46596.65</v>
      </c>
      <c r="D63" s="7">
        <f t="shared" si="0"/>
        <v>62128.866666666669</v>
      </c>
    </row>
    <row r="64" spans="1:4" x14ac:dyDescent="0.2">
      <c r="A64">
        <v>231</v>
      </c>
      <c r="B64" t="s">
        <v>90</v>
      </c>
      <c r="C64" s="7">
        <v>891.65</v>
      </c>
      <c r="D64" s="7">
        <f t="shared" si="0"/>
        <v>1188.8666666666666</v>
      </c>
    </row>
    <row r="65" spans="1:4" x14ac:dyDescent="0.2">
      <c r="A65">
        <v>232</v>
      </c>
      <c r="B65" t="s">
        <v>966</v>
      </c>
      <c r="C65" s="7">
        <v>1736.98</v>
      </c>
      <c r="D65" s="7">
        <f t="shared" si="0"/>
        <v>2315.9733333333334</v>
      </c>
    </row>
    <row r="66" spans="1:4" x14ac:dyDescent="0.2">
      <c r="A66">
        <v>233</v>
      </c>
      <c r="B66" t="s">
        <v>967</v>
      </c>
      <c r="C66" s="7">
        <v>3147.98</v>
      </c>
      <c r="D66" s="7">
        <f t="shared" si="0"/>
        <v>4197.3066666666664</v>
      </c>
    </row>
    <row r="67" spans="1:4" x14ac:dyDescent="0.2">
      <c r="A67">
        <v>234</v>
      </c>
      <c r="B67" t="s">
        <v>968</v>
      </c>
      <c r="C67" s="7">
        <v>5402.15</v>
      </c>
      <c r="D67" s="7">
        <f t="shared" ref="D67:D115" si="1">C67/75*100</f>
        <v>7202.8666666666668</v>
      </c>
    </row>
    <row r="68" spans="1:4" x14ac:dyDescent="0.2">
      <c r="A68">
        <v>235</v>
      </c>
      <c r="B68" t="s">
        <v>969</v>
      </c>
      <c r="C68" s="7">
        <v>10553.94</v>
      </c>
      <c r="D68" s="7">
        <f t="shared" si="1"/>
        <v>14071.92</v>
      </c>
    </row>
    <row r="69" spans="1:4" x14ac:dyDescent="0.2">
      <c r="A69">
        <v>146</v>
      </c>
      <c r="B69" t="s">
        <v>970</v>
      </c>
      <c r="C69" s="7">
        <v>17269.28</v>
      </c>
      <c r="D69" s="7">
        <f t="shared" si="1"/>
        <v>23025.706666666665</v>
      </c>
    </row>
    <row r="70" spans="1:4" x14ac:dyDescent="0.2">
      <c r="A70">
        <v>187</v>
      </c>
      <c r="B70" t="s">
        <v>971</v>
      </c>
      <c r="C70" s="7">
        <v>25820.79</v>
      </c>
      <c r="D70" s="7">
        <f t="shared" si="1"/>
        <v>34427.72</v>
      </c>
    </row>
    <row r="71" spans="1:4" x14ac:dyDescent="0.2">
      <c r="A71">
        <v>188</v>
      </c>
      <c r="B71" t="s">
        <v>972</v>
      </c>
      <c r="C71" s="7">
        <v>33542.9</v>
      </c>
      <c r="D71" s="7">
        <f t="shared" si="1"/>
        <v>44723.866666666669</v>
      </c>
    </row>
    <row r="72" spans="1:4" x14ac:dyDescent="0.2">
      <c r="A72">
        <v>189</v>
      </c>
      <c r="B72" t="s">
        <v>63</v>
      </c>
      <c r="C72" s="7">
        <v>895.38</v>
      </c>
      <c r="D72" s="7">
        <f t="shared" si="1"/>
        <v>1193.8399999999999</v>
      </c>
    </row>
    <row r="73" spans="1:4" x14ac:dyDescent="0.2">
      <c r="A73">
        <v>236</v>
      </c>
      <c r="B73" t="s">
        <v>973</v>
      </c>
      <c r="C73" s="7">
        <v>1691.12</v>
      </c>
      <c r="D73" s="7">
        <f t="shared" si="1"/>
        <v>2254.8266666666668</v>
      </c>
    </row>
    <row r="74" spans="1:4" x14ac:dyDescent="0.2">
      <c r="A74">
        <v>190</v>
      </c>
      <c r="B74" t="s">
        <v>974</v>
      </c>
      <c r="C74" s="7">
        <v>3018.4</v>
      </c>
      <c r="D74" s="7">
        <f t="shared" si="1"/>
        <v>4024.5333333333333</v>
      </c>
    </row>
    <row r="75" spans="1:4" x14ac:dyDescent="0.2">
      <c r="A75">
        <v>87</v>
      </c>
      <c r="B75" t="s">
        <v>975</v>
      </c>
      <c r="C75" s="7">
        <v>5328.04</v>
      </c>
      <c r="D75" s="7">
        <f t="shared" si="1"/>
        <v>7104.0533333333333</v>
      </c>
    </row>
    <row r="76" spans="1:4" x14ac:dyDescent="0.2">
      <c r="A76">
        <v>148</v>
      </c>
      <c r="B76" t="s">
        <v>976</v>
      </c>
      <c r="C76" s="7">
        <v>9748.98</v>
      </c>
      <c r="D76" s="7">
        <f t="shared" si="1"/>
        <v>12998.64</v>
      </c>
    </row>
    <row r="77" spans="1:4" x14ac:dyDescent="0.2">
      <c r="A77">
        <v>191</v>
      </c>
      <c r="B77" t="s">
        <v>977</v>
      </c>
      <c r="C77" s="7">
        <v>17091.849999999999</v>
      </c>
      <c r="D77" s="7">
        <f t="shared" si="1"/>
        <v>22789.133333333331</v>
      </c>
    </row>
    <row r="78" spans="1:4" x14ac:dyDescent="0.2">
      <c r="A78">
        <v>192</v>
      </c>
      <c r="B78" t="s">
        <v>978</v>
      </c>
      <c r="C78" s="7">
        <v>27765.19</v>
      </c>
      <c r="D78" s="7">
        <f t="shared" si="1"/>
        <v>37020.253333333327</v>
      </c>
    </row>
    <row r="79" spans="1:4" x14ac:dyDescent="0.2">
      <c r="A79">
        <v>237</v>
      </c>
      <c r="B79" t="s">
        <v>96</v>
      </c>
      <c r="C79" s="7">
        <v>872.59</v>
      </c>
      <c r="D79" s="7">
        <f t="shared" si="1"/>
        <v>1163.4533333333334</v>
      </c>
    </row>
    <row r="80" spans="1:4" x14ac:dyDescent="0.2">
      <c r="A80">
        <v>238</v>
      </c>
      <c r="B80" t="s">
        <v>979</v>
      </c>
      <c r="C80" s="7">
        <v>1786.94</v>
      </c>
      <c r="D80" s="7">
        <f t="shared" si="1"/>
        <v>2382.5866666666666</v>
      </c>
    </row>
    <row r="81" spans="1:4" x14ac:dyDescent="0.2">
      <c r="A81">
        <v>239</v>
      </c>
      <c r="B81" t="s">
        <v>980</v>
      </c>
      <c r="C81" s="7">
        <v>3201.02</v>
      </c>
      <c r="D81" s="7">
        <f t="shared" si="1"/>
        <v>4268.0266666666666</v>
      </c>
    </row>
    <row r="82" spans="1:4" x14ac:dyDescent="0.2">
      <c r="A82">
        <v>193</v>
      </c>
      <c r="B82" t="s">
        <v>981</v>
      </c>
      <c r="C82" s="7">
        <v>5206.6000000000004</v>
      </c>
      <c r="D82" s="7">
        <f t="shared" si="1"/>
        <v>6942.1333333333332</v>
      </c>
    </row>
    <row r="83" spans="1:4" x14ac:dyDescent="0.2">
      <c r="A83">
        <v>194</v>
      </c>
      <c r="B83" t="s">
        <v>982</v>
      </c>
      <c r="C83" s="7">
        <v>10963.7</v>
      </c>
      <c r="D83" s="7">
        <f t="shared" si="1"/>
        <v>14618.266666666668</v>
      </c>
    </row>
    <row r="84" spans="1:4" x14ac:dyDescent="0.2">
      <c r="A84">
        <v>150</v>
      </c>
      <c r="B84" t="s">
        <v>983</v>
      </c>
      <c r="C84" s="7">
        <v>18855.599999999999</v>
      </c>
      <c r="D84" s="7">
        <f t="shared" si="1"/>
        <v>25140.799999999999</v>
      </c>
    </row>
    <row r="85" spans="1:4" x14ac:dyDescent="0.2">
      <c r="A85">
        <v>195</v>
      </c>
      <c r="B85" t="s">
        <v>984</v>
      </c>
      <c r="C85" s="7">
        <v>26007.89</v>
      </c>
      <c r="D85" s="7">
        <f t="shared" si="1"/>
        <v>34677.186666666668</v>
      </c>
    </row>
    <row r="86" spans="1:4" x14ac:dyDescent="0.2">
      <c r="A86">
        <v>196</v>
      </c>
      <c r="B86" t="s">
        <v>985</v>
      </c>
      <c r="C86" s="7">
        <v>31429.05</v>
      </c>
      <c r="D86" s="7">
        <f t="shared" si="1"/>
        <v>41905.399999999994</v>
      </c>
    </row>
    <row r="87" spans="1:4" x14ac:dyDescent="0.2">
      <c r="A87">
        <v>242</v>
      </c>
      <c r="B87" t="s">
        <v>99</v>
      </c>
      <c r="C87" s="7">
        <v>891.84</v>
      </c>
      <c r="D87" s="7">
        <f t="shared" si="1"/>
        <v>1189.1199999999999</v>
      </c>
    </row>
    <row r="88" spans="1:4" x14ac:dyDescent="0.2">
      <c r="A88">
        <v>203</v>
      </c>
      <c r="B88" t="s">
        <v>986</v>
      </c>
      <c r="C88" s="7">
        <v>1806.77</v>
      </c>
      <c r="D88" s="7">
        <f t="shared" si="1"/>
        <v>2409.0266666666666</v>
      </c>
    </row>
    <row r="89" spans="1:4" x14ac:dyDescent="0.2">
      <c r="A89">
        <v>118</v>
      </c>
      <c r="B89" t="s">
        <v>987</v>
      </c>
      <c r="C89" s="7">
        <v>3227.12</v>
      </c>
      <c r="D89" s="7">
        <f t="shared" si="1"/>
        <v>4302.8266666666668</v>
      </c>
    </row>
    <row r="90" spans="1:4" x14ac:dyDescent="0.2">
      <c r="A90">
        <v>119</v>
      </c>
      <c r="B90" t="s">
        <v>988</v>
      </c>
      <c r="C90" s="7">
        <v>5378.75</v>
      </c>
      <c r="D90" s="7">
        <f t="shared" si="1"/>
        <v>7171.666666666667</v>
      </c>
    </row>
    <row r="91" spans="1:4" x14ac:dyDescent="0.2">
      <c r="A91">
        <v>156</v>
      </c>
      <c r="B91" t="s">
        <v>989</v>
      </c>
      <c r="C91" s="7">
        <v>10865.82</v>
      </c>
      <c r="D91" s="7">
        <f t="shared" si="1"/>
        <v>14487.76</v>
      </c>
    </row>
    <row r="92" spans="1:4" x14ac:dyDescent="0.2">
      <c r="A92">
        <v>204</v>
      </c>
      <c r="B92" t="s">
        <v>990</v>
      </c>
      <c r="C92" s="7">
        <v>18022.68</v>
      </c>
      <c r="D92" s="7">
        <f t="shared" si="1"/>
        <v>24030.240000000002</v>
      </c>
    </row>
    <row r="93" spans="1:4" x14ac:dyDescent="0.2">
      <c r="A93">
        <v>205</v>
      </c>
      <c r="B93" t="s">
        <v>991</v>
      </c>
      <c r="C93" s="7">
        <v>29200.25</v>
      </c>
      <c r="D93" s="7">
        <f t="shared" si="1"/>
        <v>38933.666666666664</v>
      </c>
    </row>
    <row r="94" spans="1:4" x14ac:dyDescent="0.2">
      <c r="A94">
        <v>121</v>
      </c>
      <c r="B94" t="s">
        <v>30</v>
      </c>
      <c r="C94" s="7">
        <v>835.59</v>
      </c>
      <c r="D94" s="7">
        <f t="shared" si="1"/>
        <v>1114.1199999999999</v>
      </c>
    </row>
    <row r="95" spans="1:4" x14ac:dyDescent="0.2">
      <c r="A95">
        <v>206</v>
      </c>
      <c r="B95" t="s">
        <v>992</v>
      </c>
      <c r="C95" s="7">
        <v>1752.39</v>
      </c>
      <c r="D95" s="7">
        <f t="shared" si="1"/>
        <v>2336.52</v>
      </c>
    </row>
    <row r="96" spans="1:4" x14ac:dyDescent="0.2">
      <c r="A96">
        <v>243</v>
      </c>
      <c r="B96" t="s">
        <v>993</v>
      </c>
      <c r="C96" s="7">
        <v>3126.54</v>
      </c>
      <c r="D96" s="7">
        <f t="shared" si="1"/>
        <v>4168.7199999999993</v>
      </c>
    </row>
    <row r="97" spans="1:4" x14ac:dyDescent="0.2">
      <c r="A97">
        <v>207</v>
      </c>
      <c r="B97" t="s">
        <v>994</v>
      </c>
      <c r="C97" s="7">
        <v>5477.76</v>
      </c>
      <c r="D97" s="7">
        <f t="shared" si="1"/>
        <v>7303.68</v>
      </c>
    </row>
    <row r="98" spans="1:4" x14ac:dyDescent="0.2">
      <c r="A98">
        <v>208</v>
      </c>
      <c r="B98" t="s">
        <v>995</v>
      </c>
      <c r="C98" s="7">
        <v>9918.5300000000007</v>
      </c>
      <c r="D98" s="7">
        <f t="shared" si="1"/>
        <v>13224.706666666669</v>
      </c>
    </row>
    <row r="99" spans="1:4" x14ac:dyDescent="0.2">
      <c r="A99">
        <v>158</v>
      </c>
      <c r="B99" t="s">
        <v>996</v>
      </c>
      <c r="C99" s="7">
        <v>16409.650000000001</v>
      </c>
      <c r="D99" s="7">
        <f t="shared" si="1"/>
        <v>21879.533333333336</v>
      </c>
    </row>
    <row r="100" spans="1:4" x14ac:dyDescent="0.2">
      <c r="A100">
        <v>209</v>
      </c>
      <c r="B100" t="s">
        <v>997</v>
      </c>
      <c r="C100" s="7">
        <v>23871.9</v>
      </c>
      <c r="D100" s="7">
        <f t="shared" si="1"/>
        <v>31829.200000000004</v>
      </c>
    </row>
    <row r="101" spans="1:4" x14ac:dyDescent="0.2">
      <c r="A101">
        <v>244</v>
      </c>
      <c r="B101" t="s">
        <v>998</v>
      </c>
      <c r="C101" s="7">
        <v>33463.279999999999</v>
      </c>
      <c r="D101" s="7">
        <f t="shared" si="1"/>
        <v>44617.706666666665</v>
      </c>
    </row>
    <row r="102" spans="1:4" x14ac:dyDescent="0.2">
      <c r="A102">
        <v>245</v>
      </c>
      <c r="B102" t="s">
        <v>999</v>
      </c>
      <c r="C102" s="7">
        <v>45356.36</v>
      </c>
      <c r="D102" s="7">
        <f t="shared" si="1"/>
        <v>60475.146666666675</v>
      </c>
    </row>
    <row r="103" spans="1:4" x14ac:dyDescent="0.2">
      <c r="A103">
        <v>246</v>
      </c>
      <c r="B103" t="s">
        <v>103</v>
      </c>
      <c r="C103" s="7">
        <v>899.63</v>
      </c>
      <c r="D103" s="7">
        <f t="shared" si="1"/>
        <v>1199.5066666666667</v>
      </c>
    </row>
    <row r="104" spans="1:4" x14ac:dyDescent="0.2">
      <c r="A104">
        <v>247</v>
      </c>
      <c r="B104" t="s">
        <v>1000</v>
      </c>
      <c r="C104" s="7">
        <v>1788.54</v>
      </c>
      <c r="D104" s="7">
        <f t="shared" si="1"/>
        <v>2384.7200000000003</v>
      </c>
    </row>
    <row r="105" spans="1:4" x14ac:dyDescent="0.2">
      <c r="A105">
        <v>248</v>
      </c>
      <c r="B105" t="s">
        <v>1001</v>
      </c>
      <c r="C105" s="7">
        <v>3156.81</v>
      </c>
      <c r="D105" s="7">
        <f t="shared" si="1"/>
        <v>4209.08</v>
      </c>
    </row>
    <row r="106" spans="1:4" x14ac:dyDescent="0.2">
      <c r="A106">
        <v>249</v>
      </c>
      <c r="B106" t="s">
        <v>1002</v>
      </c>
      <c r="C106" s="7">
        <v>5009.7</v>
      </c>
      <c r="D106" s="7">
        <f t="shared" si="1"/>
        <v>6679.5999999999995</v>
      </c>
    </row>
    <row r="107" spans="1:4" x14ac:dyDescent="0.2">
      <c r="A107">
        <v>250</v>
      </c>
      <c r="B107" t="s">
        <v>1003</v>
      </c>
      <c r="C107" s="7">
        <v>9940.06</v>
      </c>
      <c r="D107" s="7">
        <f t="shared" si="1"/>
        <v>13253.413333333334</v>
      </c>
    </row>
    <row r="108" spans="1:4" x14ac:dyDescent="0.2">
      <c r="A108">
        <v>251</v>
      </c>
      <c r="B108" t="s">
        <v>1004</v>
      </c>
      <c r="C108" s="7">
        <v>17222.03</v>
      </c>
      <c r="D108" s="7">
        <f t="shared" si="1"/>
        <v>22962.706666666665</v>
      </c>
    </row>
    <row r="109" spans="1:4" x14ac:dyDescent="0.2">
      <c r="A109">
        <v>252</v>
      </c>
      <c r="B109" t="s">
        <v>109</v>
      </c>
      <c r="C109" s="7">
        <v>837.05</v>
      </c>
      <c r="D109" s="7">
        <f t="shared" si="1"/>
        <v>1116.0666666666666</v>
      </c>
    </row>
    <row r="110" spans="1:4" x14ac:dyDescent="0.2">
      <c r="A110">
        <v>253</v>
      </c>
      <c r="B110" t="s">
        <v>1005</v>
      </c>
      <c r="C110" s="7">
        <v>1714.52</v>
      </c>
      <c r="D110" s="7">
        <f t="shared" si="1"/>
        <v>2286.0266666666666</v>
      </c>
    </row>
    <row r="111" spans="1:4" x14ac:dyDescent="0.2">
      <c r="A111">
        <v>254</v>
      </c>
      <c r="B111" t="s">
        <v>1006</v>
      </c>
      <c r="C111" s="7">
        <v>3073.06</v>
      </c>
      <c r="D111" s="7">
        <f t="shared" si="1"/>
        <v>4097.4133333333339</v>
      </c>
    </row>
    <row r="112" spans="1:4" x14ac:dyDescent="0.2">
      <c r="A112">
        <v>255</v>
      </c>
      <c r="B112" t="s">
        <v>1007</v>
      </c>
      <c r="C112" s="7">
        <v>5100.3900000000003</v>
      </c>
      <c r="D112" s="7">
        <f t="shared" si="1"/>
        <v>6800.52</v>
      </c>
    </row>
    <row r="113" spans="1:4" x14ac:dyDescent="0.2">
      <c r="A113">
        <v>256</v>
      </c>
      <c r="B113" t="s">
        <v>1008</v>
      </c>
      <c r="C113" s="7">
        <v>10235.549999999999</v>
      </c>
      <c r="D113" s="7">
        <f t="shared" si="1"/>
        <v>13647.4</v>
      </c>
    </row>
    <row r="114" spans="1:4" x14ac:dyDescent="0.2">
      <c r="A114">
        <v>257</v>
      </c>
      <c r="B114" t="s">
        <v>1009</v>
      </c>
      <c r="C114" s="7">
        <v>15446.55</v>
      </c>
      <c r="D114" s="7">
        <f t="shared" si="1"/>
        <v>20595.399999999998</v>
      </c>
    </row>
    <row r="115" spans="1:4" x14ac:dyDescent="0.2">
      <c r="A115">
        <v>258</v>
      </c>
      <c r="B115" t="s">
        <v>1010</v>
      </c>
      <c r="C115" s="7">
        <v>22781.759999999998</v>
      </c>
      <c r="D115" s="7">
        <f t="shared" si="1"/>
        <v>30375.68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5.5" bestFit="1" customWidth="1"/>
    <col min="2" max="2" width="63.5" bestFit="1" customWidth="1"/>
    <col min="3" max="3" width="24.33203125" style="7" bestFit="1" customWidth="1"/>
    <col min="4" max="4" width="26" style="7" bestFit="1" customWidth="1"/>
    <col min="5" max="5" width="24.1640625" style="7" bestFit="1" customWidth="1"/>
    <col min="6" max="6" width="10.5" style="7" bestFit="1" customWidth="1"/>
    <col min="7" max="7" width="8.83203125" style="21"/>
  </cols>
  <sheetData>
    <row r="1" spans="1:7" x14ac:dyDescent="0.2">
      <c r="A1" t="s">
        <v>491</v>
      </c>
      <c r="B1" t="s">
        <v>489</v>
      </c>
      <c r="C1" s="7" t="s">
        <v>504</v>
      </c>
      <c r="D1" s="7" t="s">
        <v>502</v>
      </c>
      <c r="E1" s="7" t="s">
        <v>506</v>
      </c>
      <c r="F1" s="7" t="s">
        <v>663</v>
      </c>
      <c r="G1" s="21" t="s">
        <v>664</v>
      </c>
    </row>
    <row r="2" spans="1:7" x14ac:dyDescent="0.2">
      <c r="A2" t="s">
        <v>121</v>
      </c>
      <c r="B2" t="s">
        <v>0</v>
      </c>
      <c r="C2" s="7">
        <v>152.36000000000001</v>
      </c>
      <c r="D2" s="7">
        <v>114.27</v>
      </c>
      <c r="E2" s="7">
        <v>106.65</v>
      </c>
      <c r="F2" s="7">
        <f>VLOOKUP(A2,'NZA 2018'!A:C,3,FALSE)</f>
        <v>160.57</v>
      </c>
      <c r="G2" s="21">
        <f t="shared" ref="G2:G33" si="0">C2/F2</f>
        <v>0.9488696518652302</v>
      </c>
    </row>
    <row r="3" spans="1:7" x14ac:dyDescent="0.2">
      <c r="A3" t="s">
        <v>122</v>
      </c>
      <c r="B3" t="s">
        <v>1</v>
      </c>
      <c r="C3" s="7">
        <v>309.63</v>
      </c>
      <c r="D3" s="7">
        <v>232.22</v>
      </c>
      <c r="E3" s="7">
        <v>216.74</v>
      </c>
      <c r="F3" s="7">
        <f>VLOOKUP(A3,'NZA 2018'!A:C,3,FALSE)</f>
        <v>331.94</v>
      </c>
      <c r="G3" s="21">
        <f t="shared" si="0"/>
        <v>0.93278905826354164</v>
      </c>
    </row>
    <row r="4" spans="1:7" x14ac:dyDescent="0.2">
      <c r="A4" t="s">
        <v>123</v>
      </c>
      <c r="B4" t="s">
        <v>2</v>
      </c>
      <c r="C4" s="7">
        <v>596.85</v>
      </c>
      <c r="D4" s="7">
        <v>447.64</v>
      </c>
      <c r="E4" s="7">
        <v>417.8</v>
      </c>
      <c r="F4" s="7">
        <f>VLOOKUP(A4,'NZA 2018'!A:C,3,FALSE)</f>
        <v>639.16</v>
      </c>
      <c r="G4" s="21">
        <f t="shared" si="0"/>
        <v>0.93380374241191577</v>
      </c>
    </row>
    <row r="5" spans="1:7" x14ac:dyDescent="0.2">
      <c r="A5" t="s">
        <v>124</v>
      </c>
      <c r="B5" t="s">
        <v>3</v>
      </c>
      <c r="C5" s="7">
        <v>159.93</v>
      </c>
      <c r="D5" s="7">
        <v>119.94</v>
      </c>
      <c r="E5" s="7">
        <v>111.95</v>
      </c>
      <c r="F5" s="7">
        <f>VLOOKUP(A5,'NZA 2018'!A:C,3,FALSE)</f>
        <v>170.09</v>
      </c>
      <c r="G5" s="21">
        <f t="shared" si="0"/>
        <v>0.94026691751425717</v>
      </c>
    </row>
    <row r="6" spans="1:7" x14ac:dyDescent="0.2">
      <c r="A6" t="s">
        <v>125</v>
      </c>
      <c r="B6" t="s">
        <v>4</v>
      </c>
      <c r="C6" s="7">
        <v>330.65</v>
      </c>
      <c r="D6" s="7">
        <v>247.98</v>
      </c>
      <c r="E6" s="7">
        <v>231.45</v>
      </c>
      <c r="F6" s="7">
        <f>VLOOKUP(A6,'NZA 2018'!A:C,3,FALSE)</f>
        <v>351.47</v>
      </c>
      <c r="G6" s="21">
        <f t="shared" si="0"/>
        <v>0.94076308077503046</v>
      </c>
    </row>
    <row r="7" spans="1:7" x14ac:dyDescent="0.2">
      <c r="A7" t="s">
        <v>126</v>
      </c>
      <c r="B7" t="s">
        <v>5</v>
      </c>
      <c r="C7" s="7">
        <v>633.34</v>
      </c>
      <c r="D7" s="7">
        <v>475</v>
      </c>
      <c r="E7" s="7">
        <v>443.33</v>
      </c>
      <c r="F7" s="7">
        <f>VLOOKUP(A7,'NZA 2018'!A:C,3,FALSE)</f>
        <v>670.66</v>
      </c>
      <c r="G7" s="21">
        <f t="shared" si="0"/>
        <v>0.94435332359168589</v>
      </c>
    </row>
    <row r="8" spans="1:7" x14ac:dyDescent="0.2">
      <c r="A8" t="s">
        <v>127</v>
      </c>
      <c r="B8" t="s">
        <v>6</v>
      </c>
      <c r="C8" s="7">
        <v>1186.24</v>
      </c>
      <c r="D8" s="7">
        <v>889.68</v>
      </c>
      <c r="E8" s="7">
        <v>830.37</v>
      </c>
      <c r="F8" s="7">
        <f>VLOOKUP(A8,'NZA 2018'!A:C,3,FALSE)</f>
        <v>1264.17</v>
      </c>
      <c r="G8" s="21">
        <f t="shared" si="0"/>
        <v>0.9383548098752541</v>
      </c>
    </row>
    <row r="9" spans="1:7" x14ac:dyDescent="0.2">
      <c r="A9" t="s">
        <v>128</v>
      </c>
      <c r="B9" t="s">
        <v>7</v>
      </c>
      <c r="C9" s="7">
        <v>1253.96</v>
      </c>
      <c r="D9" s="7">
        <v>940.47</v>
      </c>
      <c r="E9" s="7">
        <v>877.77</v>
      </c>
      <c r="F9" s="7">
        <f>VLOOKUP(A9,'NZA 2018'!A:C,3,FALSE)</f>
        <v>1383.04</v>
      </c>
      <c r="G9" s="21">
        <f t="shared" si="0"/>
        <v>0.90666936603424342</v>
      </c>
    </row>
    <row r="10" spans="1:7" x14ac:dyDescent="0.2">
      <c r="A10" t="s">
        <v>129</v>
      </c>
      <c r="B10" t="s">
        <v>8</v>
      </c>
      <c r="C10" s="7">
        <v>4458.97</v>
      </c>
      <c r="D10" s="7">
        <v>3344.23</v>
      </c>
      <c r="E10" s="7">
        <v>3121.28</v>
      </c>
      <c r="F10" s="7">
        <f>VLOOKUP(A10,'NZA 2018'!A:C,3,FALSE)</f>
        <v>4767.38</v>
      </c>
      <c r="G10" s="21">
        <f t="shared" si="0"/>
        <v>0.93530828253673925</v>
      </c>
    </row>
    <row r="11" spans="1:7" x14ac:dyDescent="0.2">
      <c r="A11" t="s">
        <v>130</v>
      </c>
      <c r="B11" t="s">
        <v>9</v>
      </c>
      <c r="C11" s="7">
        <v>7554.86</v>
      </c>
      <c r="D11" s="7">
        <v>5666.14</v>
      </c>
      <c r="E11" s="7">
        <v>5288.4</v>
      </c>
      <c r="F11" s="7">
        <f>VLOOKUP(A11,'NZA 2018'!A:C,3,FALSE)</f>
        <v>8106.64</v>
      </c>
      <c r="G11" s="21">
        <f t="shared" si="0"/>
        <v>0.93193480899608216</v>
      </c>
    </row>
    <row r="12" spans="1:7" x14ac:dyDescent="0.2">
      <c r="A12" t="s">
        <v>131</v>
      </c>
      <c r="B12" t="s">
        <v>10</v>
      </c>
      <c r="C12" s="7">
        <v>1202.8800000000001</v>
      </c>
      <c r="D12" s="7">
        <v>902.16</v>
      </c>
      <c r="E12" s="7">
        <v>842.01</v>
      </c>
      <c r="F12" s="7">
        <f>VLOOKUP(A12,'NZA 2018'!A:C,3,FALSE)</f>
        <v>1323.03</v>
      </c>
      <c r="G12" s="21">
        <f t="shared" si="0"/>
        <v>0.90918573274982439</v>
      </c>
    </row>
    <row r="13" spans="1:7" x14ac:dyDescent="0.2">
      <c r="A13" t="s">
        <v>132</v>
      </c>
      <c r="B13" t="s">
        <v>11</v>
      </c>
      <c r="C13" s="7">
        <v>7547.49</v>
      </c>
      <c r="D13" s="7">
        <v>5660.62</v>
      </c>
      <c r="E13" s="7">
        <v>5283.24</v>
      </c>
      <c r="F13" s="7">
        <f>VLOOKUP(A13,'NZA 2018'!A:C,3,FALSE)</f>
        <v>8168.92</v>
      </c>
      <c r="G13" s="21">
        <f t="shared" si="0"/>
        <v>0.9239275204066143</v>
      </c>
    </row>
    <row r="14" spans="1:7" x14ac:dyDescent="0.2">
      <c r="A14" t="s">
        <v>133</v>
      </c>
      <c r="B14" t="s">
        <v>12</v>
      </c>
      <c r="C14" s="7">
        <v>1195.4100000000001</v>
      </c>
      <c r="D14" s="7">
        <v>896.56</v>
      </c>
      <c r="E14" s="7">
        <v>836.79</v>
      </c>
      <c r="F14" s="7">
        <f>VLOOKUP(A14,'NZA 2018'!A:C,3,FALSE)</f>
        <v>1290.6099999999999</v>
      </c>
      <c r="G14" s="21">
        <f t="shared" si="0"/>
        <v>0.9262364308350316</v>
      </c>
    </row>
    <row r="15" spans="1:7" x14ac:dyDescent="0.2">
      <c r="A15" t="s">
        <v>134</v>
      </c>
      <c r="B15" t="s">
        <v>13</v>
      </c>
      <c r="C15" s="7">
        <v>2354.5100000000002</v>
      </c>
      <c r="D15" s="7">
        <v>1765.88</v>
      </c>
      <c r="E15" s="7">
        <v>1648.15</v>
      </c>
      <c r="F15" s="7">
        <f>VLOOKUP(A15,'NZA 2018'!A:C,3,FALSE)</f>
        <v>2575.1</v>
      </c>
      <c r="G15" s="21">
        <f t="shared" si="0"/>
        <v>0.91433730728903739</v>
      </c>
    </row>
    <row r="16" spans="1:7" x14ac:dyDescent="0.2">
      <c r="A16" t="s">
        <v>135</v>
      </c>
      <c r="B16" t="s">
        <v>14</v>
      </c>
      <c r="C16" s="7">
        <v>4423.82</v>
      </c>
      <c r="D16" s="7">
        <v>3317.87</v>
      </c>
      <c r="E16" s="7">
        <v>3096.67</v>
      </c>
      <c r="F16" s="7">
        <f>VLOOKUP(A16,'NZA 2018'!A:C,3,FALSE)</f>
        <v>4681.53</v>
      </c>
      <c r="G16" s="21">
        <f t="shared" si="0"/>
        <v>0.94495175722466795</v>
      </c>
    </row>
    <row r="17" spans="1:7" x14ac:dyDescent="0.2">
      <c r="A17" t="s">
        <v>136</v>
      </c>
      <c r="B17" t="s">
        <v>15</v>
      </c>
      <c r="C17" s="7">
        <v>4382.76</v>
      </c>
      <c r="D17" s="7">
        <v>3287.07</v>
      </c>
      <c r="E17" s="7">
        <v>3067.93</v>
      </c>
      <c r="F17" s="7">
        <f>VLOOKUP(A17,'NZA 2018'!A:C,3,FALSE)</f>
        <v>4691.51</v>
      </c>
      <c r="G17" s="21">
        <f t="shared" si="0"/>
        <v>0.93418963190955573</v>
      </c>
    </row>
    <row r="18" spans="1:7" x14ac:dyDescent="0.2">
      <c r="A18" t="s">
        <v>137</v>
      </c>
      <c r="B18" t="s">
        <v>16</v>
      </c>
      <c r="C18" s="7">
        <v>7618.26</v>
      </c>
      <c r="D18" s="7">
        <v>5713.7</v>
      </c>
      <c r="E18" s="7">
        <v>5332.78</v>
      </c>
      <c r="F18" s="7">
        <f>VLOOKUP(A18,'NZA 2018'!A:C,3,FALSE)</f>
        <v>8213.3700000000008</v>
      </c>
      <c r="G18" s="21">
        <f t="shared" si="0"/>
        <v>0.9275437487900825</v>
      </c>
    </row>
    <row r="19" spans="1:7" x14ac:dyDescent="0.2">
      <c r="A19" t="s">
        <v>138</v>
      </c>
      <c r="B19" t="s">
        <v>17</v>
      </c>
      <c r="C19" s="7">
        <v>1135.93</v>
      </c>
      <c r="D19" s="7">
        <v>851.95</v>
      </c>
      <c r="E19" s="7">
        <v>795.15</v>
      </c>
      <c r="F19" s="7">
        <f>VLOOKUP(A19,'NZA 2018'!A:C,3,FALSE)</f>
        <v>1246.6199999999999</v>
      </c>
      <c r="G19" s="21">
        <f t="shared" si="0"/>
        <v>0.91120790617830627</v>
      </c>
    </row>
    <row r="20" spans="1:7" x14ac:dyDescent="0.2">
      <c r="A20" t="s">
        <v>139</v>
      </c>
      <c r="B20" t="s">
        <v>18</v>
      </c>
      <c r="C20" s="7">
        <v>2261.21</v>
      </c>
      <c r="D20" s="7">
        <v>1695.9</v>
      </c>
      <c r="E20" s="7">
        <v>1582.84</v>
      </c>
      <c r="F20" s="7">
        <f>VLOOKUP(A20,'NZA 2018'!A:C,3,FALSE)</f>
        <v>2486.7800000000002</v>
      </c>
      <c r="G20" s="21">
        <f t="shared" si="0"/>
        <v>0.90929233788272379</v>
      </c>
    </row>
    <row r="21" spans="1:7" x14ac:dyDescent="0.2">
      <c r="A21" t="s">
        <v>140</v>
      </c>
      <c r="B21" t="s">
        <v>19</v>
      </c>
      <c r="C21" s="7">
        <v>4311.17</v>
      </c>
      <c r="D21" s="7">
        <v>3233.38</v>
      </c>
      <c r="E21" s="7">
        <v>3017.82</v>
      </c>
      <c r="F21" s="7">
        <f>VLOOKUP(A21,'NZA 2018'!A:C,3,FALSE)</f>
        <v>4688.08</v>
      </c>
      <c r="G21" s="21">
        <f t="shared" si="0"/>
        <v>0.91960248118632792</v>
      </c>
    </row>
    <row r="22" spans="1:7" x14ac:dyDescent="0.2">
      <c r="A22" t="s">
        <v>141</v>
      </c>
      <c r="B22" t="s">
        <v>20</v>
      </c>
      <c r="C22" s="7">
        <v>7611.26</v>
      </c>
      <c r="D22" s="7">
        <v>5708.44</v>
      </c>
      <c r="E22" s="7">
        <v>5327.88</v>
      </c>
      <c r="F22" s="7">
        <f>VLOOKUP(A22,'NZA 2018'!A:C,3,FALSE)</f>
        <v>8327</v>
      </c>
      <c r="G22" s="21">
        <f t="shared" si="0"/>
        <v>0.9140458748648973</v>
      </c>
    </row>
    <row r="23" spans="1:7" x14ac:dyDescent="0.2">
      <c r="A23" t="s">
        <v>142</v>
      </c>
      <c r="B23" t="s">
        <v>21</v>
      </c>
      <c r="C23" s="7">
        <v>1137.3399999999999</v>
      </c>
      <c r="D23" s="7">
        <v>853</v>
      </c>
      <c r="E23" s="7">
        <v>796.14</v>
      </c>
      <c r="F23" s="7">
        <f>VLOOKUP(A23,'NZA 2018'!A:C,3,FALSE)</f>
        <v>1243.79</v>
      </c>
      <c r="G23" s="21">
        <f t="shared" si="0"/>
        <v>0.91441481278994041</v>
      </c>
    </row>
    <row r="24" spans="1:7" x14ac:dyDescent="0.2">
      <c r="A24" t="s">
        <v>143</v>
      </c>
      <c r="B24" t="s">
        <v>22</v>
      </c>
      <c r="C24" s="7">
        <v>4246.5</v>
      </c>
      <c r="D24" s="7">
        <v>3184.87</v>
      </c>
      <c r="E24" s="7">
        <v>2972.55</v>
      </c>
      <c r="F24" s="7">
        <f>VLOOKUP(A24,'NZA 2018'!A:C,3,FALSE)</f>
        <v>4600.79</v>
      </c>
      <c r="G24" s="21">
        <f t="shared" si="0"/>
        <v>0.92299365978451531</v>
      </c>
    </row>
    <row r="25" spans="1:7" x14ac:dyDescent="0.2">
      <c r="A25" t="s">
        <v>144</v>
      </c>
      <c r="B25" t="s">
        <v>23</v>
      </c>
      <c r="C25" s="7">
        <v>7614.34</v>
      </c>
      <c r="D25" s="7">
        <v>5710.76</v>
      </c>
      <c r="E25" s="7">
        <v>5330.04</v>
      </c>
      <c r="F25" s="7">
        <f>VLOOKUP(A25,'NZA 2018'!A:C,3,FALSE)</f>
        <v>8118.35</v>
      </c>
      <c r="G25" s="21">
        <f t="shared" si="0"/>
        <v>0.93791718760585585</v>
      </c>
    </row>
    <row r="26" spans="1:7" x14ac:dyDescent="0.2">
      <c r="A26" t="s">
        <v>145</v>
      </c>
      <c r="B26" t="s">
        <v>24</v>
      </c>
      <c r="C26" s="7">
        <v>4476.62</v>
      </c>
      <c r="D26" s="7">
        <v>3357.47</v>
      </c>
      <c r="E26" s="7">
        <v>3133.63</v>
      </c>
      <c r="F26" s="7">
        <f>VLOOKUP(A26,'NZA 2018'!A:C,3,FALSE)</f>
        <v>4774.8900000000003</v>
      </c>
      <c r="G26" s="21">
        <f t="shared" si="0"/>
        <v>0.93753363951839719</v>
      </c>
    </row>
    <row r="27" spans="1:7" x14ac:dyDescent="0.2">
      <c r="A27" t="s">
        <v>146</v>
      </c>
      <c r="B27" t="s">
        <v>25</v>
      </c>
      <c r="C27" s="7">
        <v>7886.76</v>
      </c>
      <c r="D27" s="7">
        <v>5915.07</v>
      </c>
      <c r="E27" s="7">
        <v>5520.73</v>
      </c>
      <c r="F27" s="7">
        <f>VLOOKUP(A27,'NZA 2018'!A:C,3,FALSE)</f>
        <v>8473.9699999999993</v>
      </c>
      <c r="G27" s="21">
        <f t="shared" si="0"/>
        <v>0.93070426258294525</v>
      </c>
    </row>
    <row r="28" spans="1:7" x14ac:dyDescent="0.2">
      <c r="A28" t="s">
        <v>147</v>
      </c>
      <c r="B28" t="s">
        <v>26</v>
      </c>
      <c r="C28" s="7">
        <v>15017.8</v>
      </c>
      <c r="D28" s="7">
        <v>11263.35</v>
      </c>
      <c r="E28" s="7">
        <v>10512.46</v>
      </c>
      <c r="F28" s="7">
        <f>VLOOKUP(A28,'NZA 2018'!A:C,3,FALSE)</f>
        <v>16392.310000000001</v>
      </c>
      <c r="G28" s="21">
        <f t="shared" si="0"/>
        <v>0.91614909674109368</v>
      </c>
    </row>
    <row r="29" spans="1:7" x14ac:dyDescent="0.2">
      <c r="A29" t="s">
        <v>148</v>
      </c>
      <c r="B29" t="s">
        <v>27</v>
      </c>
      <c r="C29" s="7">
        <v>8123.08</v>
      </c>
      <c r="D29" s="7">
        <v>6092.31</v>
      </c>
      <c r="E29" s="7">
        <v>5686.16</v>
      </c>
      <c r="F29" s="7">
        <f>VLOOKUP(A29,'NZA 2018'!A:C,3,FALSE)</f>
        <v>8779.16</v>
      </c>
      <c r="G29" s="21">
        <f t="shared" si="0"/>
        <v>0.92526847671075596</v>
      </c>
    </row>
    <row r="30" spans="1:7" x14ac:dyDescent="0.2">
      <c r="A30" t="s">
        <v>149</v>
      </c>
      <c r="B30" t="s">
        <v>28</v>
      </c>
      <c r="C30" s="7">
        <v>4617.5</v>
      </c>
      <c r="D30" s="7">
        <v>3463.12</v>
      </c>
      <c r="E30" s="7">
        <v>3232.25</v>
      </c>
      <c r="F30" s="7">
        <f>VLOOKUP(A30,'NZA 2018'!A:C,3,FALSE)</f>
        <v>4881.34</v>
      </c>
      <c r="G30" s="21">
        <f t="shared" si="0"/>
        <v>0.94594926802886092</v>
      </c>
    </row>
    <row r="31" spans="1:7" x14ac:dyDescent="0.2">
      <c r="A31" t="s">
        <v>150</v>
      </c>
      <c r="B31" t="s">
        <v>29</v>
      </c>
      <c r="C31" s="7">
        <v>7936.19</v>
      </c>
      <c r="D31" s="7">
        <v>5952.14</v>
      </c>
      <c r="E31" s="7">
        <v>5555.33</v>
      </c>
      <c r="F31" s="7">
        <f>VLOOKUP(A31,'NZA 2018'!A:C,3,FALSE)</f>
        <v>8413.84</v>
      </c>
      <c r="G31" s="21">
        <f t="shared" si="0"/>
        <v>0.94323043937132145</v>
      </c>
    </row>
    <row r="32" spans="1:7" x14ac:dyDescent="0.2">
      <c r="A32" t="s">
        <v>151</v>
      </c>
      <c r="B32" t="s">
        <v>30</v>
      </c>
      <c r="C32" s="7">
        <v>1242.46</v>
      </c>
      <c r="D32" s="7">
        <v>931.84</v>
      </c>
      <c r="E32" s="7">
        <v>869.72</v>
      </c>
      <c r="F32" s="7">
        <f>VLOOKUP(A32,'NZA 2018'!A:C,3,FALSE)</f>
        <v>1363.44</v>
      </c>
      <c r="G32" s="21">
        <f t="shared" si="0"/>
        <v>0.91126855600539813</v>
      </c>
    </row>
    <row r="33" spans="1:7" x14ac:dyDescent="0.2">
      <c r="A33" t="s">
        <v>152</v>
      </c>
      <c r="B33" t="s">
        <v>31</v>
      </c>
      <c r="C33" s="7">
        <v>14993.22</v>
      </c>
      <c r="D33" s="7">
        <v>11244.91</v>
      </c>
      <c r="E33" s="7">
        <v>10495.25</v>
      </c>
      <c r="F33" s="7">
        <f>VLOOKUP(A33,'NZA 2018'!A:C,3,FALSE)</f>
        <v>16107.09</v>
      </c>
      <c r="G33" s="21">
        <f t="shared" si="0"/>
        <v>0.93084598149013875</v>
      </c>
    </row>
    <row r="34" spans="1:7" x14ac:dyDescent="0.2">
      <c r="A34" t="s">
        <v>153</v>
      </c>
      <c r="B34" t="s">
        <v>32</v>
      </c>
      <c r="C34" s="7">
        <v>14508.43</v>
      </c>
      <c r="D34" s="7">
        <v>10881.32</v>
      </c>
      <c r="E34" s="7">
        <v>10155.9</v>
      </c>
      <c r="F34" s="7">
        <f>VLOOKUP(A34,'NZA 2018'!A:C,3,FALSE)</f>
        <v>15733.48</v>
      </c>
      <c r="G34" s="21">
        <f t="shared" ref="G34:G65" si="1">C34/F34</f>
        <v>0.92213737838037102</v>
      </c>
    </row>
    <row r="35" spans="1:7" x14ac:dyDescent="0.2">
      <c r="A35" t="s">
        <v>154</v>
      </c>
      <c r="B35" t="s">
        <v>33</v>
      </c>
      <c r="C35" s="7">
        <v>6997.68</v>
      </c>
      <c r="D35" s="7">
        <v>5248.26</v>
      </c>
      <c r="E35" s="7">
        <v>4898.38</v>
      </c>
      <c r="F35" s="7">
        <f>VLOOKUP(A35,'NZA 2018'!A:C,3,FALSE)</f>
        <v>7367.63</v>
      </c>
      <c r="G35" s="21">
        <f t="shared" si="1"/>
        <v>0.94978710928751853</v>
      </c>
    </row>
    <row r="36" spans="1:7" x14ac:dyDescent="0.2">
      <c r="A36" t="s">
        <v>155</v>
      </c>
      <c r="B36" t="s">
        <v>34</v>
      </c>
      <c r="C36" s="7">
        <v>14788.35</v>
      </c>
      <c r="D36" s="7">
        <v>11091.26</v>
      </c>
      <c r="E36" s="7">
        <v>10351.85</v>
      </c>
      <c r="F36" s="7">
        <f>VLOOKUP(A36,'NZA 2018'!A:C,3,FALSE)</f>
        <v>15899.53</v>
      </c>
      <c r="G36" s="21">
        <f t="shared" si="1"/>
        <v>0.93011239954891745</v>
      </c>
    </row>
    <row r="37" spans="1:7" x14ac:dyDescent="0.2">
      <c r="A37" t="s">
        <v>156</v>
      </c>
      <c r="B37" t="s">
        <v>35</v>
      </c>
      <c r="C37" s="7">
        <v>14744.43</v>
      </c>
      <c r="D37" s="7">
        <v>11058.32</v>
      </c>
      <c r="E37" s="7">
        <v>10321.1</v>
      </c>
      <c r="F37" s="7">
        <f>VLOOKUP(A37,'NZA 2018'!A:C,3,FALSE)</f>
        <v>16005.5</v>
      </c>
      <c r="G37" s="21">
        <f t="shared" si="1"/>
        <v>0.92121020899065953</v>
      </c>
    </row>
    <row r="38" spans="1:7" x14ac:dyDescent="0.2">
      <c r="A38" t="s">
        <v>157</v>
      </c>
      <c r="B38" t="s">
        <v>36</v>
      </c>
      <c r="C38" s="7">
        <v>14625.36</v>
      </c>
      <c r="D38" s="7">
        <v>10969.02</v>
      </c>
      <c r="E38" s="7">
        <v>10237.75</v>
      </c>
      <c r="F38" s="7">
        <f>VLOOKUP(A38,'NZA 2018'!A:C,3,FALSE)</f>
        <v>15978.44</v>
      </c>
      <c r="G38" s="21">
        <f t="shared" si="1"/>
        <v>0.9153183915325902</v>
      </c>
    </row>
    <row r="39" spans="1:7" x14ac:dyDescent="0.2">
      <c r="A39" t="s">
        <v>158</v>
      </c>
      <c r="B39" t="s">
        <v>37</v>
      </c>
      <c r="C39" s="7">
        <v>25478.97</v>
      </c>
      <c r="D39" s="7">
        <v>19109.23</v>
      </c>
      <c r="E39" s="7">
        <v>17835.28</v>
      </c>
      <c r="F39" s="7">
        <f>VLOOKUP(A39,'NZA 2018'!A:C,3,FALSE)</f>
        <v>27960.37</v>
      </c>
      <c r="G39" s="21">
        <f t="shared" si="1"/>
        <v>0.91125296267538669</v>
      </c>
    </row>
    <row r="40" spans="1:7" x14ac:dyDescent="0.2">
      <c r="A40" t="s">
        <v>159</v>
      </c>
      <c r="B40" t="s">
        <v>38</v>
      </c>
      <c r="C40" s="7">
        <v>36170.410000000003</v>
      </c>
      <c r="D40" s="7">
        <v>27127.81</v>
      </c>
      <c r="E40" s="7">
        <v>25319.29</v>
      </c>
      <c r="F40" s="7">
        <f>VLOOKUP(A40,'NZA 2018'!A:C,3,FALSE)</f>
        <v>39068.18</v>
      </c>
      <c r="G40" s="21">
        <f t="shared" si="1"/>
        <v>0.92582787322061078</v>
      </c>
    </row>
    <row r="41" spans="1:7" x14ac:dyDescent="0.2">
      <c r="A41" t="s">
        <v>160</v>
      </c>
      <c r="B41" t="s">
        <v>39</v>
      </c>
      <c r="C41" s="7">
        <v>26272.46</v>
      </c>
      <c r="D41" s="7">
        <v>19704.34</v>
      </c>
      <c r="E41" s="7">
        <v>18390.72</v>
      </c>
      <c r="F41" s="7">
        <f>VLOOKUP(A41,'NZA 2018'!A:C,3,FALSE)</f>
        <v>28395.38</v>
      </c>
      <c r="G41" s="21">
        <f t="shared" si="1"/>
        <v>0.92523713364638893</v>
      </c>
    </row>
    <row r="42" spans="1:7" x14ac:dyDescent="0.2">
      <c r="A42" t="s">
        <v>161</v>
      </c>
      <c r="B42" t="s">
        <v>40</v>
      </c>
      <c r="C42" s="7">
        <v>15247.3</v>
      </c>
      <c r="D42" s="7">
        <v>11435.47</v>
      </c>
      <c r="E42" s="7">
        <v>10673.11</v>
      </c>
      <c r="F42" s="7">
        <f>VLOOKUP(A42,'NZA 2018'!A:C,3,FALSE)</f>
        <v>16643.82</v>
      </c>
      <c r="G42" s="21">
        <f t="shared" si="1"/>
        <v>0.91609378135548203</v>
      </c>
    </row>
    <row r="43" spans="1:7" x14ac:dyDescent="0.2">
      <c r="A43" t="s">
        <v>162</v>
      </c>
      <c r="B43" t="s">
        <v>41</v>
      </c>
      <c r="C43" s="7">
        <v>26311.98</v>
      </c>
      <c r="D43" s="7">
        <v>19733.98</v>
      </c>
      <c r="E43" s="7">
        <v>18418.39</v>
      </c>
      <c r="F43" s="7">
        <f>VLOOKUP(A43,'NZA 2018'!A:C,3,FALSE)</f>
        <v>27896.38</v>
      </c>
      <c r="G43" s="21">
        <f t="shared" si="1"/>
        <v>0.94320410031695867</v>
      </c>
    </row>
    <row r="44" spans="1:7" x14ac:dyDescent="0.2">
      <c r="A44" t="s">
        <v>163</v>
      </c>
      <c r="B44" t="s">
        <v>42</v>
      </c>
      <c r="C44" s="7">
        <v>15555.07</v>
      </c>
      <c r="D44" s="7">
        <v>11666.3</v>
      </c>
      <c r="E44" s="7">
        <v>10888.55</v>
      </c>
      <c r="F44" s="7">
        <f>VLOOKUP(A44,'NZA 2018'!A:C,3,FALSE)</f>
        <v>16373.15</v>
      </c>
      <c r="G44" s="21">
        <f t="shared" si="1"/>
        <v>0.95003527116040587</v>
      </c>
    </row>
    <row r="45" spans="1:7" x14ac:dyDescent="0.2">
      <c r="A45" t="s">
        <v>164</v>
      </c>
      <c r="B45" t="s">
        <v>43</v>
      </c>
      <c r="C45" s="7">
        <v>26207.53</v>
      </c>
      <c r="D45" s="7">
        <v>19655.650000000001</v>
      </c>
      <c r="E45" s="7">
        <v>18345.27</v>
      </c>
      <c r="F45" s="7">
        <f>VLOOKUP(A45,'NZA 2018'!A:C,3,FALSE)</f>
        <v>28175.55</v>
      </c>
      <c r="G45" s="21">
        <f t="shared" si="1"/>
        <v>0.93015149659900165</v>
      </c>
    </row>
    <row r="46" spans="1:7" x14ac:dyDescent="0.2">
      <c r="A46" t="s">
        <v>165</v>
      </c>
      <c r="B46" t="s">
        <v>44</v>
      </c>
      <c r="C46" s="7">
        <v>1102.3</v>
      </c>
      <c r="D46" s="7">
        <v>826.73</v>
      </c>
      <c r="E46" s="7">
        <v>771.61</v>
      </c>
      <c r="F46" s="7">
        <f>VLOOKUP(A46,'NZA 2018'!A:C,3,FALSE)</f>
        <v>1181.01</v>
      </c>
      <c r="G46" s="21">
        <f t="shared" si="1"/>
        <v>0.93335365492248157</v>
      </c>
    </row>
    <row r="47" spans="1:7" x14ac:dyDescent="0.2">
      <c r="A47" t="s">
        <v>166</v>
      </c>
      <c r="B47" t="s">
        <v>45</v>
      </c>
      <c r="C47" s="7">
        <v>2041.29</v>
      </c>
      <c r="D47" s="7">
        <v>1530.96</v>
      </c>
      <c r="E47" s="7">
        <v>1428.9</v>
      </c>
      <c r="F47" s="7">
        <f>VLOOKUP(A47,'NZA 2018'!A:C,3,FALSE)</f>
        <v>2171.5300000000002</v>
      </c>
      <c r="G47" s="21">
        <f t="shared" si="1"/>
        <v>0.94002385414891798</v>
      </c>
    </row>
    <row r="48" spans="1:7" x14ac:dyDescent="0.2">
      <c r="A48" t="s">
        <v>167</v>
      </c>
      <c r="B48" t="s">
        <v>46</v>
      </c>
      <c r="C48" s="7">
        <v>2443.67</v>
      </c>
      <c r="D48" s="7">
        <v>1832.75</v>
      </c>
      <c r="E48" s="7">
        <v>1710.57</v>
      </c>
      <c r="F48" s="7">
        <f>VLOOKUP(A48,'NZA 2018'!A:C,3,FALSE)</f>
        <v>2671.65</v>
      </c>
      <c r="G48" s="21">
        <f t="shared" si="1"/>
        <v>0.91466696610708742</v>
      </c>
    </row>
    <row r="49" spans="1:7" x14ac:dyDescent="0.2">
      <c r="A49" t="s">
        <v>168</v>
      </c>
      <c r="B49" t="s">
        <v>47</v>
      </c>
      <c r="C49" s="7">
        <v>24774.25</v>
      </c>
      <c r="D49" s="7">
        <v>18580.689999999999</v>
      </c>
      <c r="E49" s="7">
        <v>17341.97</v>
      </c>
      <c r="F49" s="7">
        <f>VLOOKUP(A49,'NZA 2018'!A:C,3,FALSE)</f>
        <v>26815.23</v>
      </c>
      <c r="G49" s="21">
        <f t="shared" si="1"/>
        <v>0.92388728345794535</v>
      </c>
    </row>
    <row r="50" spans="1:7" x14ac:dyDescent="0.2">
      <c r="A50" t="s">
        <v>169</v>
      </c>
      <c r="B50" t="s">
        <v>48</v>
      </c>
      <c r="C50" s="7">
        <v>2370.8200000000002</v>
      </c>
      <c r="D50" s="7">
        <v>1778.11</v>
      </c>
      <c r="E50" s="7">
        <v>1659.57</v>
      </c>
      <c r="F50" s="7">
        <f>VLOOKUP(A50,'NZA 2018'!A:C,3,FALSE)</f>
        <v>2631.83</v>
      </c>
      <c r="G50" s="21">
        <f t="shared" si="1"/>
        <v>0.90082566123191854</v>
      </c>
    </row>
    <row r="51" spans="1:7" x14ac:dyDescent="0.2">
      <c r="A51" t="s">
        <v>170</v>
      </c>
      <c r="B51" t="s">
        <v>49</v>
      </c>
      <c r="C51" s="7">
        <v>25450.07</v>
      </c>
      <c r="D51" s="7">
        <v>19087.560000000001</v>
      </c>
      <c r="E51" s="7">
        <v>17815.05</v>
      </c>
      <c r="F51" s="7">
        <f>VLOOKUP(A51,'NZA 2018'!A:C,3,FALSE)</f>
        <v>27058.55</v>
      </c>
      <c r="G51" s="21">
        <f t="shared" si="1"/>
        <v>0.94055557300742276</v>
      </c>
    </row>
    <row r="52" spans="1:7" x14ac:dyDescent="0.2">
      <c r="A52" t="s">
        <v>171</v>
      </c>
      <c r="B52" t="s">
        <v>50</v>
      </c>
      <c r="C52" s="7">
        <v>14739.29</v>
      </c>
      <c r="D52" s="7">
        <v>11054.47</v>
      </c>
      <c r="E52" s="7">
        <v>10317.5</v>
      </c>
      <c r="F52" s="7">
        <f>VLOOKUP(A52,'NZA 2018'!A:C,3,FALSE)</f>
        <v>15987.15</v>
      </c>
      <c r="G52" s="21">
        <f t="shared" si="1"/>
        <v>0.92194606293179215</v>
      </c>
    </row>
    <row r="53" spans="1:7" x14ac:dyDescent="0.2">
      <c r="A53" t="s">
        <v>172</v>
      </c>
      <c r="B53" t="s">
        <v>51</v>
      </c>
      <c r="C53" s="7">
        <v>26843.08</v>
      </c>
      <c r="D53" s="7">
        <v>20132.310000000001</v>
      </c>
      <c r="E53" s="7">
        <v>18790.150000000001</v>
      </c>
      <c r="F53" s="7">
        <f>VLOOKUP(A53,'NZA 2018'!A:C,3,FALSE)</f>
        <v>28092.07</v>
      </c>
      <c r="G53" s="21">
        <f t="shared" si="1"/>
        <v>0.95553941023214028</v>
      </c>
    </row>
    <row r="54" spans="1:7" x14ac:dyDescent="0.2">
      <c r="A54" t="s">
        <v>173</v>
      </c>
      <c r="B54" t="s">
        <v>52</v>
      </c>
      <c r="C54" s="7">
        <v>44118.95</v>
      </c>
      <c r="D54" s="7">
        <v>33089.22</v>
      </c>
      <c r="E54" s="7">
        <v>30883.27</v>
      </c>
      <c r="F54" s="7">
        <f>VLOOKUP(A54,'NZA 2018'!A:C,3,FALSE)</f>
        <v>45920.65</v>
      </c>
      <c r="G54" s="21">
        <f t="shared" si="1"/>
        <v>0.9607649281967916</v>
      </c>
    </row>
    <row r="55" spans="1:7" x14ac:dyDescent="0.2">
      <c r="A55" t="s">
        <v>174</v>
      </c>
      <c r="B55" t="s">
        <v>53</v>
      </c>
      <c r="C55" s="7">
        <v>25250.61</v>
      </c>
      <c r="D55" s="7">
        <v>18937.95</v>
      </c>
      <c r="E55" s="7">
        <v>17675.419999999998</v>
      </c>
      <c r="F55" s="7">
        <f>VLOOKUP(A55,'NZA 2018'!A:C,3,FALSE)</f>
        <v>27443.33</v>
      </c>
      <c r="G55" s="21">
        <f t="shared" si="1"/>
        <v>0.92010007531884797</v>
      </c>
    </row>
    <row r="56" spans="1:7" x14ac:dyDescent="0.2">
      <c r="A56" t="s">
        <v>175</v>
      </c>
      <c r="B56" t="s">
        <v>54</v>
      </c>
      <c r="C56" s="7">
        <v>41101</v>
      </c>
      <c r="D56" s="7">
        <v>30825.75</v>
      </c>
      <c r="E56" s="7">
        <v>28770.7</v>
      </c>
      <c r="F56" s="7">
        <f>VLOOKUP(A56,'NZA 2018'!A:C,3,FALSE)</f>
        <v>43283.68</v>
      </c>
      <c r="G56" s="21">
        <f t="shared" si="1"/>
        <v>0.94957267958731795</v>
      </c>
    </row>
    <row r="57" spans="1:7" x14ac:dyDescent="0.2">
      <c r="A57" t="s">
        <v>176</v>
      </c>
      <c r="B57" t="s">
        <v>55</v>
      </c>
      <c r="C57" s="7">
        <v>2263.31</v>
      </c>
      <c r="D57" s="7">
        <v>1697.48</v>
      </c>
      <c r="E57" s="7">
        <v>1584.32</v>
      </c>
      <c r="F57" s="7">
        <f>VLOOKUP(A57,'NZA 2018'!A:C,3,FALSE)</f>
        <v>2486.5500000000002</v>
      </c>
      <c r="G57" s="21">
        <f t="shared" si="1"/>
        <v>0.9102209889203916</v>
      </c>
    </row>
    <row r="58" spans="1:7" x14ac:dyDescent="0.2">
      <c r="A58" t="s">
        <v>177</v>
      </c>
      <c r="B58" t="s">
        <v>56</v>
      </c>
      <c r="C58" s="7">
        <v>25224.42</v>
      </c>
      <c r="D58" s="7">
        <v>18918.310000000001</v>
      </c>
      <c r="E58" s="7">
        <v>17657.09</v>
      </c>
      <c r="F58" s="7">
        <f>VLOOKUP(A58,'NZA 2018'!A:C,3,FALSE)</f>
        <v>27909.17</v>
      </c>
      <c r="G58" s="21">
        <f t="shared" si="1"/>
        <v>0.90380401853584325</v>
      </c>
    </row>
    <row r="59" spans="1:7" x14ac:dyDescent="0.2">
      <c r="A59" t="s">
        <v>178</v>
      </c>
      <c r="B59" t="s">
        <v>57</v>
      </c>
      <c r="C59" s="7">
        <v>40590.11</v>
      </c>
      <c r="D59" s="7">
        <v>30442.58</v>
      </c>
      <c r="E59" s="7">
        <v>28413.07</v>
      </c>
      <c r="F59" s="7">
        <f>VLOOKUP(A59,'NZA 2018'!A:C,3,FALSE)</f>
        <v>42741.1</v>
      </c>
      <c r="G59" s="21">
        <f t="shared" si="1"/>
        <v>0.94967396721188746</v>
      </c>
    </row>
    <row r="60" spans="1:7" x14ac:dyDescent="0.2">
      <c r="A60" t="s">
        <v>179</v>
      </c>
      <c r="B60" t="s">
        <v>58</v>
      </c>
      <c r="C60" s="7">
        <v>2404.64</v>
      </c>
      <c r="D60" s="7">
        <v>1803.48</v>
      </c>
      <c r="E60" s="7">
        <v>1683.25</v>
      </c>
      <c r="F60" s="7">
        <f>VLOOKUP(A60,'NZA 2018'!A:C,3,FALSE)</f>
        <v>2655.97</v>
      </c>
      <c r="G60" s="21">
        <f t="shared" si="1"/>
        <v>0.90537167211979053</v>
      </c>
    </row>
    <row r="61" spans="1:7" x14ac:dyDescent="0.2">
      <c r="A61" t="s">
        <v>180</v>
      </c>
      <c r="B61" t="s">
        <v>59</v>
      </c>
      <c r="C61" s="7">
        <v>44737.65</v>
      </c>
      <c r="D61" s="7">
        <v>33553.24</v>
      </c>
      <c r="E61" s="7">
        <v>31316.36</v>
      </c>
      <c r="F61" s="7">
        <f>VLOOKUP(A61,'NZA 2018'!A:C,3,FALSE)</f>
        <v>48355.56</v>
      </c>
      <c r="G61" s="21">
        <f t="shared" si="1"/>
        <v>0.92518109603114929</v>
      </c>
    </row>
    <row r="62" spans="1:7" x14ac:dyDescent="0.2">
      <c r="A62" t="s">
        <v>181</v>
      </c>
      <c r="B62" t="s">
        <v>60</v>
      </c>
      <c r="C62" s="7">
        <v>82560.81</v>
      </c>
      <c r="D62" s="7">
        <v>61920.61</v>
      </c>
      <c r="E62" s="7">
        <v>57792.57</v>
      </c>
      <c r="F62" s="7">
        <f>VLOOKUP(A62,'NZA 2018'!A:C,3,FALSE)</f>
        <v>85073.04</v>
      </c>
      <c r="G62" s="21">
        <f t="shared" si="1"/>
        <v>0.97046972813008681</v>
      </c>
    </row>
    <row r="63" spans="1:7" x14ac:dyDescent="0.2">
      <c r="A63" t="s">
        <v>182</v>
      </c>
      <c r="B63" t="s">
        <v>61</v>
      </c>
      <c r="C63" s="7">
        <v>37964.699999999997</v>
      </c>
      <c r="D63" s="7">
        <v>28473.53</v>
      </c>
      <c r="E63" s="7">
        <v>26575.29</v>
      </c>
      <c r="F63" s="7">
        <f>VLOOKUP(A63,'NZA 2018'!A:C,3,FALSE)</f>
        <v>40414.43</v>
      </c>
      <c r="G63" s="21">
        <f t="shared" si="1"/>
        <v>0.93938476925197256</v>
      </c>
    </row>
    <row r="64" spans="1:7" x14ac:dyDescent="0.2">
      <c r="A64" t="s">
        <v>183</v>
      </c>
      <c r="B64" t="s">
        <v>62</v>
      </c>
      <c r="C64" s="7">
        <v>53783.17</v>
      </c>
      <c r="D64" s="7">
        <v>40337.379999999997</v>
      </c>
      <c r="E64" s="7">
        <v>37648.22</v>
      </c>
      <c r="F64" s="7">
        <f>VLOOKUP(A64,'NZA 2018'!A:C,3,FALSE)</f>
        <v>57133.75</v>
      </c>
      <c r="G64" s="21">
        <f t="shared" si="1"/>
        <v>0.9413555035333756</v>
      </c>
    </row>
    <row r="65" spans="1:7" x14ac:dyDescent="0.2">
      <c r="A65" t="s">
        <v>184</v>
      </c>
      <c r="B65" t="s">
        <v>63</v>
      </c>
      <c r="C65" s="7">
        <v>1284.5899999999999</v>
      </c>
      <c r="D65" s="7">
        <v>963.44</v>
      </c>
      <c r="E65" s="7">
        <v>899.21</v>
      </c>
      <c r="F65" s="7">
        <f>VLOOKUP(A65,'NZA 2018'!A:C,3,FALSE)</f>
        <v>1394.27</v>
      </c>
      <c r="G65" s="21">
        <f t="shared" si="1"/>
        <v>0.92133517898254991</v>
      </c>
    </row>
    <row r="66" spans="1:7" x14ac:dyDescent="0.2">
      <c r="A66" t="s">
        <v>185</v>
      </c>
      <c r="B66" t="s">
        <v>64</v>
      </c>
      <c r="C66" s="7">
        <v>4617.07</v>
      </c>
      <c r="D66" s="7">
        <v>3462.8</v>
      </c>
      <c r="E66" s="7">
        <v>3231.95</v>
      </c>
      <c r="F66" s="7">
        <f>VLOOKUP(A66,'NZA 2018'!A:C,3,FALSE)</f>
        <v>4967.12</v>
      </c>
      <c r="G66" s="21">
        <f t="shared" ref="G66:G97" si="2">C66/F66</f>
        <v>0.92952656670263645</v>
      </c>
    </row>
    <row r="67" spans="1:7" x14ac:dyDescent="0.2">
      <c r="A67" t="s">
        <v>186</v>
      </c>
      <c r="B67" t="s">
        <v>65</v>
      </c>
      <c r="C67" s="7">
        <v>26203.24</v>
      </c>
      <c r="D67" s="7">
        <v>19652.43</v>
      </c>
      <c r="E67" s="7">
        <v>18342.27</v>
      </c>
      <c r="F67" s="7">
        <f>VLOOKUP(A67,'NZA 2018'!A:C,3,FALSE)</f>
        <v>28512.400000000001</v>
      </c>
      <c r="G67" s="21">
        <f t="shared" si="2"/>
        <v>0.91901207895512127</v>
      </c>
    </row>
    <row r="68" spans="1:7" x14ac:dyDescent="0.2">
      <c r="A68" t="s">
        <v>187</v>
      </c>
      <c r="B68" t="s">
        <v>66</v>
      </c>
      <c r="C68" s="7">
        <v>41399.4</v>
      </c>
      <c r="D68" s="7">
        <v>31049.55</v>
      </c>
      <c r="E68" s="7">
        <v>28979.58</v>
      </c>
      <c r="F68" s="7">
        <f>VLOOKUP(A68,'NZA 2018'!A:C,3,FALSE)</f>
        <v>45141.95</v>
      </c>
      <c r="G68" s="21">
        <f t="shared" si="2"/>
        <v>0.91709374539646615</v>
      </c>
    </row>
    <row r="69" spans="1:7" x14ac:dyDescent="0.2">
      <c r="A69" t="s">
        <v>188</v>
      </c>
      <c r="B69" t="s">
        <v>67</v>
      </c>
      <c r="C69" s="7">
        <v>7815.23</v>
      </c>
      <c r="D69" s="7">
        <v>5861.42</v>
      </c>
      <c r="E69" s="7">
        <v>5470.66</v>
      </c>
      <c r="F69" s="7">
        <f>VLOOKUP(A69,'NZA 2018'!A:C,3,FALSE)</f>
        <v>8380.9599999999991</v>
      </c>
      <c r="G69" s="21">
        <f t="shared" si="2"/>
        <v>0.93249818636528514</v>
      </c>
    </row>
    <row r="70" spans="1:7" x14ac:dyDescent="0.2">
      <c r="A70" t="s">
        <v>189</v>
      </c>
      <c r="B70" t="s">
        <v>68</v>
      </c>
      <c r="C70" s="7">
        <v>15253.33</v>
      </c>
      <c r="D70" s="7">
        <v>11440</v>
      </c>
      <c r="E70" s="7">
        <v>10677.33</v>
      </c>
      <c r="F70" s="7">
        <f>VLOOKUP(A70,'NZA 2018'!A:C,3,FALSE)</f>
        <v>16147.64</v>
      </c>
      <c r="G70" s="21">
        <f t="shared" si="2"/>
        <v>0.94461667463480736</v>
      </c>
    </row>
    <row r="71" spans="1:7" x14ac:dyDescent="0.2">
      <c r="A71" t="s">
        <v>190</v>
      </c>
      <c r="B71" t="s">
        <v>69</v>
      </c>
      <c r="C71" s="7">
        <v>37407.56</v>
      </c>
      <c r="D71" s="7">
        <v>28055.67</v>
      </c>
      <c r="E71" s="7">
        <v>26185.29</v>
      </c>
      <c r="F71" s="7">
        <f>VLOOKUP(A71,'NZA 2018'!A:C,3,FALSE)</f>
        <v>39433.07</v>
      </c>
      <c r="G71" s="21">
        <f t="shared" si="2"/>
        <v>0.94863423010179015</v>
      </c>
    </row>
    <row r="72" spans="1:7" x14ac:dyDescent="0.2">
      <c r="A72" t="s">
        <v>191</v>
      </c>
      <c r="B72" t="s">
        <v>70</v>
      </c>
      <c r="C72" s="7">
        <v>46326.02</v>
      </c>
      <c r="D72" s="7">
        <v>34744.51</v>
      </c>
      <c r="E72" s="7">
        <v>32428.21</v>
      </c>
      <c r="F72" s="7">
        <f>VLOOKUP(A72,'NZA 2018'!A:C,3,FALSE)</f>
        <v>53039.63</v>
      </c>
      <c r="G72" s="21">
        <f t="shared" si="2"/>
        <v>0.87342275954790782</v>
      </c>
    </row>
    <row r="73" spans="1:7" x14ac:dyDescent="0.2">
      <c r="A73" t="s">
        <v>192</v>
      </c>
      <c r="B73" t="s">
        <v>71</v>
      </c>
      <c r="C73" s="7">
        <v>2385.92</v>
      </c>
      <c r="D73" s="7">
        <v>1789.44</v>
      </c>
      <c r="E73" s="7">
        <v>1670.14</v>
      </c>
      <c r="F73" s="7">
        <f>VLOOKUP(A73,'NZA 2018'!A:C,3,FALSE)</f>
        <v>2582.2399999999998</v>
      </c>
      <c r="G73" s="21">
        <f t="shared" si="2"/>
        <v>0.9239729846954583</v>
      </c>
    </row>
    <row r="74" spans="1:7" x14ac:dyDescent="0.2">
      <c r="A74" t="s">
        <v>193</v>
      </c>
      <c r="B74" t="s">
        <v>72</v>
      </c>
      <c r="C74" s="7">
        <v>26607.27</v>
      </c>
      <c r="D74" s="7">
        <v>19955.45</v>
      </c>
      <c r="E74" s="7">
        <v>18625.09</v>
      </c>
      <c r="F74" s="7">
        <f>VLOOKUP(A74,'NZA 2018'!A:C,3,FALSE)</f>
        <v>28242.23</v>
      </c>
      <c r="G74" s="21">
        <f t="shared" si="2"/>
        <v>0.94210938725447679</v>
      </c>
    </row>
    <row r="75" spans="1:7" x14ac:dyDescent="0.2">
      <c r="A75" t="s">
        <v>194</v>
      </c>
      <c r="B75" t="s">
        <v>73</v>
      </c>
      <c r="C75" s="7">
        <v>42071.18</v>
      </c>
      <c r="D75" s="7">
        <v>31553.38</v>
      </c>
      <c r="E75" s="7">
        <v>29449.83</v>
      </c>
      <c r="F75" s="7">
        <f>VLOOKUP(A75,'NZA 2018'!A:C,3,FALSE)</f>
        <v>44692.12</v>
      </c>
      <c r="G75" s="21">
        <f t="shared" si="2"/>
        <v>0.94135565732840598</v>
      </c>
    </row>
    <row r="76" spans="1:7" x14ac:dyDescent="0.2">
      <c r="A76" t="s">
        <v>195</v>
      </c>
      <c r="B76" t="s">
        <v>74</v>
      </c>
      <c r="C76" s="7">
        <v>2525.31</v>
      </c>
      <c r="D76" s="7">
        <v>1893.98</v>
      </c>
      <c r="E76" s="7">
        <v>1767.72</v>
      </c>
      <c r="F76" s="7">
        <f>VLOOKUP(A76,'NZA 2018'!A:C,3,FALSE)</f>
        <v>2749.23</v>
      </c>
      <c r="G76" s="21">
        <f t="shared" si="2"/>
        <v>0.91855173994172912</v>
      </c>
    </row>
    <row r="77" spans="1:7" x14ac:dyDescent="0.2">
      <c r="A77" t="s">
        <v>196</v>
      </c>
      <c r="B77" t="s">
        <v>75</v>
      </c>
      <c r="C77" s="7">
        <v>8068.48</v>
      </c>
      <c r="D77" s="7">
        <v>6051.36</v>
      </c>
      <c r="E77" s="7">
        <v>5647.93</v>
      </c>
      <c r="F77" s="7">
        <f>VLOOKUP(A77,'NZA 2018'!A:C,3,FALSE)</f>
        <v>8539.4500000000007</v>
      </c>
      <c r="G77" s="21">
        <f t="shared" si="2"/>
        <v>0.94484773609541584</v>
      </c>
    </row>
    <row r="78" spans="1:7" x14ac:dyDescent="0.2">
      <c r="A78" t="s">
        <v>197</v>
      </c>
      <c r="B78" t="s">
        <v>76</v>
      </c>
      <c r="C78" s="7">
        <v>15609.56</v>
      </c>
      <c r="D78" s="7">
        <v>11707.17</v>
      </c>
      <c r="E78" s="7">
        <v>10926.69</v>
      </c>
      <c r="F78" s="7">
        <f>VLOOKUP(A78,'NZA 2018'!A:C,3,FALSE)</f>
        <v>16604.21</v>
      </c>
      <c r="G78" s="21">
        <f t="shared" si="2"/>
        <v>0.94009651769039304</v>
      </c>
    </row>
    <row r="79" spans="1:7" x14ac:dyDescent="0.2">
      <c r="A79" t="s">
        <v>198</v>
      </c>
      <c r="B79" t="s">
        <v>77</v>
      </c>
      <c r="C79" s="7">
        <v>36274.15</v>
      </c>
      <c r="D79" s="7">
        <v>27205.62</v>
      </c>
      <c r="E79" s="7">
        <v>25391.91</v>
      </c>
      <c r="F79" s="7">
        <f>VLOOKUP(A79,'NZA 2018'!A:C,3,FALSE)</f>
        <v>38737.9</v>
      </c>
      <c r="G79" s="21">
        <f t="shared" si="2"/>
        <v>0.93639949506813736</v>
      </c>
    </row>
    <row r="80" spans="1:7" x14ac:dyDescent="0.2">
      <c r="A80" t="s">
        <v>199</v>
      </c>
      <c r="B80" t="s">
        <v>78</v>
      </c>
      <c r="C80" s="7">
        <v>3022</v>
      </c>
      <c r="D80" s="7">
        <v>2266.5</v>
      </c>
      <c r="E80" s="7">
        <v>2115.4</v>
      </c>
      <c r="F80" s="7">
        <f>VLOOKUP(A80,'NZA 2018'!A:C,3,FALSE)</f>
        <v>3209.09</v>
      </c>
      <c r="G80" s="21">
        <f t="shared" si="2"/>
        <v>0.94169998348441453</v>
      </c>
    </row>
    <row r="81" spans="1:7" x14ac:dyDescent="0.2">
      <c r="A81" t="s">
        <v>200</v>
      </c>
      <c r="B81" t="s">
        <v>79</v>
      </c>
      <c r="C81" s="7">
        <v>5121.63</v>
      </c>
      <c r="D81" s="7">
        <v>3841.22</v>
      </c>
      <c r="E81" s="7">
        <v>3585.14</v>
      </c>
      <c r="F81" s="7">
        <f>VLOOKUP(A81,'NZA 2018'!A:C,3,FALSE)</f>
        <v>5457.5</v>
      </c>
      <c r="G81" s="21">
        <f t="shared" si="2"/>
        <v>0.93845716903344023</v>
      </c>
    </row>
    <row r="82" spans="1:7" x14ac:dyDescent="0.2">
      <c r="A82" t="s">
        <v>201</v>
      </c>
      <c r="B82" t="s">
        <v>80</v>
      </c>
      <c r="C82" s="7">
        <v>154.38999999999999</v>
      </c>
      <c r="D82" s="7">
        <v>115.79</v>
      </c>
      <c r="E82" s="7">
        <v>108.07</v>
      </c>
      <c r="F82" s="7">
        <f>VLOOKUP(A82,'NZA 2018'!A:C,3,FALSE)</f>
        <v>165.35</v>
      </c>
      <c r="G82" s="21">
        <f t="shared" si="2"/>
        <v>0.93371635923798002</v>
      </c>
    </row>
    <row r="83" spans="1:7" x14ac:dyDescent="0.2">
      <c r="A83" t="s">
        <v>202</v>
      </c>
      <c r="B83" t="s">
        <v>492</v>
      </c>
      <c r="C83" s="7">
        <v>353.11</v>
      </c>
      <c r="D83" s="7">
        <v>264.83</v>
      </c>
      <c r="E83" s="7">
        <v>247.18</v>
      </c>
      <c r="F83" s="7">
        <f>VLOOKUP(A83,'NZA 2018'!A:C,3,FALSE)</f>
        <v>379.79</v>
      </c>
      <c r="G83" s="21">
        <f t="shared" si="2"/>
        <v>0.92975065167592619</v>
      </c>
    </row>
    <row r="84" spans="1:7" x14ac:dyDescent="0.2">
      <c r="A84" t="s">
        <v>203</v>
      </c>
      <c r="B84" t="s">
        <v>493</v>
      </c>
      <c r="C84" s="7">
        <v>645.53</v>
      </c>
      <c r="D84" s="7">
        <v>484.15</v>
      </c>
      <c r="E84" s="7">
        <v>451.87</v>
      </c>
      <c r="F84" s="7">
        <f>VLOOKUP(A84,'NZA 2018'!A:C,3,FALSE)</f>
        <v>696.11</v>
      </c>
      <c r="G84" s="21">
        <f t="shared" si="2"/>
        <v>0.92733906997457294</v>
      </c>
    </row>
    <row r="85" spans="1:7" x14ac:dyDescent="0.2">
      <c r="A85" t="s">
        <v>204</v>
      </c>
      <c r="B85" t="s">
        <v>494</v>
      </c>
      <c r="C85" s="7">
        <v>36433.050000000003</v>
      </c>
      <c r="D85" s="7">
        <v>27324.79</v>
      </c>
      <c r="E85" s="7">
        <v>25503.14</v>
      </c>
      <c r="F85" s="7">
        <f>VLOOKUP(A85,'NZA 2018'!A:C,3,FALSE)</f>
        <v>38177.97</v>
      </c>
      <c r="G85" s="21">
        <f t="shared" si="2"/>
        <v>0.95429510788551619</v>
      </c>
    </row>
    <row r="86" spans="1:7" x14ac:dyDescent="0.2">
      <c r="A86" t="s">
        <v>205</v>
      </c>
      <c r="B86" t="s">
        <v>81</v>
      </c>
      <c r="C86" s="7">
        <v>51280</v>
      </c>
      <c r="D86" s="7">
        <v>38460</v>
      </c>
      <c r="E86" s="7">
        <v>35896</v>
      </c>
      <c r="F86" s="7">
        <f>VLOOKUP(A86,'NZA 2018'!A:C,3,FALSE)</f>
        <v>52840.39</v>
      </c>
      <c r="G86" s="21">
        <f t="shared" si="2"/>
        <v>0.97046974861464874</v>
      </c>
    </row>
    <row r="87" spans="1:7" x14ac:dyDescent="0.2">
      <c r="A87" t="s">
        <v>206</v>
      </c>
      <c r="B87" t="s">
        <v>82</v>
      </c>
      <c r="C87" s="7">
        <v>4359.97</v>
      </c>
      <c r="D87" s="7">
        <v>3269.98</v>
      </c>
      <c r="E87" s="7">
        <v>3051.98</v>
      </c>
      <c r="F87" s="7">
        <f>VLOOKUP(A87,'NZA 2018'!A:C,3,FALSE)</f>
        <v>4734.71</v>
      </c>
      <c r="G87" s="21">
        <f t="shared" si="2"/>
        <v>0.92085259709675993</v>
      </c>
    </row>
    <row r="88" spans="1:7" x14ac:dyDescent="0.2">
      <c r="A88" t="s">
        <v>207</v>
      </c>
      <c r="B88" t="s">
        <v>83</v>
      </c>
      <c r="C88" s="7">
        <v>36201.9</v>
      </c>
      <c r="D88" s="7">
        <v>27151.43</v>
      </c>
      <c r="E88" s="7">
        <v>25341.33</v>
      </c>
      <c r="F88" s="7">
        <f>VLOOKUP(A88,'NZA 2018'!A:C,3,FALSE)</f>
        <v>38457.199999999997</v>
      </c>
      <c r="G88" s="21">
        <f t="shared" si="2"/>
        <v>0.94135558490997795</v>
      </c>
    </row>
    <row r="89" spans="1:7" x14ac:dyDescent="0.2">
      <c r="A89" t="s">
        <v>208</v>
      </c>
      <c r="B89" t="s">
        <v>84</v>
      </c>
      <c r="C89" s="7">
        <v>54686</v>
      </c>
      <c r="D89" s="7">
        <v>41014.5</v>
      </c>
      <c r="E89" s="7">
        <v>38280.199999999997</v>
      </c>
      <c r="F89" s="7">
        <f>VLOOKUP(A89,'NZA 2018'!A:C,3,FALSE)</f>
        <v>59946.85</v>
      </c>
      <c r="G89" s="21">
        <f t="shared" si="2"/>
        <v>0.9122414271975926</v>
      </c>
    </row>
    <row r="90" spans="1:7" x14ac:dyDescent="0.2">
      <c r="A90" t="s">
        <v>209</v>
      </c>
      <c r="B90" t="s">
        <v>85</v>
      </c>
      <c r="C90" s="7">
        <v>26577.79</v>
      </c>
      <c r="D90" s="7">
        <v>19933.34</v>
      </c>
      <c r="E90" s="7">
        <v>18604.45</v>
      </c>
      <c r="F90" s="7">
        <f>VLOOKUP(A90,'NZA 2018'!A:C,3,FALSE)</f>
        <v>27663.15</v>
      </c>
      <c r="G90" s="21">
        <f t="shared" si="2"/>
        <v>0.96076513339948633</v>
      </c>
    </row>
    <row r="91" spans="1:7" x14ac:dyDescent="0.2">
      <c r="A91" t="s">
        <v>210</v>
      </c>
      <c r="B91" t="s">
        <v>86</v>
      </c>
      <c r="C91" s="7">
        <v>47151.09</v>
      </c>
      <c r="D91" s="7">
        <v>35363.32</v>
      </c>
      <c r="E91" s="7">
        <v>33005.760000000002</v>
      </c>
      <c r="F91" s="7">
        <f>VLOOKUP(A91,'NZA 2018'!A:C,3,FALSE)</f>
        <v>48585.84</v>
      </c>
      <c r="G91" s="21">
        <f t="shared" si="2"/>
        <v>0.97046979119842325</v>
      </c>
    </row>
    <row r="92" spans="1:7" x14ac:dyDescent="0.2">
      <c r="A92" t="s">
        <v>211</v>
      </c>
      <c r="B92" t="s">
        <v>87</v>
      </c>
      <c r="C92" s="7">
        <v>1236.8900000000001</v>
      </c>
      <c r="D92" s="7">
        <v>927.67</v>
      </c>
      <c r="E92" s="7">
        <v>865.82</v>
      </c>
      <c r="F92" s="7">
        <f>VLOOKUP(A92,'NZA 2018'!A:C,3,FALSE)</f>
        <v>1340.77</v>
      </c>
      <c r="G92" s="21">
        <f t="shared" si="2"/>
        <v>0.92252213280428419</v>
      </c>
    </row>
    <row r="93" spans="1:7" x14ac:dyDescent="0.2">
      <c r="A93" t="s">
        <v>212</v>
      </c>
      <c r="B93" t="s">
        <v>88</v>
      </c>
      <c r="C93" s="7">
        <v>2307.04</v>
      </c>
      <c r="D93" s="7">
        <v>1730.28</v>
      </c>
      <c r="E93" s="7">
        <v>1614.93</v>
      </c>
      <c r="F93" s="7">
        <f>VLOOKUP(A93,'NZA 2018'!A:C,3,FALSE)</f>
        <v>2518.4899999999998</v>
      </c>
      <c r="G93" s="21">
        <f t="shared" si="2"/>
        <v>0.91604096105205901</v>
      </c>
    </row>
    <row r="94" spans="1:7" x14ac:dyDescent="0.2">
      <c r="A94" t="s">
        <v>213</v>
      </c>
      <c r="B94" t="s">
        <v>89</v>
      </c>
      <c r="C94" s="7">
        <v>1245.32</v>
      </c>
      <c r="D94" s="7">
        <v>933.99</v>
      </c>
      <c r="E94" s="7">
        <v>871.73</v>
      </c>
      <c r="F94" s="7">
        <f>VLOOKUP(A94,'NZA 2018'!A:C,3,FALSE)</f>
        <v>1370.11</v>
      </c>
      <c r="G94" s="21">
        <f t="shared" si="2"/>
        <v>0.90891972177416414</v>
      </c>
    </row>
    <row r="95" spans="1:7" x14ac:dyDescent="0.2">
      <c r="A95" t="s">
        <v>214</v>
      </c>
      <c r="B95" t="s">
        <v>90</v>
      </c>
      <c r="C95" s="7">
        <v>1268.42</v>
      </c>
      <c r="D95" s="7">
        <v>951.32</v>
      </c>
      <c r="E95" s="7">
        <v>887.9</v>
      </c>
      <c r="F95" s="7">
        <f>VLOOKUP(A95,'NZA 2018'!A:C,3,FALSE)</f>
        <v>1379.29</v>
      </c>
      <c r="G95" s="21">
        <f t="shared" si="2"/>
        <v>0.91961806436644944</v>
      </c>
    </row>
    <row r="96" spans="1:7" x14ac:dyDescent="0.2">
      <c r="A96" t="s">
        <v>215</v>
      </c>
      <c r="B96" t="s">
        <v>91</v>
      </c>
      <c r="C96" s="7">
        <v>2486.7600000000002</v>
      </c>
      <c r="D96" s="7">
        <v>1865.07</v>
      </c>
      <c r="E96" s="7">
        <v>1740.73</v>
      </c>
      <c r="F96" s="7">
        <f>VLOOKUP(A96,'NZA 2018'!A:C,3,FALSE)</f>
        <v>2712.24</v>
      </c>
      <c r="G96" s="21">
        <f t="shared" si="2"/>
        <v>0.91686576409167342</v>
      </c>
    </row>
    <row r="97" spans="1:7" x14ac:dyDescent="0.2">
      <c r="A97" t="s">
        <v>216</v>
      </c>
      <c r="B97" t="s">
        <v>92</v>
      </c>
      <c r="C97" s="7">
        <v>4654.28</v>
      </c>
      <c r="D97" s="7">
        <v>3490.71</v>
      </c>
      <c r="E97" s="7">
        <v>3258</v>
      </c>
      <c r="F97" s="7">
        <f>VLOOKUP(A97,'NZA 2018'!A:C,3,FALSE)</f>
        <v>4957.3</v>
      </c>
      <c r="G97" s="21">
        <f t="shared" si="2"/>
        <v>0.9388739838218384</v>
      </c>
    </row>
    <row r="98" spans="1:7" x14ac:dyDescent="0.2">
      <c r="A98" t="s">
        <v>217</v>
      </c>
      <c r="B98" t="s">
        <v>93</v>
      </c>
      <c r="C98" s="7">
        <v>7958.22</v>
      </c>
      <c r="D98" s="7">
        <v>5968.67</v>
      </c>
      <c r="E98" s="7">
        <v>5570.75</v>
      </c>
      <c r="F98" s="7">
        <f>VLOOKUP(A98,'NZA 2018'!A:C,3,FALSE)</f>
        <v>8489.77</v>
      </c>
      <c r="G98" s="21">
        <f t="shared" ref="G98:G122" si="3">C98/F98</f>
        <v>0.93738935212614705</v>
      </c>
    </row>
    <row r="99" spans="1:7" x14ac:dyDescent="0.2">
      <c r="A99" t="s">
        <v>218</v>
      </c>
      <c r="B99" t="s">
        <v>94</v>
      </c>
      <c r="C99" s="7">
        <v>15495.01</v>
      </c>
      <c r="D99" s="7">
        <v>11621.26</v>
      </c>
      <c r="E99" s="7">
        <v>10846.51</v>
      </c>
      <c r="F99" s="7">
        <f>VLOOKUP(A99,'NZA 2018'!A:C,3,FALSE)</f>
        <v>16474.740000000002</v>
      </c>
      <c r="G99" s="21">
        <f t="shared" si="3"/>
        <v>0.94053138319633567</v>
      </c>
    </row>
    <row r="100" spans="1:7" x14ac:dyDescent="0.2">
      <c r="A100" t="s">
        <v>219</v>
      </c>
      <c r="B100" t="s">
        <v>95</v>
      </c>
      <c r="C100" s="7">
        <v>2505.81</v>
      </c>
      <c r="D100" s="7">
        <v>1879.35</v>
      </c>
      <c r="E100" s="7">
        <v>1754.06</v>
      </c>
      <c r="F100" s="7">
        <f>VLOOKUP(A100,'NZA 2018'!A:C,3,FALSE)</f>
        <v>2759.17</v>
      </c>
      <c r="G100" s="21">
        <f t="shared" si="3"/>
        <v>0.90817528459645469</v>
      </c>
    </row>
    <row r="101" spans="1:7" x14ac:dyDescent="0.2">
      <c r="A101" t="s">
        <v>220</v>
      </c>
      <c r="B101" t="s">
        <v>96</v>
      </c>
      <c r="C101" s="7">
        <v>1237.74</v>
      </c>
      <c r="D101" s="7">
        <v>928.3</v>
      </c>
      <c r="E101" s="7">
        <v>866.41</v>
      </c>
      <c r="F101" s="7">
        <f>VLOOKUP(A101,'NZA 2018'!A:C,3,FALSE)</f>
        <v>1347.97</v>
      </c>
      <c r="G101" s="21">
        <f t="shared" si="3"/>
        <v>0.91822518305303524</v>
      </c>
    </row>
    <row r="102" spans="1:7" x14ac:dyDescent="0.2">
      <c r="A102" t="s">
        <v>221</v>
      </c>
      <c r="B102" t="s">
        <v>97</v>
      </c>
      <c r="C102" s="7">
        <v>2459.9299999999998</v>
      </c>
      <c r="D102" s="7">
        <v>1844.95</v>
      </c>
      <c r="E102" s="7">
        <v>1721.95</v>
      </c>
      <c r="F102" s="7">
        <f>VLOOKUP(A102,'NZA 2018'!A:C,3,FALSE)</f>
        <v>2683.04</v>
      </c>
      <c r="G102" s="21">
        <f t="shared" si="3"/>
        <v>0.91684432583934639</v>
      </c>
    </row>
    <row r="103" spans="1:7" x14ac:dyDescent="0.2">
      <c r="A103" t="s">
        <v>222</v>
      </c>
      <c r="B103" t="s">
        <v>98</v>
      </c>
      <c r="C103" s="7">
        <v>4630.43</v>
      </c>
      <c r="D103" s="7">
        <v>3472.82</v>
      </c>
      <c r="E103" s="7">
        <v>3241.3</v>
      </c>
      <c r="F103" s="7">
        <f>VLOOKUP(A103,'NZA 2018'!A:C,3,FALSE)</f>
        <v>4917.4399999999996</v>
      </c>
      <c r="G103" s="21">
        <f t="shared" si="3"/>
        <v>0.94163426498340619</v>
      </c>
    </row>
    <row r="104" spans="1:7" x14ac:dyDescent="0.2">
      <c r="A104" t="s">
        <v>223</v>
      </c>
      <c r="B104" t="s">
        <v>99</v>
      </c>
      <c r="C104" s="7">
        <v>1197.8900000000001</v>
      </c>
      <c r="D104" s="7">
        <v>898.42</v>
      </c>
      <c r="E104" s="7">
        <v>838.52</v>
      </c>
      <c r="F104" s="7">
        <f>VLOOKUP(A104,'NZA 2018'!A:C,3,FALSE)</f>
        <v>1291.77</v>
      </c>
      <c r="G104" s="21">
        <f t="shared" si="3"/>
        <v>0.92732452371552221</v>
      </c>
    </row>
    <row r="105" spans="1:7" x14ac:dyDescent="0.2">
      <c r="A105" t="s">
        <v>224</v>
      </c>
      <c r="B105" t="s">
        <v>100</v>
      </c>
      <c r="C105" s="7">
        <v>4688.3100000000004</v>
      </c>
      <c r="D105" s="7">
        <v>3516.23</v>
      </c>
      <c r="E105" s="7">
        <v>3281.82</v>
      </c>
      <c r="F105" s="7">
        <f>VLOOKUP(A105,'NZA 2018'!A:C,3,FALSE)</f>
        <v>4997.76</v>
      </c>
      <c r="G105" s="21">
        <f t="shared" si="3"/>
        <v>0.93808226085286217</v>
      </c>
    </row>
    <row r="106" spans="1:7" x14ac:dyDescent="0.2">
      <c r="A106" t="s">
        <v>225</v>
      </c>
      <c r="B106" t="s">
        <v>101</v>
      </c>
      <c r="C106" s="7">
        <v>48992.82</v>
      </c>
      <c r="D106" s="7">
        <v>36744.620000000003</v>
      </c>
      <c r="E106" s="7">
        <v>34294.980000000003</v>
      </c>
      <c r="F106" s="7">
        <f>VLOOKUP(A106,'NZA 2018'!A:C,3,FALSE)</f>
        <v>51778.07</v>
      </c>
      <c r="G106" s="21">
        <f t="shared" si="3"/>
        <v>0.94620792161623635</v>
      </c>
    </row>
    <row r="107" spans="1:7" x14ac:dyDescent="0.2">
      <c r="A107" t="s">
        <v>226</v>
      </c>
      <c r="B107" t="s">
        <v>102</v>
      </c>
      <c r="C107" s="7">
        <v>59574.75</v>
      </c>
      <c r="D107" s="7">
        <v>44681.06</v>
      </c>
      <c r="E107" s="7">
        <v>41702.32</v>
      </c>
      <c r="F107" s="7">
        <f>VLOOKUP(A107,'NZA 2018'!A:C,3,FALSE)</f>
        <v>63026.22</v>
      </c>
      <c r="G107" s="21">
        <f t="shared" si="3"/>
        <v>0.94523755351344252</v>
      </c>
    </row>
    <row r="108" spans="1:7" x14ac:dyDescent="0.2">
      <c r="A108" t="s">
        <v>227</v>
      </c>
      <c r="B108" t="s">
        <v>103</v>
      </c>
      <c r="C108" s="7">
        <v>1205.33</v>
      </c>
      <c r="D108" s="7">
        <v>904</v>
      </c>
      <c r="E108" s="7">
        <v>843.73</v>
      </c>
      <c r="F108" s="7">
        <f>VLOOKUP(A108,'NZA 2018'!A:C,3,FALSE)</f>
        <v>1303.73</v>
      </c>
      <c r="G108" s="21">
        <f t="shared" si="3"/>
        <v>0.92452424965291891</v>
      </c>
    </row>
    <row r="109" spans="1:7" x14ac:dyDescent="0.2">
      <c r="A109" t="s">
        <v>228</v>
      </c>
      <c r="B109" t="s">
        <v>104</v>
      </c>
      <c r="C109" s="7">
        <v>2401.94</v>
      </c>
      <c r="D109" s="7">
        <v>1801.46</v>
      </c>
      <c r="E109" s="7">
        <v>1681.36</v>
      </c>
      <c r="F109" s="7">
        <f>VLOOKUP(A109,'NZA 2018'!A:C,3,FALSE)</f>
        <v>2606.2600000000002</v>
      </c>
      <c r="G109" s="21">
        <f t="shared" si="3"/>
        <v>0.92160413772992711</v>
      </c>
    </row>
    <row r="110" spans="1:7" x14ac:dyDescent="0.2">
      <c r="A110" t="s">
        <v>229</v>
      </c>
      <c r="B110" t="s">
        <v>105</v>
      </c>
      <c r="C110" s="7">
        <v>4560.21</v>
      </c>
      <c r="D110" s="7">
        <v>3420.16</v>
      </c>
      <c r="E110" s="7">
        <v>3192.15</v>
      </c>
      <c r="F110" s="7">
        <f>VLOOKUP(A110,'NZA 2018'!A:C,3,FALSE)</f>
        <v>4824.46</v>
      </c>
      <c r="G110" s="21">
        <f t="shared" si="3"/>
        <v>0.94522703058995206</v>
      </c>
    </row>
    <row r="111" spans="1:7" x14ac:dyDescent="0.2">
      <c r="A111" t="s">
        <v>230</v>
      </c>
      <c r="B111" t="s">
        <v>106</v>
      </c>
      <c r="C111" s="7">
        <v>7506.53</v>
      </c>
      <c r="D111" s="7">
        <v>5629.9</v>
      </c>
      <c r="E111" s="7">
        <v>5254.57</v>
      </c>
      <c r="F111" s="7">
        <f>VLOOKUP(A111,'NZA 2018'!A:C,3,FALSE)</f>
        <v>8073.08</v>
      </c>
      <c r="G111" s="21">
        <f t="shared" si="3"/>
        <v>0.92982232307867629</v>
      </c>
    </row>
    <row r="112" spans="1:7" x14ac:dyDescent="0.2">
      <c r="A112" t="s">
        <v>231</v>
      </c>
      <c r="B112" t="s">
        <v>107</v>
      </c>
      <c r="C112" s="7">
        <v>15177.33</v>
      </c>
      <c r="D112" s="7">
        <v>11383</v>
      </c>
      <c r="E112" s="7">
        <v>10624.13</v>
      </c>
      <c r="F112" s="7">
        <f>VLOOKUP(A112,'NZA 2018'!A:C,3,FALSE)</f>
        <v>16369.19</v>
      </c>
      <c r="G112" s="21">
        <f t="shared" si="3"/>
        <v>0.92718882241577005</v>
      </c>
    </row>
    <row r="113" spans="1:7" x14ac:dyDescent="0.2">
      <c r="A113" t="s">
        <v>232</v>
      </c>
      <c r="B113" t="s">
        <v>108</v>
      </c>
      <c r="C113" s="7">
        <v>27177.75</v>
      </c>
      <c r="D113" s="7">
        <v>20383.310000000001</v>
      </c>
      <c r="E113" s="7">
        <v>19024.43</v>
      </c>
      <c r="F113" s="7">
        <f>VLOOKUP(A113,'NZA 2018'!A:C,3,FALSE)</f>
        <v>30112.63</v>
      </c>
      <c r="G113" s="21">
        <f t="shared" si="3"/>
        <v>0.90253657684499822</v>
      </c>
    </row>
    <row r="114" spans="1:7" x14ac:dyDescent="0.2">
      <c r="A114" t="s">
        <v>233</v>
      </c>
      <c r="B114" t="s">
        <v>109</v>
      </c>
      <c r="C114" s="7">
        <v>1208.95</v>
      </c>
      <c r="D114" s="7">
        <v>906.71</v>
      </c>
      <c r="E114" s="7">
        <v>846.27</v>
      </c>
      <c r="F114" s="7">
        <f>VLOOKUP(A114,'NZA 2018'!A:C,3,FALSE)</f>
        <v>1316.2</v>
      </c>
      <c r="G114" s="21">
        <f t="shared" si="3"/>
        <v>0.91851542318796531</v>
      </c>
    </row>
    <row r="115" spans="1:7" x14ac:dyDescent="0.2">
      <c r="A115" t="s">
        <v>234</v>
      </c>
      <c r="B115" t="s">
        <v>110</v>
      </c>
      <c r="C115" s="7">
        <v>2443.35</v>
      </c>
      <c r="D115" s="7">
        <v>1832.51</v>
      </c>
      <c r="E115" s="7">
        <v>1710.35</v>
      </c>
      <c r="F115" s="7">
        <f>VLOOKUP(A115,'NZA 2018'!A:C,3,FALSE)</f>
        <v>2659.83</v>
      </c>
      <c r="G115" s="21">
        <f t="shared" si="3"/>
        <v>0.9186113398224699</v>
      </c>
    </row>
    <row r="116" spans="1:7" x14ac:dyDescent="0.2">
      <c r="A116" t="s">
        <v>235</v>
      </c>
      <c r="B116" t="s">
        <v>111</v>
      </c>
      <c r="C116" s="7">
        <v>4475.93</v>
      </c>
      <c r="D116" s="7">
        <v>3356.95</v>
      </c>
      <c r="E116" s="7">
        <v>3133.15</v>
      </c>
      <c r="F116" s="7">
        <f>VLOOKUP(A116,'NZA 2018'!A:C,3,FALSE)</f>
        <v>4796.53</v>
      </c>
      <c r="G116" s="21">
        <f t="shared" si="3"/>
        <v>0.93316001359316014</v>
      </c>
    </row>
    <row r="117" spans="1:7" x14ac:dyDescent="0.2">
      <c r="A117" t="s">
        <v>236</v>
      </c>
      <c r="B117" t="s">
        <v>112</v>
      </c>
      <c r="C117" s="7">
        <v>7898.95</v>
      </c>
      <c r="D117" s="7">
        <v>5924.21</v>
      </c>
      <c r="E117" s="7">
        <v>5529.26</v>
      </c>
      <c r="F117" s="7">
        <f>VLOOKUP(A117,'NZA 2018'!A:C,3,FALSE)</f>
        <v>8506.3700000000008</v>
      </c>
      <c r="G117" s="21">
        <f t="shared" si="3"/>
        <v>0.92859233727195023</v>
      </c>
    </row>
    <row r="118" spans="1:7" x14ac:dyDescent="0.2">
      <c r="A118" t="s">
        <v>237</v>
      </c>
      <c r="B118" t="s">
        <v>113</v>
      </c>
      <c r="C118" s="7">
        <v>13951.13</v>
      </c>
      <c r="D118" s="7">
        <v>10463.35</v>
      </c>
      <c r="E118" s="7">
        <v>9765.7900000000009</v>
      </c>
      <c r="F118" s="7">
        <f>VLOOKUP(A118,'NZA 2018'!A:C,3,FALSE)</f>
        <v>14957.88</v>
      </c>
      <c r="G118" s="21">
        <f t="shared" si="3"/>
        <v>0.93269433903735022</v>
      </c>
    </row>
    <row r="119" spans="1:7" x14ac:dyDescent="0.2">
      <c r="A119" t="s">
        <v>238</v>
      </c>
      <c r="B119" t="s">
        <v>114</v>
      </c>
      <c r="C119" s="7">
        <v>24949.58</v>
      </c>
      <c r="D119" s="7">
        <v>18712.18</v>
      </c>
      <c r="E119" s="7">
        <v>17464.7</v>
      </c>
      <c r="F119" s="7">
        <f>VLOOKUP(A119,'NZA 2018'!A:C,3,FALSE)</f>
        <v>28218.880000000001</v>
      </c>
      <c r="G119" s="21">
        <f t="shared" si="3"/>
        <v>0.88414494125918541</v>
      </c>
    </row>
    <row r="120" spans="1:7" x14ac:dyDescent="0.2">
      <c r="A120" t="s">
        <v>239</v>
      </c>
      <c r="B120" t="s">
        <v>115</v>
      </c>
      <c r="C120" s="7">
        <v>38804.29</v>
      </c>
      <c r="D120" s="7">
        <v>29103.21</v>
      </c>
      <c r="E120" s="7">
        <v>27163</v>
      </c>
      <c r="F120" s="7">
        <f>VLOOKUP(A120,'NZA 2018'!A:C,3,FALSE)</f>
        <v>43495.53</v>
      </c>
      <c r="G120" s="21">
        <f t="shared" si="3"/>
        <v>0.89214431919785786</v>
      </c>
    </row>
    <row r="121" spans="1:7" x14ac:dyDescent="0.2">
      <c r="A121" t="s">
        <v>240</v>
      </c>
      <c r="B121" t="s">
        <v>116</v>
      </c>
      <c r="C121" s="7">
        <v>1062.1500000000001</v>
      </c>
      <c r="D121" s="7">
        <v>796.61</v>
      </c>
      <c r="E121" s="7">
        <v>743.51</v>
      </c>
      <c r="F121" s="7">
        <f>VLOOKUP(A121,'NZA 2018'!A:C,3,FALSE)</f>
        <v>1142.78</v>
      </c>
      <c r="G121" s="21">
        <f t="shared" si="3"/>
        <v>0.92944398746915424</v>
      </c>
    </row>
    <row r="122" spans="1:7" x14ac:dyDescent="0.2">
      <c r="A122" s="3" t="s">
        <v>241</v>
      </c>
      <c r="B122" t="s">
        <v>496</v>
      </c>
      <c r="C122" s="7">
        <v>1963.48</v>
      </c>
      <c r="D122" s="7">
        <v>1472.61</v>
      </c>
      <c r="E122" s="7">
        <v>1374.43</v>
      </c>
      <c r="F122" s="7">
        <f>VLOOKUP(A122,'NZA 2018'!A:C,3,FALSE)</f>
        <v>2114.66</v>
      </c>
      <c r="G122" s="21">
        <f t="shared" si="3"/>
        <v>0.92850860185561757</v>
      </c>
    </row>
    <row r="123" spans="1:7" x14ac:dyDescent="0.2">
      <c r="B123" s="26" t="s">
        <v>1016</v>
      </c>
      <c r="C123" s="26">
        <v>214.48</v>
      </c>
    </row>
  </sheetData>
  <autoFilter ref="A1:Q1">
    <sortState ref="A2:Q122">
      <sortCondition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workbookViewId="0">
      <selection activeCell="B123" sqref="B123"/>
    </sheetView>
  </sheetViews>
  <sheetFormatPr baseColWidth="10" defaultColWidth="8.83203125" defaultRowHeight="15" x14ac:dyDescent="0.2"/>
  <cols>
    <col min="1" max="1" width="5.5" bestFit="1" customWidth="1"/>
    <col min="2" max="2" width="63.5" bestFit="1" customWidth="1"/>
    <col min="3" max="3" width="24.1640625" style="7" bestFit="1" customWidth="1"/>
    <col min="4" max="4" width="25.83203125" style="7" bestFit="1" customWidth="1"/>
    <col min="5" max="5" width="24.1640625" style="7" bestFit="1" customWidth="1"/>
    <col min="6" max="6" width="10.5" style="7" bestFit="1" customWidth="1"/>
    <col min="7" max="7" width="8.83203125" style="21"/>
    <col min="8" max="8" width="10.5" bestFit="1" customWidth="1"/>
  </cols>
  <sheetData>
    <row r="1" spans="1:8" x14ac:dyDescent="0.2">
      <c r="A1" t="s">
        <v>491</v>
      </c>
      <c r="B1" t="s">
        <v>489</v>
      </c>
      <c r="C1" s="7" t="s">
        <v>504</v>
      </c>
      <c r="D1" s="7" t="s">
        <v>502</v>
      </c>
      <c r="E1" s="7" t="s">
        <v>506</v>
      </c>
      <c r="F1" s="7" t="s">
        <v>665</v>
      </c>
      <c r="G1" s="21" t="s">
        <v>664</v>
      </c>
    </row>
    <row r="2" spans="1:8" x14ac:dyDescent="0.2">
      <c r="A2" t="s">
        <v>128</v>
      </c>
      <c r="B2" t="s">
        <v>7</v>
      </c>
      <c r="C2" s="7">
        <v>1162.08</v>
      </c>
      <c r="D2" s="7">
        <v>871.56</v>
      </c>
      <c r="E2" s="7">
        <v>813.46</v>
      </c>
      <c r="F2" s="7">
        <f>VLOOKUP(A2,'NZA 2017'!A:C,3,FALSE)</f>
        <v>1342.2</v>
      </c>
      <c r="G2" s="21">
        <f>C2/F2</f>
        <v>0.86580241394725066</v>
      </c>
    </row>
    <row r="3" spans="1:8" x14ac:dyDescent="0.2">
      <c r="A3" t="s">
        <v>167</v>
      </c>
      <c r="B3" t="s">
        <v>46</v>
      </c>
      <c r="C3" s="7">
        <v>2537.67</v>
      </c>
      <c r="D3" s="7">
        <v>1903.25</v>
      </c>
      <c r="E3" s="7">
        <v>1776.37</v>
      </c>
      <c r="F3" s="7">
        <f>VLOOKUP(A3,'NZA 2017'!A:C,3,FALSE)</f>
        <v>2592.7600000000002</v>
      </c>
      <c r="G3" s="21">
        <f t="shared" ref="G3:G66" si="0">C3/F3</f>
        <v>0.97875237198969434</v>
      </c>
    </row>
    <row r="4" spans="1:8" x14ac:dyDescent="0.2">
      <c r="A4" t="s">
        <v>129</v>
      </c>
      <c r="B4" t="s">
        <v>8</v>
      </c>
      <c r="C4" s="7">
        <v>4536.43</v>
      </c>
      <c r="D4" s="7">
        <v>3402.32</v>
      </c>
      <c r="E4" s="7">
        <v>3175.5</v>
      </c>
      <c r="F4" s="7">
        <f>VLOOKUP(A4,'NZA 2017'!A:C,3,FALSE)</f>
        <v>4626.6000000000004</v>
      </c>
      <c r="G4" s="21">
        <f t="shared" si="0"/>
        <v>0.98051052608827216</v>
      </c>
    </row>
    <row r="5" spans="1:8" x14ac:dyDescent="0.2">
      <c r="A5" t="s">
        <v>130</v>
      </c>
      <c r="B5" t="s">
        <v>9</v>
      </c>
      <c r="C5" s="7">
        <v>7445.87</v>
      </c>
      <c r="D5" s="7">
        <v>5584.4</v>
      </c>
      <c r="E5" s="7">
        <v>5212.1099999999997</v>
      </c>
      <c r="F5" s="7">
        <f>VLOOKUP(A5,'NZA 2017'!A:C,3,FALSE)</f>
        <v>7867.25</v>
      </c>
      <c r="G5" s="21">
        <f t="shared" si="0"/>
        <v>0.94643871746798436</v>
      </c>
    </row>
    <row r="6" spans="1:8" x14ac:dyDescent="0.2">
      <c r="A6" t="s">
        <v>152</v>
      </c>
      <c r="B6" t="s">
        <v>31</v>
      </c>
      <c r="C6" s="7">
        <v>15322.54</v>
      </c>
      <c r="D6" s="7">
        <v>11491.9</v>
      </c>
      <c r="E6" s="7">
        <v>10725.78</v>
      </c>
      <c r="F6" s="7">
        <f>VLOOKUP(A6,'NZA 2017'!A:C,3,FALSE)</f>
        <v>15631.44</v>
      </c>
      <c r="G6" s="21">
        <f t="shared" si="0"/>
        <v>0.98023854488134177</v>
      </c>
    </row>
    <row r="7" spans="1:8" x14ac:dyDescent="0.2">
      <c r="A7" t="s">
        <v>168</v>
      </c>
      <c r="B7" t="s">
        <v>47</v>
      </c>
      <c r="C7" s="7">
        <v>23203.5</v>
      </c>
      <c r="D7" s="7">
        <v>17402.63</v>
      </c>
      <c r="E7" s="7">
        <v>16242.45</v>
      </c>
      <c r="F7" s="7">
        <f>VLOOKUP(A7,'NZA 2017'!A:C,3,FALSE)</f>
        <v>26023.37</v>
      </c>
      <c r="G7" s="21">
        <f t="shared" si="0"/>
        <v>0.89164085973492291</v>
      </c>
    </row>
    <row r="8" spans="1:8" x14ac:dyDescent="0.2">
      <c r="A8" t="s">
        <v>204</v>
      </c>
      <c r="B8" t="s">
        <v>494</v>
      </c>
      <c r="C8" s="7">
        <v>35744.480000000003</v>
      </c>
      <c r="D8" s="7">
        <v>26808.36</v>
      </c>
      <c r="E8" s="7">
        <v>25021.13</v>
      </c>
      <c r="F8" s="7">
        <f>VLOOKUP(A8,'NZA 2017'!A:C,3,FALSE)</f>
        <v>37050.559999999998</v>
      </c>
      <c r="G8" s="21">
        <f t="shared" si="0"/>
        <v>0.96474871095065784</v>
      </c>
    </row>
    <row r="9" spans="1:8" x14ac:dyDescent="0.2">
      <c r="A9" t="s">
        <v>205</v>
      </c>
      <c r="B9" t="s">
        <v>81</v>
      </c>
      <c r="C9" s="7">
        <v>42455</v>
      </c>
      <c r="D9" s="7">
        <v>31841.25</v>
      </c>
      <c r="E9" s="7">
        <v>29718.5</v>
      </c>
      <c r="F9" s="7">
        <f>VLOOKUP(A9,'NZA 2017'!A:C,3,FALSE)</f>
        <v>51280</v>
      </c>
      <c r="G9" s="21">
        <f t="shared" si="0"/>
        <v>0.82790561622464898</v>
      </c>
    </row>
    <row r="10" spans="1:8" x14ac:dyDescent="0.2">
      <c r="A10" t="s">
        <v>138</v>
      </c>
      <c r="B10" t="s">
        <v>17</v>
      </c>
      <c r="C10" s="7">
        <v>1099.07</v>
      </c>
      <c r="D10" s="7">
        <v>824.3</v>
      </c>
      <c r="E10" s="7">
        <v>769.35</v>
      </c>
      <c r="F10" s="7">
        <f>VLOOKUP(A10,'NZA 2017'!A:C,3,FALSE)</f>
        <v>1209.81</v>
      </c>
      <c r="G10" s="21">
        <f t="shared" si="0"/>
        <v>0.90846496557310652</v>
      </c>
      <c r="H10" s="7"/>
    </row>
    <row r="11" spans="1:8" x14ac:dyDescent="0.2">
      <c r="A11" t="s">
        <v>139</v>
      </c>
      <c r="B11" t="s">
        <v>18</v>
      </c>
      <c r="C11" s="7">
        <v>2219.48</v>
      </c>
      <c r="D11" s="7">
        <v>1664.61</v>
      </c>
      <c r="E11" s="7">
        <v>1553.63</v>
      </c>
      <c r="F11" s="7">
        <f>VLOOKUP(A11,'NZA 2017'!A:C,3,FALSE)</f>
        <v>2413.34</v>
      </c>
      <c r="G11" s="21">
        <f t="shared" si="0"/>
        <v>0.9196714926201861</v>
      </c>
      <c r="H11" s="7"/>
    </row>
    <row r="12" spans="1:8" x14ac:dyDescent="0.2">
      <c r="A12" t="s">
        <v>140</v>
      </c>
      <c r="B12" t="s">
        <v>19</v>
      </c>
      <c r="C12" s="7">
        <v>4130.46</v>
      </c>
      <c r="D12" s="7">
        <v>3097.84</v>
      </c>
      <c r="E12" s="7">
        <v>2891.32</v>
      </c>
      <c r="F12" s="7">
        <f>VLOOKUP(A12,'NZA 2017'!A:C,3,FALSE)</f>
        <v>4549.6400000000003</v>
      </c>
      <c r="G12" s="21">
        <f t="shared" si="0"/>
        <v>0.90786523768913574</v>
      </c>
      <c r="H12" s="7"/>
    </row>
    <row r="13" spans="1:8" x14ac:dyDescent="0.2">
      <c r="A13" t="s">
        <v>141</v>
      </c>
      <c r="B13" t="s">
        <v>20</v>
      </c>
      <c r="C13" s="7">
        <v>7218.32</v>
      </c>
      <c r="D13" s="7">
        <v>5413.74</v>
      </c>
      <c r="E13" s="7">
        <v>5052.82</v>
      </c>
      <c r="F13" s="7">
        <f>VLOOKUP(A13,'NZA 2017'!A:C,3,FALSE)</f>
        <v>8081.1</v>
      </c>
      <c r="G13" s="21">
        <f t="shared" si="0"/>
        <v>0.89323483189169783</v>
      </c>
      <c r="H13" s="7"/>
    </row>
    <row r="14" spans="1:8" x14ac:dyDescent="0.2">
      <c r="A14" t="s">
        <v>156</v>
      </c>
      <c r="B14" t="s">
        <v>35</v>
      </c>
      <c r="C14" s="7">
        <v>14188.18</v>
      </c>
      <c r="D14" s="7">
        <v>10641.13</v>
      </c>
      <c r="E14" s="7">
        <v>9931.7199999999993</v>
      </c>
      <c r="F14" s="7">
        <f>VLOOKUP(A14,'NZA 2017'!A:C,3,FALSE)</f>
        <v>15532.85</v>
      </c>
      <c r="G14" s="21">
        <f t="shared" si="0"/>
        <v>0.91343056811853585</v>
      </c>
      <c r="H14" s="7"/>
    </row>
    <row r="15" spans="1:8" x14ac:dyDescent="0.2">
      <c r="A15" t="s">
        <v>174</v>
      </c>
      <c r="B15" t="s">
        <v>53</v>
      </c>
      <c r="C15" s="7">
        <v>24386.31</v>
      </c>
      <c r="D15" s="7">
        <v>18289.73</v>
      </c>
      <c r="E15" s="7">
        <v>17070.419999999998</v>
      </c>
      <c r="F15" s="7">
        <f>VLOOKUP(A15,'NZA 2017'!A:C,3,FALSE)</f>
        <v>26632.92</v>
      </c>
      <c r="G15" s="21">
        <f t="shared" si="0"/>
        <v>0.91564537422107684</v>
      </c>
      <c r="H15" s="7"/>
    </row>
    <row r="16" spans="1:8" x14ac:dyDescent="0.2">
      <c r="A16" t="s">
        <v>175</v>
      </c>
      <c r="B16" t="s">
        <v>54</v>
      </c>
      <c r="C16" s="7">
        <v>42005.5</v>
      </c>
      <c r="D16" s="7">
        <v>31504.13</v>
      </c>
      <c r="E16" s="7">
        <v>29403.85</v>
      </c>
      <c r="F16" s="7">
        <f>VLOOKUP(A16,'NZA 2017'!A:C,3,FALSE)</f>
        <v>42005.5</v>
      </c>
      <c r="G16" s="21">
        <f t="shared" si="0"/>
        <v>1</v>
      </c>
      <c r="H16" s="7"/>
    </row>
    <row r="17" spans="1:7" x14ac:dyDescent="0.2">
      <c r="A17" t="s">
        <v>220</v>
      </c>
      <c r="B17" t="s">
        <v>96</v>
      </c>
      <c r="C17" s="7">
        <v>1239.48</v>
      </c>
      <c r="D17" s="7">
        <v>929.61</v>
      </c>
      <c r="E17" s="7">
        <v>867.63</v>
      </c>
      <c r="F17" s="7">
        <f>VLOOKUP(A17,'NZA 2017'!A:C,3,FALSE)</f>
        <v>1308.1600000000001</v>
      </c>
      <c r="G17" s="21">
        <f t="shared" si="0"/>
        <v>0.94749877690802342</v>
      </c>
    </row>
    <row r="18" spans="1:7" x14ac:dyDescent="0.2">
      <c r="A18" t="s">
        <v>221</v>
      </c>
      <c r="B18" t="s">
        <v>97</v>
      </c>
      <c r="C18" s="7">
        <v>2563.38</v>
      </c>
      <c r="D18" s="7">
        <v>1922.53</v>
      </c>
      <c r="E18" s="7">
        <v>1794.36</v>
      </c>
      <c r="F18" s="7">
        <f>VLOOKUP(A18,'NZA 2017'!A:C,3,FALSE)</f>
        <v>2603.81</v>
      </c>
      <c r="G18" s="21">
        <f t="shared" si="0"/>
        <v>0.98447275338830409</v>
      </c>
    </row>
    <row r="19" spans="1:7" x14ac:dyDescent="0.2">
      <c r="A19" t="s">
        <v>222</v>
      </c>
      <c r="B19" t="s">
        <v>98</v>
      </c>
      <c r="C19" s="7">
        <v>4597.18</v>
      </c>
      <c r="D19" s="7">
        <v>3447.88</v>
      </c>
      <c r="E19" s="7">
        <v>3218.03</v>
      </c>
      <c r="F19" s="7">
        <f>VLOOKUP(A19,'NZA 2017'!A:C,3,FALSE)</f>
        <v>4772.2299999999996</v>
      </c>
      <c r="G19" s="21">
        <f t="shared" si="0"/>
        <v>0.96331903533568175</v>
      </c>
    </row>
    <row r="20" spans="1:7" x14ac:dyDescent="0.2">
      <c r="A20" t="s">
        <v>188</v>
      </c>
      <c r="B20" t="s">
        <v>67</v>
      </c>
      <c r="C20" s="7">
        <v>7531.31</v>
      </c>
      <c r="D20" s="7">
        <v>5648.48</v>
      </c>
      <c r="E20" s="7">
        <v>5271.91</v>
      </c>
      <c r="F20" s="7">
        <f>VLOOKUP(A20,'NZA 2017'!A:C,3,FALSE)</f>
        <v>8133.47</v>
      </c>
      <c r="G20" s="21">
        <f t="shared" si="0"/>
        <v>0.92596517845396864</v>
      </c>
    </row>
    <row r="21" spans="1:7" x14ac:dyDescent="0.2">
      <c r="A21" t="s">
        <v>189</v>
      </c>
      <c r="B21" t="s">
        <v>68</v>
      </c>
      <c r="C21" s="7">
        <v>15670.8</v>
      </c>
      <c r="D21" s="7">
        <v>11753.1</v>
      </c>
      <c r="E21" s="7">
        <v>10969.56</v>
      </c>
      <c r="F21" s="7">
        <f>VLOOKUP(A21,'NZA 2017'!A:C,3,FALSE)</f>
        <v>15670.8</v>
      </c>
      <c r="G21" s="21">
        <f t="shared" si="0"/>
        <v>1</v>
      </c>
    </row>
    <row r="22" spans="1:7" x14ac:dyDescent="0.2">
      <c r="A22" t="s">
        <v>162</v>
      </c>
      <c r="B22" t="s">
        <v>41</v>
      </c>
      <c r="C22" s="7">
        <v>27072.59</v>
      </c>
      <c r="D22" s="7">
        <v>20304.439999999999</v>
      </c>
      <c r="E22" s="7">
        <v>18950.810000000001</v>
      </c>
      <c r="F22" s="7">
        <f>VLOOKUP(A22,'NZA 2017'!A:C,3,FALSE)</f>
        <v>27072.59</v>
      </c>
      <c r="G22" s="21">
        <f t="shared" si="0"/>
        <v>1</v>
      </c>
    </row>
    <row r="23" spans="1:7" x14ac:dyDescent="0.2">
      <c r="A23" t="s">
        <v>190</v>
      </c>
      <c r="B23" t="s">
        <v>69</v>
      </c>
      <c r="C23" s="7">
        <v>37352.230000000003</v>
      </c>
      <c r="D23" s="7">
        <v>28014.17</v>
      </c>
      <c r="E23" s="7">
        <v>26146.560000000001</v>
      </c>
      <c r="F23" s="7">
        <f>VLOOKUP(A23,'NZA 2017'!A:C,3,FALSE)</f>
        <v>38268.6</v>
      </c>
      <c r="G23" s="21">
        <f t="shared" si="0"/>
        <v>0.97605425858275463</v>
      </c>
    </row>
    <row r="24" spans="1:7" x14ac:dyDescent="0.2">
      <c r="A24" t="s">
        <v>191</v>
      </c>
      <c r="B24" t="s">
        <v>70</v>
      </c>
      <c r="C24" s="7">
        <v>45293.59</v>
      </c>
      <c r="D24" s="7">
        <v>33970.19</v>
      </c>
      <c r="E24" s="7">
        <v>31705.51</v>
      </c>
      <c r="F24" s="7">
        <f>VLOOKUP(A24,'NZA 2017'!A:C,3,FALSE)</f>
        <v>51473.35</v>
      </c>
      <c r="G24" s="21">
        <f t="shared" si="0"/>
        <v>0.87994253336920947</v>
      </c>
    </row>
    <row r="25" spans="1:7" x14ac:dyDescent="0.2">
      <c r="A25" t="s">
        <v>201</v>
      </c>
      <c r="B25" t="s">
        <v>80</v>
      </c>
      <c r="C25" s="7">
        <v>133.16999999999999</v>
      </c>
      <c r="D25" s="7">
        <v>99.88</v>
      </c>
      <c r="E25" s="7">
        <v>93.22</v>
      </c>
      <c r="F25" s="7">
        <f>VLOOKUP(A25,'NZA 2017'!A:C,3,FALSE)</f>
        <v>160.47</v>
      </c>
      <c r="G25" s="21">
        <f t="shared" si="0"/>
        <v>0.82987474294260599</v>
      </c>
    </row>
    <row r="26" spans="1:7" x14ac:dyDescent="0.2">
      <c r="A26" t="s">
        <v>202</v>
      </c>
      <c r="B26" t="s">
        <v>492</v>
      </c>
      <c r="C26" s="7">
        <v>318.63</v>
      </c>
      <c r="D26" s="7">
        <v>238.97</v>
      </c>
      <c r="E26" s="7">
        <v>223.04</v>
      </c>
      <c r="F26" s="7">
        <f>VLOOKUP(A26,'NZA 2017'!A:C,3,FALSE)</f>
        <v>368.57</v>
      </c>
      <c r="G26" s="21">
        <f t="shared" si="0"/>
        <v>0.8645033507881813</v>
      </c>
    </row>
    <row r="27" spans="1:7" x14ac:dyDescent="0.2">
      <c r="A27" t="s">
        <v>203</v>
      </c>
      <c r="B27" t="s">
        <v>493</v>
      </c>
      <c r="C27" s="7">
        <v>611.16</v>
      </c>
      <c r="D27" s="7">
        <v>458.37</v>
      </c>
      <c r="E27" s="7">
        <v>427.81</v>
      </c>
      <c r="F27" s="7">
        <f>VLOOKUP(A27,'NZA 2017'!A:C,3,FALSE)</f>
        <v>675.55</v>
      </c>
      <c r="G27" s="21">
        <f t="shared" si="0"/>
        <v>0.90468507142328469</v>
      </c>
    </row>
    <row r="28" spans="1:7" x14ac:dyDescent="0.2">
      <c r="A28" t="s">
        <v>240</v>
      </c>
      <c r="B28" t="s">
        <v>116</v>
      </c>
      <c r="C28" s="7">
        <v>1015.62</v>
      </c>
      <c r="D28" s="7">
        <v>761.72</v>
      </c>
      <c r="E28" s="7">
        <v>710.93</v>
      </c>
      <c r="F28" s="7">
        <f>VLOOKUP(A28,'NZA 2017'!A:C,3,FALSE)</f>
        <v>1109.03</v>
      </c>
      <c r="G28" s="21">
        <f t="shared" si="0"/>
        <v>0.91577324328467224</v>
      </c>
    </row>
    <row r="29" spans="1:7" x14ac:dyDescent="0.2">
      <c r="A29" t="s">
        <v>184</v>
      </c>
      <c r="B29" t="s">
        <v>63</v>
      </c>
      <c r="C29" s="7">
        <v>1275.71</v>
      </c>
      <c r="D29" s="7">
        <v>956.78</v>
      </c>
      <c r="E29" s="7">
        <v>893</v>
      </c>
      <c r="F29" s="7">
        <f>VLOOKUP(A29,'NZA 2017'!A:C,3,FALSE)</f>
        <v>1353.1</v>
      </c>
      <c r="G29" s="21">
        <f t="shared" si="0"/>
        <v>0.94280540979971927</v>
      </c>
    </row>
    <row r="30" spans="1:7" x14ac:dyDescent="0.2">
      <c r="A30" t="s">
        <v>219</v>
      </c>
      <c r="B30" t="s">
        <v>95</v>
      </c>
      <c r="C30" s="7">
        <v>2431.88</v>
      </c>
      <c r="D30" s="7">
        <v>1823.91</v>
      </c>
      <c r="E30" s="7">
        <v>1702.31</v>
      </c>
      <c r="F30" s="7">
        <f>VLOOKUP(A30,'NZA 2017'!A:C,3,FALSE)</f>
        <v>2677.69</v>
      </c>
      <c r="G30" s="21">
        <f t="shared" si="0"/>
        <v>0.90820072525198958</v>
      </c>
    </row>
    <row r="31" spans="1:7" x14ac:dyDescent="0.2">
      <c r="A31" t="s">
        <v>185</v>
      </c>
      <c r="B31" t="s">
        <v>64</v>
      </c>
      <c r="C31" s="7">
        <v>4354.55</v>
      </c>
      <c r="D31" s="7">
        <v>3265.92</v>
      </c>
      <c r="E31" s="7">
        <v>3048.19</v>
      </c>
      <c r="F31" s="7">
        <f>VLOOKUP(A31,'NZA 2017'!A:C,3,FALSE)</f>
        <v>4820.4399999999996</v>
      </c>
      <c r="G31" s="21">
        <f t="shared" si="0"/>
        <v>0.90335114636838143</v>
      </c>
    </row>
    <row r="32" spans="1:7" x14ac:dyDescent="0.2">
      <c r="A32" t="s">
        <v>148</v>
      </c>
      <c r="B32" t="s">
        <v>27</v>
      </c>
      <c r="C32" s="7">
        <v>7709.17</v>
      </c>
      <c r="D32" s="7">
        <v>5781.88</v>
      </c>
      <c r="E32" s="7">
        <v>5396.42</v>
      </c>
      <c r="F32" s="7">
        <f>VLOOKUP(A32,'NZA 2017'!A:C,3,FALSE)</f>
        <v>8519.91</v>
      </c>
      <c r="G32" s="21">
        <f t="shared" si="0"/>
        <v>0.90484171781157319</v>
      </c>
    </row>
    <row r="33" spans="1:7" x14ac:dyDescent="0.2">
      <c r="A33" t="s">
        <v>161</v>
      </c>
      <c r="B33" t="s">
        <v>40</v>
      </c>
      <c r="C33" s="7">
        <v>14103.64</v>
      </c>
      <c r="D33" s="7">
        <v>10577.73</v>
      </c>
      <c r="E33" s="7">
        <v>9872.5499999999993</v>
      </c>
      <c r="F33" s="7">
        <f>VLOOKUP(A33,'NZA 2017'!A:C,3,FALSE)</f>
        <v>16152.32</v>
      </c>
      <c r="G33" s="21">
        <f t="shared" si="0"/>
        <v>0.87316496949045086</v>
      </c>
    </row>
    <row r="34" spans="1:7" x14ac:dyDescent="0.2">
      <c r="A34" t="s">
        <v>186</v>
      </c>
      <c r="B34" t="s">
        <v>65</v>
      </c>
      <c r="C34" s="7">
        <v>24736.42</v>
      </c>
      <c r="D34" s="7">
        <v>18552.32</v>
      </c>
      <c r="E34" s="7">
        <v>17315.5</v>
      </c>
      <c r="F34" s="7">
        <f>VLOOKUP(A34,'NZA 2017'!A:C,3,FALSE)</f>
        <v>27670.42</v>
      </c>
      <c r="G34" s="21">
        <f t="shared" si="0"/>
        <v>0.89396619205635475</v>
      </c>
    </row>
    <row r="35" spans="1:7" x14ac:dyDescent="0.2">
      <c r="A35" t="s">
        <v>187</v>
      </c>
      <c r="B35" t="s">
        <v>66</v>
      </c>
      <c r="C35" s="7">
        <v>40269.019999999997</v>
      </c>
      <c r="D35" s="7">
        <v>30201.77</v>
      </c>
      <c r="E35" s="7">
        <v>28188.31</v>
      </c>
      <c r="F35" s="7">
        <f>VLOOKUP(A35,'NZA 2017'!A:C,3,FALSE)</f>
        <v>43808.89</v>
      </c>
      <c r="G35" s="21">
        <f t="shared" si="0"/>
        <v>0.91919745056311619</v>
      </c>
    </row>
    <row r="36" spans="1:7" x14ac:dyDescent="0.2">
      <c r="A36" t="s">
        <v>124</v>
      </c>
      <c r="B36" t="s">
        <v>3</v>
      </c>
      <c r="C36" s="7">
        <v>141.49</v>
      </c>
      <c r="D36" s="7">
        <v>106.12</v>
      </c>
      <c r="E36" s="7">
        <v>99.04</v>
      </c>
      <c r="F36" s="7">
        <f>VLOOKUP(A36,'NZA 2017'!A:C,3,FALSE)</f>
        <v>165.07</v>
      </c>
      <c r="G36" s="21">
        <f t="shared" si="0"/>
        <v>0.85715151147997826</v>
      </c>
    </row>
    <row r="37" spans="1:7" x14ac:dyDescent="0.2">
      <c r="A37" t="s">
        <v>125</v>
      </c>
      <c r="B37" t="s">
        <v>4</v>
      </c>
      <c r="C37" s="7">
        <v>311.32</v>
      </c>
      <c r="D37" s="7">
        <v>233.49</v>
      </c>
      <c r="E37" s="7">
        <v>217.92</v>
      </c>
      <c r="F37" s="7">
        <f>VLOOKUP(A37,'NZA 2017'!A:C,3,FALSE)</f>
        <v>341.09</v>
      </c>
      <c r="G37" s="21">
        <f t="shared" si="0"/>
        <v>0.91272098273183033</v>
      </c>
    </row>
    <row r="38" spans="1:7" x14ac:dyDescent="0.2">
      <c r="A38" t="s">
        <v>126</v>
      </c>
      <c r="B38" t="s">
        <v>5</v>
      </c>
      <c r="C38" s="7">
        <v>581.29999999999995</v>
      </c>
      <c r="D38" s="7">
        <v>435.98</v>
      </c>
      <c r="E38" s="7">
        <v>406.91</v>
      </c>
      <c r="F38" s="7">
        <f>VLOOKUP(A38,'NZA 2017'!A:C,3,FALSE)</f>
        <v>650.86</v>
      </c>
      <c r="G38" s="21">
        <f t="shared" si="0"/>
        <v>0.89312601788403023</v>
      </c>
    </row>
    <row r="39" spans="1:7" x14ac:dyDescent="0.2">
      <c r="A39" t="s">
        <v>127</v>
      </c>
      <c r="B39" t="s">
        <v>6</v>
      </c>
      <c r="C39" s="7">
        <v>1085.6400000000001</v>
      </c>
      <c r="D39" s="7">
        <v>814.23</v>
      </c>
      <c r="E39" s="7">
        <v>759.95</v>
      </c>
      <c r="F39" s="7">
        <f>VLOOKUP(A39,'NZA 2017'!A:C,3,FALSE)</f>
        <v>1226.8399999999999</v>
      </c>
      <c r="G39" s="21">
        <f t="shared" si="0"/>
        <v>0.88490756740895327</v>
      </c>
    </row>
    <row r="40" spans="1:7" x14ac:dyDescent="0.2">
      <c r="A40" t="s">
        <v>166</v>
      </c>
      <c r="B40" t="s">
        <v>45</v>
      </c>
      <c r="C40" s="7">
        <v>1835.61</v>
      </c>
      <c r="D40" s="7">
        <v>1376.71</v>
      </c>
      <c r="E40" s="7">
        <v>1284.93</v>
      </c>
      <c r="F40" s="7">
        <f>VLOOKUP(A40,'NZA 2017'!A:C,3,FALSE)</f>
        <v>2107.4</v>
      </c>
      <c r="G40" s="21">
        <f t="shared" si="0"/>
        <v>0.87103065388630529</v>
      </c>
    </row>
    <row r="41" spans="1:7" x14ac:dyDescent="0.2">
      <c r="A41" t="s">
        <v>199</v>
      </c>
      <c r="B41" t="s">
        <v>78</v>
      </c>
      <c r="C41" s="7">
        <v>2740.97</v>
      </c>
      <c r="D41" s="7">
        <v>2055.73</v>
      </c>
      <c r="E41" s="7">
        <v>1918.68</v>
      </c>
      <c r="F41" s="7">
        <f>VLOOKUP(A41,'NZA 2017'!A:C,3,FALSE)</f>
        <v>3114.32</v>
      </c>
      <c r="G41" s="21">
        <f t="shared" si="0"/>
        <v>0.88011829227568128</v>
      </c>
    </row>
    <row r="42" spans="1:7" x14ac:dyDescent="0.2">
      <c r="A42" t="s">
        <v>200</v>
      </c>
      <c r="B42" t="s">
        <v>79</v>
      </c>
      <c r="C42" s="7">
        <v>4316.46</v>
      </c>
      <c r="D42" s="7">
        <v>3237.35</v>
      </c>
      <c r="E42" s="7">
        <v>3021.53</v>
      </c>
      <c r="F42" s="7">
        <f>VLOOKUP(A42,'NZA 2017'!A:C,3,FALSE)</f>
        <v>5296.34</v>
      </c>
      <c r="G42" s="21">
        <f t="shared" si="0"/>
        <v>0.81498921897008125</v>
      </c>
    </row>
    <row r="43" spans="1:7" x14ac:dyDescent="0.2">
      <c r="A43" t="s">
        <v>211</v>
      </c>
      <c r="B43" t="s">
        <v>87</v>
      </c>
      <c r="C43" s="7">
        <v>1179.55</v>
      </c>
      <c r="D43" s="7">
        <v>884.66</v>
      </c>
      <c r="E43" s="7">
        <v>825.69</v>
      </c>
      <c r="F43" s="7">
        <f>VLOOKUP(A43,'NZA 2017'!A:C,3,FALSE)</f>
        <v>1301.18</v>
      </c>
      <c r="G43" s="21">
        <f t="shared" si="0"/>
        <v>0.90652330961127581</v>
      </c>
    </row>
    <row r="44" spans="1:7" x14ac:dyDescent="0.2">
      <c r="A44" t="s">
        <v>212</v>
      </c>
      <c r="B44" t="s">
        <v>88</v>
      </c>
      <c r="C44" s="7">
        <v>2268.59</v>
      </c>
      <c r="D44" s="7">
        <v>1701.44</v>
      </c>
      <c r="E44" s="7">
        <v>1588.01</v>
      </c>
      <c r="F44" s="7">
        <f>VLOOKUP(A44,'NZA 2017'!A:C,3,FALSE)</f>
        <v>2444.12</v>
      </c>
      <c r="G44" s="21">
        <f t="shared" si="0"/>
        <v>0.92818274061830031</v>
      </c>
    </row>
    <row r="45" spans="1:7" x14ac:dyDescent="0.2">
      <c r="A45" t="s">
        <v>136</v>
      </c>
      <c r="B45" t="s">
        <v>15</v>
      </c>
      <c r="C45" s="7">
        <v>4095.26</v>
      </c>
      <c r="D45" s="7">
        <v>3071.44</v>
      </c>
      <c r="E45" s="7">
        <v>2866.68</v>
      </c>
      <c r="F45" s="7">
        <f>VLOOKUP(A45,'NZA 2017'!A:C,3,FALSE)</f>
        <v>4552.97</v>
      </c>
      <c r="G45" s="21">
        <f t="shared" si="0"/>
        <v>0.89947001627509071</v>
      </c>
    </row>
    <row r="46" spans="1:7" x14ac:dyDescent="0.2">
      <c r="A46" t="s">
        <v>137</v>
      </c>
      <c r="B46" t="s">
        <v>16</v>
      </c>
      <c r="C46" s="7">
        <v>7065.18</v>
      </c>
      <c r="D46" s="7">
        <v>5298.89</v>
      </c>
      <c r="E46" s="7">
        <v>4945.63</v>
      </c>
      <c r="F46" s="7">
        <f>VLOOKUP(A46,'NZA 2017'!A:C,3,FALSE)</f>
        <v>7970.83</v>
      </c>
      <c r="G46" s="21">
        <f t="shared" si="0"/>
        <v>0.8863794611100726</v>
      </c>
    </row>
    <row r="47" spans="1:7" x14ac:dyDescent="0.2">
      <c r="A47" t="s">
        <v>155</v>
      </c>
      <c r="B47" t="s">
        <v>34</v>
      </c>
      <c r="C47" s="7">
        <v>13844.96</v>
      </c>
      <c r="D47" s="7">
        <v>10383.719999999999</v>
      </c>
      <c r="E47" s="7">
        <v>9691.4699999999993</v>
      </c>
      <c r="F47" s="7">
        <f>VLOOKUP(A47,'NZA 2017'!A:C,3,FALSE)</f>
        <v>15430.01</v>
      </c>
      <c r="G47" s="21">
        <f t="shared" si="0"/>
        <v>0.89727485594630196</v>
      </c>
    </row>
    <row r="48" spans="1:7" x14ac:dyDescent="0.2">
      <c r="A48" t="s">
        <v>172</v>
      </c>
      <c r="B48" t="s">
        <v>51</v>
      </c>
      <c r="C48" s="7">
        <v>25848.85</v>
      </c>
      <c r="D48" s="7">
        <v>19386.64</v>
      </c>
      <c r="E48" s="7">
        <v>18094.2</v>
      </c>
      <c r="F48" s="7">
        <f>VLOOKUP(A48,'NZA 2017'!A:C,3,FALSE)</f>
        <v>27262.5</v>
      </c>
      <c r="G48" s="21">
        <f t="shared" si="0"/>
        <v>0.9481467216872993</v>
      </c>
    </row>
    <row r="49" spans="1:7" x14ac:dyDescent="0.2">
      <c r="A49" t="s">
        <v>173</v>
      </c>
      <c r="B49" t="s">
        <v>52</v>
      </c>
      <c r="C49" s="7">
        <v>36812.300000000003</v>
      </c>
      <c r="D49" s="7">
        <v>27609.22</v>
      </c>
      <c r="E49" s="7">
        <v>25768.61</v>
      </c>
      <c r="F49" s="7">
        <f>VLOOKUP(A49,'NZA 2017'!A:C,3,FALSE)</f>
        <v>44564.6</v>
      </c>
      <c r="G49" s="21">
        <f t="shared" si="0"/>
        <v>0.826043541286133</v>
      </c>
    </row>
    <row r="50" spans="1:7" x14ac:dyDescent="0.2">
      <c r="A50" t="s">
        <v>214</v>
      </c>
      <c r="B50" t="s">
        <v>90</v>
      </c>
      <c r="C50" s="7">
        <v>1265.49</v>
      </c>
      <c r="D50" s="7">
        <v>949.12</v>
      </c>
      <c r="E50" s="7">
        <v>885.84</v>
      </c>
      <c r="F50" s="7">
        <f>VLOOKUP(A50,'NZA 2017'!A:C,3,FALSE)</f>
        <v>1338.56</v>
      </c>
      <c r="G50" s="21">
        <f t="shared" si="0"/>
        <v>0.94541148697107347</v>
      </c>
    </row>
    <row r="51" spans="1:7" x14ac:dyDescent="0.2">
      <c r="A51" t="s">
        <v>215</v>
      </c>
      <c r="B51" t="s">
        <v>91</v>
      </c>
      <c r="C51" s="7">
        <v>2486.39</v>
      </c>
      <c r="D51" s="7">
        <v>1864.79</v>
      </c>
      <c r="E51" s="7">
        <v>1740.47</v>
      </c>
      <c r="F51" s="7">
        <f>VLOOKUP(A51,'NZA 2017'!A:C,3,FALSE)</f>
        <v>2632.15</v>
      </c>
      <c r="G51" s="21">
        <f t="shared" si="0"/>
        <v>0.94462321676196259</v>
      </c>
    </row>
    <row r="52" spans="1:7" x14ac:dyDescent="0.2">
      <c r="A52" t="s">
        <v>216</v>
      </c>
      <c r="B52" t="s">
        <v>92</v>
      </c>
      <c r="C52" s="7">
        <v>4512.66</v>
      </c>
      <c r="D52" s="7">
        <v>3384.5</v>
      </c>
      <c r="E52" s="7">
        <v>3158.86</v>
      </c>
      <c r="F52" s="7">
        <f>VLOOKUP(A52,'NZA 2017'!A:C,3,FALSE)</f>
        <v>4810.91</v>
      </c>
      <c r="G52" s="21">
        <f t="shared" si="0"/>
        <v>0.93800549168452541</v>
      </c>
    </row>
    <row r="53" spans="1:7" x14ac:dyDescent="0.2">
      <c r="A53" t="s">
        <v>217</v>
      </c>
      <c r="B53" t="s">
        <v>93</v>
      </c>
      <c r="C53" s="7">
        <v>7783.27</v>
      </c>
      <c r="D53" s="7">
        <v>5837.45</v>
      </c>
      <c r="E53" s="7">
        <v>5448.29</v>
      </c>
      <c r="F53" s="7">
        <f>VLOOKUP(A53,'NZA 2017'!A:C,3,FALSE)</f>
        <v>8239.06</v>
      </c>
      <c r="G53" s="21">
        <f t="shared" si="0"/>
        <v>0.94467936876294156</v>
      </c>
    </row>
    <row r="54" spans="1:7" x14ac:dyDescent="0.2">
      <c r="A54" t="s">
        <v>218</v>
      </c>
      <c r="B54" t="s">
        <v>94</v>
      </c>
      <c r="C54" s="7">
        <v>15243.48</v>
      </c>
      <c r="D54" s="7">
        <v>11432.61</v>
      </c>
      <c r="E54" s="7">
        <v>10670.43</v>
      </c>
      <c r="F54" s="7">
        <f>VLOOKUP(A54,'NZA 2017'!A:C,3,FALSE)</f>
        <v>15988.24</v>
      </c>
      <c r="G54" s="21">
        <f t="shared" si="0"/>
        <v>0.95341826242288086</v>
      </c>
    </row>
    <row r="55" spans="1:7" x14ac:dyDescent="0.2">
      <c r="A55" t="s">
        <v>160</v>
      </c>
      <c r="B55" t="s">
        <v>39</v>
      </c>
      <c r="C55" s="7">
        <v>24942.51</v>
      </c>
      <c r="D55" s="7">
        <v>18706.88</v>
      </c>
      <c r="E55" s="7">
        <v>17459.759999999998</v>
      </c>
      <c r="F55" s="7">
        <f>VLOOKUP(A55,'NZA 2017'!A:C,3,FALSE)</f>
        <v>27556.86</v>
      </c>
      <c r="G55" s="21">
        <f t="shared" si="0"/>
        <v>0.9051288862374014</v>
      </c>
    </row>
    <row r="56" spans="1:7" x14ac:dyDescent="0.2">
      <c r="A56" t="s">
        <v>182</v>
      </c>
      <c r="B56" t="s">
        <v>61</v>
      </c>
      <c r="C56" s="7">
        <v>37325.980000000003</v>
      </c>
      <c r="D56" s="7">
        <v>27994.48</v>
      </c>
      <c r="E56" s="7">
        <v>26128.18</v>
      </c>
      <c r="F56" s="7">
        <f>VLOOKUP(A56,'NZA 2017'!A:C,3,FALSE)</f>
        <v>39220.980000000003</v>
      </c>
      <c r="G56" s="21">
        <f t="shared" si="0"/>
        <v>0.95168402217384673</v>
      </c>
    </row>
    <row r="57" spans="1:7" x14ac:dyDescent="0.2">
      <c r="A57" t="s">
        <v>183</v>
      </c>
      <c r="B57" t="s">
        <v>62</v>
      </c>
      <c r="C57" s="7">
        <v>48432.79</v>
      </c>
      <c r="D57" s="7">
        <v>36324.589999999997</v>
      </c>
      <c r="E57" s="7">
        <v>33902.949999999997</v>
      </c>
      <c r="F57" s="7">
        <f>VLOOKUP(A57,'NZA 2017'!A:C,3,FALSE)</f>
        <v>55446.57</v>
      </c>
      <c r="G57" s="21">
        <f t="shared" si="0"/>
        <v>0.87350380735904853</v>
      </c>
    </row>
    <row r="58" spans="1:7" x14ac:dyDescent="0.2">
      <c r="A58" t="s">
        <v>121</v>
      </c>
      <c r="B58" t="s">
        <v>0</v>
      </c>
      <c r="C58" s="7">
        <v>155.83000000000001</v>
      </c>
      <c r="D58" s="7">
        <v>116.87</v>
      </c>
      <c r="E58" s="7">
        <v>109.08</v>
      </c>
      <c r="F58" s="7">
        <f>VLOOKUP(A58,'NZA 2017'!A:C,3,FALSE)</f>
        <v>155.83000000000001</v>
      </c>
      <c r="G58" s="21">
        <f t="shared" si="0"/>
        <v>1</v>
      </c>
    </row>
    <row r="59" spans="1:7" x14ac:dyDescent="0.2">
      <c r="A59" t="s">
        <v>122</v>
      </c>
      <c r="B59" t="s">
        <v>1</v>
      </c>
      <c r="C59" s="7">
        <v>291.79000000000002</v>
      </c>
      <c r="D59" s="7">
        <v>218.84</v>
      </c>
      <c r="E59" s="7">
        <v>204.25</v>
      </c>
      <c r="F59" s="7">
        <f>VLOOKUP(A59,'NZA 2017'!A:C,3,FALSE)</f>
        <v>322.14</v>
      </c>
      <c r="G59" s="21">
        <f t="shared" si="0"/>
        <v>0.90578630409138894</v>
      </c>
    </row>
    <row r="60" spans="1:7" x14ac:dyDescent="0.2">
      <c r="A60" t="s">
        <v>123</v>
      </c>
      <c r="B60" t="s">
        <v>2</v>
      </c>
      <c r="C60" s="7">
        <v>578.28</v>
      </c>
      <c r="D60" s="7">
        <v>433.71</v>
      </c>
      <c r="E60" s="7">
        <v>404.8</v>
      </c>
      <c r="F60" s="7">
        <f>VLOOKUP(A60,'NZA 2017'!A:C,3,FALSE)</f>
        <v>620.29</v>
      </c>
      <c r="G60" s="21">
        <f t="shared" si="0"/>
        <v>0.93227361395476316</v>
      </c>
    </row>
    <row r="61" spans="1:7" x14ac:dyDescent="0.2">
      <c r="A61" t="s">
        <v>165</v>
      </c>
      <c r="B61" t="s">
        <v>44</v>
      </c>
      <c r="C61" s="7">
        <v>1096.8800000000001</v>
      </c>
      <c r="D61" s="7">
        <v>822.66</v>
      </c>
      <c r="E61" s="7">
        <v>767.81</v>
      </c>
      <c r="F61" s="7">
        <f>VLOOKUP(A61,'NZA 2017'!A:C,3,FALSE)</f>
        <v>1146.1300000000001</v>
      </c>
      <c r="G61" s="21">
        <f t="shared" si="0"/>
        <v>0.95702930732115898</v>
      </c>
    </row>
    <row r="62" spans="1:7" x14ac:dyDescent="0.2">
      <c r="A62" s="3" t="s">
        <v>241</v>
      </c>
      <c r="B62" t="s">
        <v>496</v>
      </c>
      <c r="C62" s="7">
        <v>1897.5</v>
      </c>
      <c r="D62" s="7">
        <v>1423.13</v>
      </c>
      <c r="E62" s="7">
        <v>1328.25</v>
      </c>
      <c r="F62" s="7">
        <f>VLOOKUP(A62,'NZA 2017'!A:C,3,FALSE)</f>
        <v>2052.21</v>
      </c>
      <c r="G62" s="21">
        <f t="shared" si="0"/>
        <v>0.92461297820398491</v>
      </c>
    </row>
    <row r="63" spans="1:7" x14ac:dyDescent="0.2">
      <c r="A63" t="s">
        <v>233</v>
      </c>
      <c r="B63" t="s">
        <v>109</v>
      </c>
      <c r="C63" s="7">
        <v>1186.31</v>
      </c>
      <c r="D63" s="7">
        <v>889.73</v>
      </c>
      <c r="E63" s="7">
        <v>830.42</v>
      </c>
      <c r="F63" s="7">
        <f>VLOOKUP(A63,'NZA 2017'!A:C,3,FALSE)</f>
        <v>1277.33</v>
      </c>
      <c r="G63" s="21">
        <f t="shared" si="0"/>
        <v>0.92874198523482576</v>
      </c>
    </row>
    <row r="64" spans="1:7" x14ac:dyDescent="0.2">
      <c r="A64" t="s">
        <v>234</v>
      </c>
      <c r="B64" t="s">
        <v>110</v>
      </c>
      <c r="C64" s="7">
        <v>2464.0300000000002</v>
      </c>
      <c r="D64" s="7">
        <v>1848.02</v>
      </c>
      <c r="E64" s="7">
        <v>1724.82</v>
      </c>
      <c r="F64" s="7">
        <f>VLOOKUP(A64,'NZA 2017'!A:C,3,FALSE)</f>
        <v>2581.2800000000002</v>
      </c>
      <c r="G64" s="21">
        <f t="shared" si="0"/>
        <v>0.95457679910741955</v>
      </c>
    </row>
    <row r="65" spans="1:7" x14ac:dyDescent="0.2">
      <c r="A65" t="s">
        <v>235</v>
      </c>
      <c r="B65" t="s">
        <v>111</v>
      </c>
      <c r="C65" s="7">
        <v>4362.71</v>
      </c>
      <c r="D65" s="7">
        <v>3272.03</v>
      </c>
      <c r="E65" s="7">
        <v>3053.9</v>
      </c>
      <c r="F65" s="7">
        <f>VLOOKUP(A65,'NZA 2017'!A:C,3,FALSE)</f>
        <v>4654.8900000000003</v>
      </c>
      <c r="G65" s="21">
        <f t="shared" si="0"/>
        <v>0.93723159945777446</v>
      </c>
    </row>
    <row r="66" spans="1:7" x14ac:dyDescent="0.2">
      <c r="A66" t="s">
        <v>236</v>
      </c>
      <c r="B66" t="s">
        <v>112</v>
      </c>
      <c r="C66" s="7">
        <v>7209.78</v>
      </c>
      <c r="D66" s="7">
        <v>5407.34</v>
      </c>
      <c r="E66" s="7">
        <v>5046.8500000000004</v>
      </c>
      <c r="F66" s="7">
        <f>VLOOKUP(A66,'NZA 2017'!A:C,3,FALSE)</f>
        <v>8255.17</v>
      </c>
      <c r="G66" s="21">
        <f t="shared" si="0"/>
        <v>0.87336541827727343</v>
      </c>
    </row>
    <row r="67" spans="1:7" x14ac:dyDescent="0.2">
      <c r="A67" t="s">
        <v>237</v>
      </c>
      <c r="B67" t="s">
        <v>113</v>
      </c>
      <c r="C67" s="7">
        <v>14516.17</v>
      </c>
      <c r="D67" s="7">
        <v>10887.13</v>
      </c>
      <c r="E67" s="7">
        <v>10161.32</v>
      </c>
      <c r="F67" s="7">
        <f>VLOOKUP(A67,'NZA 2017'!A:C,3,FALSE)</f>
        <v>14516.17</v>
      </c>
      <c r="G67" s="21">
        <f t="shared" ref="G67:G122" si="1">C67/F67</f>
        <v>1</v>
      </c>
    </row>
    <row r="68" spans="1:7" x14ac:dyDescent="0.2">
      <c r="A68" t="s">
        <v>238</v>
      </c>
      <c r="B68" t="s">
        <v>114</v>
      </c>
      <c r="C68" s="7">
        <v>22447.68</v>
      </c>
      <c r="D68" s="7">
        <v>16835.759999999998</v>
      </c>
      <c r="E68" s="7">
        <v>15713.38</v>
      </c>
      <c r="F68" s="7">
        <f>VLOOKUP(A68,'NZA 2017'!A:C,3,FALSE)</f>
        <v>27385.57</v>
      </c>
      <c r="G68" s="21">
        <f t="shared" si="1"/>
        <v>0.8196900776576862</v>
      </c>
    </row>
    <row r="69" spans="1:7" x14ac:dyDescent="0.2">
      <c r="A69" t="s">
        <v>239</v>
      </c>
      <c r="B69" t="s">
        <v>115</v>
      </c>
      <c r="C69" s="7">
        <v>33107.56</v>
      </c>
      <c r="D69" s="7">
        <v>24830.67</v>
      </c>
      <c r="E69" s="7">
        <v>23175.29</v>
      </c>
      <c r="F69" s="7">
        <f>VLOOKUP(A69,'NZA 2017'!A:C,3,FALSE)</f>
        <v>42211.09</v>
      </c>
      <c r="G69" s="21">
        <f t="shared" si="1"/>
        <v>0.78433321669731815</v>
      </c>
    </row>
    <row r="70" spans="1:7" x14ac:dyDescent="0.2">
      <c r="A70" t="s">
        <v>142</v>
      </c>
      <c r="B70" t="s">
        <v>21</v>
      </c>
      <c r="C70" s="7">
        <v>1117.21</v>
      </c>
      <c r="D70" s="7">
        <v>837.9</v>
      </c>
      <c r="E70" s="7">
        <v>782.04</v>
      </c>
      <c r="F70" s="7">
        <f>VLOOKUP(A70,'NZA 2017'!A:C,3,FALSE)</f>
        <v>1207.06</v>
      </c>
      <c r="G70" s="21">
        <f t="shared" si="1"/>
        <v>0.92556293804781875</v>
      </c>
    </row>
    <row r="71" spans="1:7" x14ac:dyDescent="0.2">
      <c r="A71" t="s">
        <v>176</v>
      </c>
      <c r="B71" t="s">
        <v>55</v>
      </c>
      <c r="C71" s="7">
        <v>2203.64</v>
      </c>
      <c r="D71" s="7">
        <v>1652.73</v>
      </c>
      <c r="E71" s="7">
        <v>1542.55</v>
      </c>
      <c r="F71" s="7">
        <f>VLOOKUP(A71,'NZA 2017'!A:C,3,FALSE)</f>
        <v>2413.12</v>
      </c>
      <c r="G71" s="21">
        <f t="shared" si="1"/>
        <v>0.91319122132343189</v>
      </c>
    </row>
    <row r="72" spans="1:7" x14ac:dyDescent="0.2">
      <c r="A72" t="s">
        <v>143</v>
      </c>
      <c r="B72" t="s">
        <v>22</v>
      </c>
      <c r="C72" s="7">
        <v>4074.24</v>
      </c>
      <c r="D72" s="7">
        <v>3055.68</v>
      </c>
      <c r="E72" s="7">
        <v>2851.97</v>
      </c>
      <c r="F72" s="7">
        <f>VLOOKUP(A72,'NZA 2017'!A:C,3,FALSE)</f>
        <v>4464.93</v>
      </c>
      <c r="G72" s="21">
        <f t="shared" si="1"/>
        <v>0.91249806827878588</v>
      </c>
    </row>
    <row r="73" spans="1:7" x14ac:dyDescent="0.2">
      <c r="A73" t="s">
        <v>144</v>
      </c>
      <c r="B73" t="s">
        <v>23</v>
      </c>
      <c r="C73" s="7">
        <v>7468.13</v>
      </c>
      <c r="D73" s="7">
        <v>5601.1</v>
      </c>
      <c r="E73" s="7">
        <v>5227.6899999999996</v>
      </c>
      <c r="F73" s="7">
        <f>VLOOKUP(A73,'NZA 2017'!A:C,3,FALSE)</f>
        <v>7878.61</v>
      </c>
      <c r="G73" s="21">
        <f t="shared" si="1"/>
        <v>0.94789943911426</v>
      </c>
    </row>
    <row r="74" spans="1:7" x14ac:dyDescent="0.2">
      <c r="A74" t="s">
        <v>157</v>
      </c>
      <c r="B74" t="s">
        <v>36</v>
      </c>
      <c r="C74" s="7">
        <v>14000.41</v>
      </c>
      <c r="D74" s="7">
        <v>10500.31</v>
      </c>
      <c r="E74" s="7">
        <v>9800.2900000000009</v>
      </c>
      <c r="F74" s="7">
        <f>VLOOKUP(A74,'NZA 2017'!A:C,3,FALSE)</f>
        <v>15506.59</v>
      </c>
      <c r="G74" s="21">
        <f t="shared" si="1"/>
        <v>0.90286839337339797</v>
      </c>
    </row>
    <row r="75" spans="1:7" x14ac:dyDescent="0.2">
      <c r="A75" t="s">
        <v>177</v>
      </c>
      <c r="B75" t="s">
        <v>56</v>
      </c>
      <c r="C75" s="7">
        <v>23906.78</v>
      </c>
      <c r="D75" s="7">
        <v>17930.09</v>
      </c>
      <c r="E75" s="7">
        <v>16734.75</v>
      </c>
      <c r="F75" s="7">
        <f>VLOOKUP(A75,'NZA 2017'!A:C,3,FALSE)</f>
        <v>27085</v>
      </c>
      <c r="G75" s="21">
        <f t="shared" si="1"/>
        <v>0.88265755953479785</v>
      </c>
    </row>
    <row r="76" spans="1:7" x14ac:dyDescent="0.2">
      <c r="A76" t="s">
        <v>178</v>
      </c>
      <c r="B76" t="s">
        <v>57</v>
      </c>
      <c r="C76" s="7">
        <v>41478.94</v>
      </c>
      <c r="D76" s="7">
        <v>31109.21</v>
      </c>
      <c r="E76" s="7">
        <v>29035.26</v>
      </c>
      <c r="F76" s="7">
        <f>VLOOKUP(A76,'NZA 2017'!A:C,3,FALSE)</f>
        <v>41478.94</v>
      </c>
      <c r="G76" s="21">
        <f t="shared" si="1"/>
        <v>1</v>
      </c>
    </row>
    <row r="77" spans="1:7" x14ac:dyDescent="0.2">
      <c r="A77" t="s">
        <v>133</v>
      </c>
      <c r="B77" t="s">
        <v>12</v>
      </c>
      <c r="C77" s="7">
        <v>1229.71</v>
      </c>
      <c r="D77" s="7">
        <v>922.28</v>
      </c>
      <c r="E77" s="7">
        <v>860.8</v>
      </c>
      <c r="F77" s="7">
        <f>VLOOKUP(A77,'NZA 2017'!A:C,3,FALSE)</f>
        <v>1252.5</v>
      </c>
      <c r="G77" s="21">
        <f t="shared" si="1"/>
        <v>0.98180439121756491</v>
      </c>
    </row>
    <row r="78" spans="1:7" x14ac:dyDescent="0.2">
      <c r="A78" t="s">
        <v>134</v>
      </c>
      <c r="B78" t="s">
        <v>13</v>
      </c>
      <c r="C78" s="7">
        <v>2499.06</v>
      </c>
      <c r="D78" s="7">
        <v>1874.3</v>
      </c>
      <c r="E78" s="7">
        <v>1749.34</v>
      </c>
      <c r="F78" s="7">
        <f>VLOOKUP(A78,'NZA 2017'!A:C,3,FALSE)</f>
        <v>2499.06</v>
      </c>
      <c r="G78" s="21">
        <f t="shared" si="1"/>
        <v>1</v>
      </c>
    </row>
    <row r="79" spans="1:7" x14ac:dyDescent="0.2">
      <c r="A79" t="s">
        <v>135</v>
      </c>
      <c r="B79" t="s">
        <v>14</v>
      </c>
      <c r="C79" s="7">
        <v>4462.46</v>
      </c>
      <c r="D79" s="7">
        <v>3346.84</v>
      </c>
      <c r="E79" s="7">
        <v>3123.72</v>
      </c>
      <c r="F79" s="7">
        <f>VLOOKUP(A79,'NZA 2017'!A:C,3,FALSE)</f>
        <v>4543.28</v>
      </c>
      <c r="G79" s="21">
        <f t="shared" si="1"/>
        <v>0.98221108978535343</v>
      </c>
    </row>
    <row r="80" spans="1:7" x14ac:dyDescent="0.2">
      <c r="A80" t="s">
        <v>154</v>
      </c>
      <c r="B80" t="s">
        <v>33</v>
      </c>
      <c r="C80" s="7">
        <v>7150.06</v>
      </c>
      <c r="D80" s="7">
        <v>5362.55</v>
      </c>
      <c r="E80" s="7">
        <v>5005.04</v>
      </c>
      <c r="F80" s="7">
        <f>VLOOKUP(A80,'NZA 2017'!A:C,3,FALSE)</f>
        <v>7150.06</v>
      </c>
      <c r="G80" s="21">
        <f t="shared" si="1"/>
        <v>1</v>
      </c>
    </row>
    <row r="81" spans="1:7" x14ac:dyDescent="0.2">
      <c r="A81" t="s">
        <v>171</v>
      </c>
      <c r="B81" t="s">
        <v>50</v>
      </c>
      <c r="C81" s="7">
        <v>15515.04</v>
      </c>
      <c r="D81" s="7">
        <v>11636.28</v>
      </c>
      <c r="E81" s="7">
        <v>10860.53</v>
      </c>
      <c r="F81" s="7">
        <f>VLOOKUP(A81,'NZA 2017'!A:C,3,FALSE)</f>
        <v>15515.04</v>
      </c>
      <c r="G81" s="21">
        <f t="shared" si="1"/>
        <v>1</v>
      </c>
    </row>
    <row r="82" spans="1:7" x14ac:dyDescent="0.2">
      <c r="A82" t="s">
        <v>209</v>
      </c>
      <c r="B82" t="s">
        <v>85</v>
      </c>
      <c r="C82" s="7">
        <v>26846.25</v>
      </c>
      <c r="D82" s="7">
        <v>20134.689999999999</v>
      </c>
      <c r="E82" s="7">
        <v>18792.38</v>
      </c>
      <c r="F82" s="7">
        <f>VLOOKUP(A82,'NZA 2017'!A:C,3,FALSE)</f>
        <v>26846.25</v>
      </c>
      <c r="G82" s="21">
        <f t="shared" si="1"/>
        <v>1</v>
      </c>
    </row>
    <row r="83" spans="1:7" x14ac:dyDescent="0.2">
      <c r="A83" t="s">
        <v>210</v>
      </c>
      <c r="B83" t="s">
        <v>86</v>
      </c>
      <c r="C83" s="7">
        <v>40717.19</v>
      </c>
      <c r="D83" s="7">
        <v>30537.89</v>
      </c>
      <c r="E83" s="7">
        <v>28502.03</v>
      </c>
      <c r="F83" s="7">
        <f>VLOOKUP(A83,'NZA 2017'!A:C,3,FALSE)</f>
        <v>47151.09</v>
      </c>
      <c r="G83" s="21">
        <f t="shared" si="1"/>
        <v>0.86354716296060186</v>
      </c>
    </row>
    <row r="84" spans="1:7" x14ac:dyDescent="0.2">
      <c r="A84" t="s">
        <v>151</v>
      </c>
      <c r="B84" t="s">
        <v>30</v>
      </c>
      <c r="C84" s="7">
        <v>1187.4100000000001</v>
      </c>
      <c r="D84" s="7">
        <v>890.56</v>
      </c>
      <c r="E84" s="7">
        <v>831.19</v>
      </c>
      <c r="F84" s="7">
        <f>VLOOKUP(A84,'NZA 2017'!A:C,3,FALSE)</f>
        <v>1323.18</v>
      </c>
      <c r="G84" s="21">
        <f t="shared" si="1"/>
        <v>0.89739113348146138</v>
      </c>
    </row>
    <row r="85" spans="1:7" x14ac:dyDescent="0.2">
      <c r="A85" t="s">
        <v>195</v>
      </c>
      <c r="B85" t="s">
        <v>74</v>
      </c>
      <c r="C85" s="7">
        <v>2534.88</v>
      </c>
      <c r="D85" s="7">
        <v>1901.16</v>
      </c>
      <c r="E85" s="7">
        <v>1774.42</v>
      </c>
      <c r="F85" s="7">
        <f>VLOOKUP(A85,'NZA 2017'!A:C,3,FALSE)</f>
        <v>2668.04</v>
      </c>
      <c r="G85" s="21">
        <f t="shared" si="1"/>
        <v>0.95009070328780687</v>
      </c>
    </row>
    <row r="86" spans="1:7" x14ac:dyDescent="0.2">
      <c r="A86" t="s">
        <v>224</v>
      </c>
      <c r="B86" t="s">
        <v>100</v>
      </c>
      <c r="C86" s="7">
        <v>4521.8100000000004</v>
      </c>
      <c r="D86" s="7">
        <v>3391.35</v>
      </c>
      <c r="E86" s="7">
        <v>3165.26</v>
      </c>
      <c r="F86" s="7">
        <f>VLOOKUP(A86,'NZA 2017'!A:C,3,FALSE)</f>
        <v>4850.17</v>
      </c>
      <c r="G86" s="21">
        <f t="shared" si="1"/>
        <v>0.93229928023141462</v>
      </c>
    </row>
    <row r="87" spans="1:7" x14ac:dyDescent="0.2">
      <c r="A87" t="s">
        <v>196</v>
      </c>
      <c r="B87" t="s">
        <v>75</v>
      </c>
      <c r="C87" s="7">
        <v>7996.48</v>
      </c>
      <c r="D87" s="7">
        <v>5997.36</v>
      </c>
      <c r="E87" s="7">
        <v>5597.53</v>
      </c>
      <c r="F87" s="7">
        <f>VLOOKUP(A87,'NZA 2017'!A:C,3,FALSE)</f>
        <v>8287.2800000000007</v>
      </c>
      <c r="G87" s="21">
        <f t="shared" si="1"/>
        <v>0.96491007906092219</v>
      </c>
    </row>
    <row r="88" spans="1:7" x14ac:dyDescent="0.2">
      <c r="A88" t="s">
        <v>197</v>
      </c>
      <c r="B88" t="s">
        <v>76</v>
      </c>
      <c r="C88" s="7">
        <v>14545.92</v>
      </c>
      <c r="D88" s="7">
        <v>10909.44</v>
      </c>
      <c r="E88" s="7">
        <v>10182.15</v>
      </c>
      <c r="F88" s="7">
        <f>VLOOKUP(A88,'NZA 2017'!A:C,3,FALSE)</f>
        <v>16113.88</v>
      </c>
      <c r="G88" s="21">
        <f t="shared" si="1"/>
        <v>0.90269506785454534</v>
      </c>
    </row>
    <row r="89" spans="1:7" x14ac:dyDescent="0.2">
      <c r="A89" t="s">
        <v>164</v>
      </c>
      <c r="B89" t="s">
        <v>43</v>
      </c>
      <c r="C89" s="7">
        <v>24052.92</v>
      </c>
      <c r="D89" s="7">
        <v>18039.689999999999</v>
      </c>
      <c r="E89" s="7">
        <v>16837.04</v>
      </c>
      <c r="F89" s="7">
        <f>VLOOKUP(A89,'NZA 2017'!A:C,3,FALSE)</f>
        <v>27343.52</v>
      </c>
      <c r="G89" s="21">
        <f t="shared" si="1"/>
        <v>0.87965704488668606</v>
      </c>
    </row>
    <row r="90" spans="1:7" x14ac:dyDescent="0.2">
      <c r="A90" t="s">
        <v>198</v>
      </c>
      <c r="B90" t="s">
        <v>77</v>
      </c>
      <c r="C90" s="7">
        <v>34798.53</v>
      </c>
      <c r="D90" s="7">
        <v>26098.9</v>
      </c>
      <c r="E90" s="7">
        <v>24358.97</v>
      </c>
      <c r="F90" s="7">
        <f>VLOOKUP(A90,'NZA 2017'!A:C,3,FALSE)</f>
        <v>37593.96</v>
      </c>
      <c r="G90" s="21">
        <f t="shared" si="1"/>
        <v>0.92564151262596439</v>
      </c>
    </row>
    <row r="91" spans="1:7" x14ac:dyDescent="0.2">
      <c r="A91" t="s">
        <v>225</v>
      </c>
      <c r="B91" t="s">
        <v>101</v>
      </c>
      <c r="C91" s="7">
        <v>48886.400000000001</v>
      </c>
      <c r="D91" s="7">
        <v>36664.800000000003</v>
      </c>
      <c r="E91" s="7">
        <v>34220.480000000003</v>
      </c>
      <c r="F91" s="7">
        <f>VLOOKUP(A91,'NZA 2017'!A:C,3,FALSE)</f>
        <v>50249.05</v>
      </c>
      <c r="G91" s="21">
        <f t="shared" si="1"/>
        <v>0.97288207438747598</v>
      </c>
    </row>
    <row r="92" spans="1:7" x14ac:dyDescent="0.2">
      <c r="A92" t="s">
        <v>226</v>
      </c>
      <c r="B92" t="s">
        <v>102</v>
      </c>
      <c r="C92" s="7">
        <v>61165.04</v>
      </c>
      <c r="D92" s="7">
        <v>45873.78</v>
      </c>
      <c r="E92" s="7">
        <v>42815.53</v>
      </c>
      <c r="F92" s="7">
        <f>VLOOKUP(A92,'NZA 2017'!A:C,3,FALSE)</f>
        <v>61165.04</v>
      </c>
      <c r="G92" s="21">
        <f t="shared" si="1"/>
        <v>1</v>
      </c>
    </row>
    <row r="93" spans="1:7" x14ac:dyDescent="0.2">
      <c r="A93" t="s">
        <v>131</v>
      </c>
      <c r="B93" t="s">
        <v>10</v>
      </c>
      <c r="C93" s="7">
        <v>1116.05</v>
      </c>
      <c r="D93" s="7">
        <v>837.04</v>
      </c>
      <c r="E93" s="7">
        <v>781.23</v>
      </c>
      <c r="F93" s="7">
        <f>VLOOKUP(A93,'NZA 2017'!A:C,3,FALSE)</f>
        <v>1283.96</v>
      </c>
      <c r="G93" s="21">
        <f t="shared" si="1"/>
        <v>0.86922489797189939</v>
      </c>
    </row>
    <row r="94" spans="1:7" x14ac:dyDescent="0.2">
      <c r="A94" t="s">
        <v>169</v>
      </c>
      <c r="B94" t="s">
        <v>48</v>
      </c>
      <c r="C94" s="7">
        <v>2256.84</v>
      </c>
      <c r="D94" s="7">
        <v>1692.63</v>
      </c>
      <c r="E94" s="7">
        <v>1579.79</v>
      </c>
      <c r="F94" s="7">
        <f>VLOOKUP(A94,'NZA 2017'!A:C,3,FALSE)</f>
        <v>2554.11</v>
      </c>
      <c r="G94" s="21">
        <f t="shared" si="1"/>
        <v>0.88361112089925653</v>
      </c>
    </row>
    <row r="95" spans="1:7" x14ac:dyDescent="0.2">
      <c r="A95" t="s">
        <v>206</v>
      </c>
      <c r="B95" t="s">
        <v>82</v>
      </c>
      <c r="C95" s="7">
        <v>4146.45</v>
      </c>
      <c r="D95" s="7">
        <v>3109.84</v>
      </c>
      <c r="E95" s="7">
        <v>2902.51</v>
      </c>
      <c r="F95" s="7">
        <f>VLOOKUP(A95,'NZA 2017'!A:C,3,FALSE)</f>
        <v>4594.8900000000003</v>
      </c>
      <c r="G95" s="21">
        <f t="shared" si="1"/>
        <v>0.90240462774952168</v>
      </c>
    </row>
    <row r="96" spans="1:7" x14ac:dyDescent="0.2">
      <c r="A96" t="s">
        <v>132</v>
      </c>
      <c r="B96" t="s">
        <v>11</v>
      </c>
      <c r="C96" s="7">
        <v>7220.31</v>
      </c>
      <c r="D96" s="7">
        <v>5415.23</v>
      </c>
      <c r="E96" s="7">
        <v>5054.22</v>
      </c>
      <c r="F96" s="7">
        <f>VLOOKUP(A96,'NZA 2017'!A:C,3,FALSE)</f>
        <v>7927.69</v>
      </c>
      <c r="G96" s="21">
        <f t="shared" si="1"/>
        <v>0.91077098120637923</v>
      </c>
    </row>
    <row r="97" spans="1:7" x14ac:dyDescent="0.2">
      <c r="A97" t="s">
        <v>153</v>
      </c>
      <c r="B97" t="s">
        <v>32</v>
      </c>
      <c r="C97" s="7">
        <v>13903.64</v>
      </c>
      <c r="D97" s="7">
        <v>10427.73</v>
      </c>
      <c r="E97" s="7">
        <v>9732.5499999999993</v>
      </c>
      <c r="F97" s="7">
        <f>VLOOKUP(A97,'NZA 2017'!A:C,3,FALSE)</f>
        <v>15268.87</v>
      </c>
      <c r="G97" s="21">
        <f t="shared" si="1"/>
        <v>0.91058735846202099</v>
      </c>
    </row>
    <row r="98" spans="1:7" x14ac:dyDescent="0.2">
      <c r="A98" t="s">
        <v>170</v>
      </c>
      <c r="B98" t="s">
        <v>49</v>
      </c>
      <c r="C98" s="7">
        <v>26259.5</v>
      </c>
      <c r="D98" s="7">
        <v>19694.63</v>
      </c>
      <c r="E98" s="7">
        <v>18381.650000000001</v>
      </c>
      <c r="F98" s="7">
        <f>VLOOKUP(A98,'NZA 2017'!A:C,3,FALSE)</f>
        <v>26259.5</v>
      </c>
      <c r="G98" s="21">
        <f t="shared" si="1"/>
        <v>1</v>
      </c>
    </row>
    <row r="99" spans="1:7" x14ac:dyDescent="0.2">
      <c r="A99" t="s">
        <v>207</v>
      </c>
      <c r="B99" t="s">
        <v>83</v>
      </c>
      <c r="C99" s="7">
        <v>35682.47</v>
      </c>
      <c r="D99" s="7">
        <v>26761.85</v>
      </c>
      <c r="E99" s="7">
        <v>24977.73</v>
      </c>
      <c r="F99" s="7">
        <f>VLOOKUP(A99,'NZA 2017'!A:C,3,FALSE)</f>
        <v>37321.550000000003</v>
      </c>
      <c r="G99" s="21">
        <f t="shared" si="1"/>
        <v>0.95608220987606352</v>
      </c>
    </row>
    <row r="100" spans="1:7" x14ac:dyDescent="0.2">
      <c r="A100" t="s">
        <v>208</v>
      </c>
      <c r="B100" t="s">
        <v>84</v>
      </c>
      <c r="C100" s="7">
        <v>48925.59</v>
      </c>
      <c r="D100" s="7">
        <v>36694.19</v>
      </c>
      <c r="E100" s="7">
        <v>34247.910000000003</v>
      </c>
      <c r="F100" s="7">
        <f>VLOOKUP(A100,'NZA 2017'!A:C,3,FALSE)</f>
        <v>58176.6</v>
      </c>
      <c r="G100" s="21">
        <f t="shared" si="1"/>
        <v>0.84098400387784777</v>
      </c>
    </row>
    <row r="101" spans="1:7" x14ac:dyDescent="0.2">
      <c r="A101" t="s">
        <v>223</v>
      </c>
      <c r="B101" t="s">
        <v>99</v>
      </c>
      <c r="C101" s="7">
        <v>1253.6199999999999</v>
      </c>
      <c r="D101" s="7">
        <v>940.22</v>
      </c>
      <c r="E101" s="7">
        <v>877.53</v>
      </c>
      <c r="F101" s="7">
        <f>VLOOKUP(A101,'NZA 2017'!A:C,3,FALSE)</f>
        <v>1253.6199999999999</v>
      </c>
      <c r="G101" s="21">
        <f t="shared" si="1"/>
        <v>1</v>
      </c>
    </row>
    <row r="102" spans="1:7" x14ac:dyDescent="0.2">
      <c r="A102" t="s">
        <v>192</v>
      </c>
      <c r="B102" t="s">
        <v>71</v>
      </c>
      <c r="C102" s="7">
        <v>2505.9899999999998</v>
      </c>
      <c r="D102" s="7">
        <v>1879.49</v>
      </c>
      <c r="E102" s="7">
        <v>1754.19</v>
      </c>
      <c r="F102" s="7">
        <f>VLOOKUP(A102,'NZA 2017'!A:C,3,FALSE)</f>
        <v>2505.9899999999998</v>
      </c>
      <c r="G102" s="21">
        <f t="shared" si="1"/>
        <v>1</v>
      </c>
    </row>
    <row r="103" spans="1:7" x14ac:dyDescent="0.2">
      <c r="A103" t="s">
        <v>149</v>
      </c>
      <c r="B103" t="s">
        <v>28</v>
      </c>
      <c r="C103" s="7">
        <v>4632.6499999999996</v>
      </c>
      <c r="D103" s="7">
        <v>3474.49</v>
      </c>
      <c r="E103" s="7">
        <v>3242.86</v>
      </c>
      <c r="F103" s="7">
        <f>VLOOKUP(A103,'NZA 2017'!A:C,3,FALSE)</f>
        <v>4737.1899999999996</v>
      </c>
      <c r="G103" s="21">
        <f t="shared" si="1"/>
        <v>0.97793206521165499</v>
      </c>
    </row>
    <row r="104" spans="1:7" x14ac:dyDescent="0.2">
      <c r="A104" t="s">
        <v>150</v>
      </c>
      <c r="B104" t="s">
        <v>29</v>
      </c>
      <c r="C104" s="7">
        <v>7742.9</v>
      </c>
      <c r="D104" s="7">
        <v>5807.17</v>
      </c>
      <c r="E104" s="7">
        <v>5420.03</v>
      </c>
      <c r="F104" s="7">
        <f>VLOOKUP(A104,'NZA 2017'!A:C,3,FALSE)</f>
        <v>8165.38</v>
      </c>
      <c r="G104" s="21">
        <f t="shared" si="1"/>
        <v>0.94825960334975223</v>
      </c>
    </row>
    <row r="105" spans="1:7" x14ac:dyDescent="0.2">
      <c r="A105" t="s">
        <v>163</v>
      </c>
      <c r="B105" t="s">
        <v>42</v>
      </c>
      <c r="C105" s="7">
        <v>15698.96</v>
      </c>
      <c r="D105" s="7">
        <v>11774.22</v>
      </c>
      <c r="E105" s="7">
        <v>10989.27</v>
      </c>
      <c r="F105" s="7">
        <f>VLOOKUP(A105,'NZA 2017'!A:C,3,FALSE)</f>
        <v>15889.65</v>
      </c>
      <c r="G105" s="21">
        <f t="shared" si="1"/>
        <v>0.98799910633651467</v>
      </c>
    </row>
    <row r="106" spans="1:7" x14ac:dyDescent="0.2">
      <c r="A106" t="s">
        <v>193</v>
      </c>
      <c r="B106" t="s">
        <v>72</v>
      </c>
      <c r="C106" s="7">
        <v>26014.46</v>
      </c>
      <c r="D106" s="7">
        <v>19510.849999999999</v>
      </c>
      <c r="E106" s="7">
        <v>18210.12</v>
      </c>
      <c r="F106" s="7">
        <f>VLOOKUP(A106,'NZA 2017'!A:C,3,FALSE)</f>
        <v>27408.23</v>
      </c>
      <c r="G106" s="21">
        <f t="shared" si="1"/>
        <v>0.94914775598424272</v>
      </c>
    </row>
    <row r="107" spans="1:7" x14ac:dyDescent="0.2">
      <c r="A107" t="s">
        <v>194</v>
      </c>
      <c r="B107" t="s">
        <v>73</v>
      </c>
      <c r="C107" s="7">
        <v>42071.49</v>
      </c>
      <c r="D107" s="7">
        <v>31553.62</v>
      </c>
      <c r="E107" s="7">
        <v>29450.04</v>
      </c>
      <c r="F107" s="7">
        <f>VLOOKUP(A107,'NZA 2017'!A:C,3,FALSE)</f>
        <v>43372.35</v>
      </c>
      <c r="G107" s="21">
        <f t="shared" si="1"/>
        <v>0.97000715893881695</v>
      </c>
    </row>
    <row r="108" spans="1:7" x14ac:dyDescent="0.2">
      <c r="A108" t="s">
        <v>213</v>
      </c>
      <c r="B108" t="s">
        <v>89</v>
      </c>
      <c r="C108" s="7">
        <v>1203.6199999999999</v>
      </c>
      <c r="D108" s="7">
        <v>902.71</v>
      </c>
      <c r="E108" s="7">
        <v>842.53</v>
      </c>
      <c r="F108" s="7">
        <f>VLOOKUP(A108,'NZA 2017'!A:C,3,FALSE)</f>
        <v>1329.65</v>
      </c>
      <c r="G108" s="21">
        <f t="shared" si="1"/>
        <v>0.90521565825593187</v>
      </c>
    </row>
    <row r="109" spans="1:7" x14ac:dyDescent="0.2">
      <c r="A109" t="s">
        <v>179</v>
      </c>
      <c r="B109" t="s">
        <v>58</v>
      </c>
      <c r="C109" s="7">
        <v>2350.1</v>
      </c>
      <c r="D109" s="7">
        <v>1762.58</v>
      </c>
      <c r="E109" s="7">
        <v>1645.07</v>
      </c>
      <c r="F109" s="7">
        <f>VLOOKUP(A109,'NZA 2017'!A:C,3,FALSE)</f>
        <v>2577.54</v>
      </c>
      <c r="G109" s="21">
        <f t="shared" si="1"/>
        <v>0.91176082621414212</v>
      </c>
    </row>
    <row r="110" spans="1:7" x14ac:dyDescent="0.2">
      <c r="A110" t="s">
        <v>145</v>
      </c>
      <c r="B110" t="s">
        <v>24</v>
      </c>
      <c r="C110" s="7">
        <v>4385.74</v>
      </c>
      <c r="D110" s="7">
        <v>3289.3</v>
      </c>
      <c r="E110" s="7">
        <v>3070.02</v>
      </c>
      <c r="F110" s="7">
        <f>VLOOKUP(A110,'NZA 2017'!A:C,3,FALSE)</f>
        <v>4633.8900000000003</v>
      </c>
      <c r="G110" s="21">
        <f t="shared" si="1"/>
        <v>0.94644887988277659</v>
      </c>
    </row>
    <row r="111" spans="1:7" x14ac:dyDescent="0.2">
      <c r="A111" t="s">
        <v>146</v>
      </c>
      <c r="B111" t="s">
        <v>25</v>
      </c>
      <c r="C111" s="7">
        <v>7600.21</v>
      </c>
      <c r="D111" s="7">
        <v>5700.15</v>
      </c>
      <c r="E111" s="7">
        <v>5320.14</v>
      </c>
      <c r="F111" s="7">
        <f>VLOOKUP(A111,'NZA 2017'!A:C,3,FALSE)</f>
        <v>8223.73</v>
      </c>
      <c r="G111" s="21">
        <f t="shared" si="1"/>
        <v>0.92418039016358766</v>
      </c>
    </row>
    <row r="112" spans="1:7" x14ac:dyDescent="0.2">
      <c r="A112" t="s">
        <v>147</v>
      </c>
      <c r="B112" t="s">
        <v>26</v>
      </c>
      <c r="C112" s="7">
        <v>14100.25</v>
      </c>
      <c r="D112" s="7">
        <v>10575.19</v>
      </c>
      <c r="E112" s="7">
        <v>9870.17</v>
      </c>
      <c r="F112" s="7">
        <f>VLOOKUP(A112,'NZA 2017'!A:C,3,FALSE)</f>
        <v>15908.24</v>
      </c>
      <c r="G112" s="21">
        <f t="shared" si="1"/>
        <v>0.8863488355720055</v>
      </c>
    </row>
    <row r="113" spans="1:7" x14ac:dyDescent="0.2">
      <c r="A113" t="s">
        <v>158</v>
      </c>
      <c r="B113" t="s">
        <v>37</v>
      </c>
      <c r="C113" s="7">
        <v>24029.26</v>
      </c>
      <c r="D113" s="7">
        <v>18021.939999999999</v>
      </c>
      <c r="E113" s="7">
        <v>16820.48</v>
      </c>
      <c r="F113" s="7">
        <f>VLOOKUP(A113,'NZA 2017'!A:C,3,FALSE)</f>
        <v>27134.69</v>
      </c>
      <c r="G113" s="21">
        <f t="shared" si="1"/>
        <v>0.88555498515000541</v>
      </c>
    </row>
    <row r="114" spans="1:7" x14ac:dyDescent="0.2">
      <c r="A114" t="s">
        <v>159</v>
      </c>
      <c r="B114" t="s">
        <v>38</v>
      </c>
      <c r="C114" s="7">
        <v>34011.370000000003</v>
      </c>
      <c r="D114" s="7">
        <v>25508.53</v>
      </c>
      <c r="E114" s="7">
        <v>23807.96</v>
      </c>
      <c r="F114" s="7">
        <f>VLOOKUP(A114,'NZA 2017'!A:C,3,FALSE)</f>
        <v>37914.480000000003</v>
      </c>
      <c r="G114" s="21">
        <f t="shared" si="1"/>
        <v>0.89705489828688145</v>
      </c>
    </row>
    <row r="115" spans="1:7" x14ac:dyDescent="0.2">
      <c r="A115" t="s">
        <v>180</v>
      </c>
      <c r="B115" t="s">
        <v>59</v>
      </c>
      <c r="C115" s="7">
        <v>40959.31</v>
      </c>
      <c r="D115" s="7">
        <v>30719.48</v>
      </c>
      <c r="E115" s="7">
        <v>28671.52</v>
      </c>
      <c r="F115" s="7">
        <f>VLOOKUP(A115,'NZA 2017'!A:C,3,FALSE)</f>
        <v>46927.61</v>
      </c>
      <c r="G115" s="21">
        <f t="shared" si="1"/>
        <v>0.87281900782929278</v>
      </c>
    </row>
    <row r="116" spans="1:7" x14ac:dyDescent="0.2">
      <c r="A116" t="s">
        <v>181</v>
      </c>
      <c r="B116" t="s">
        <v>60</v>
      </c>
      <c r="C116" s="7">
        <v>67084.490000000005</v>
      </c>
      <c r="D116" s="7">
        <v>50313.37</v>
      </c>
      <c r="E116" s="7">
        <v>46959.14</v>
      </c>
      <c r="F116" s="7">
        <f>VLOOKUP(A116,'NZA 2017'!A:C,3,FALSE)</f>
        <v>82560.81</v>
      </c>
      <c r="G116" s="21">
        <f t="shared" si="1"/>
        <v>0.81254641275927408</v>
      </c>
    </row>
    <row r="117" spans="1:7" x14ac:dyDescent="0.2">
      <c r="A117" t="s">
        <v>227</v>
      </c>
      <c r="B117" t="s">
        <v>103</v>
      </c>
      <c r="C117" s="7">
        <v>1265.23</v>
      </c>
      <c r="D117" s="7">
        <v>948.92</v>
      </c>
      <c r="E117" s="7">
        <v>885.66</v>
      </c>
      <c r="F117" s="7">
        <f>VLOOKUP(A117,'NZA 2017'!A:C,3,FALSE)</f>
        <v>1265.23</v>
      </c>
      <c r="G117" s="21">
        <f t="shared" si="1"/>
        <v>1</v>
      </c>
    </row>
    <row r="118" spans="1:7" x14ac:dyDescent="0.2">
      <c r="A118" t="s">
        <v>228</v>
      </c>
      <c r="B118" t="s">
        <v>104</v>
      </c>
      <c r="C118" s="7">
        <v>2529.3000000000002</v>
      </c>
      <c r="D118" s="7">
        <v>1896.98</v>
      </c>
      <c r="E118" s="7">
        <v>1770.51</v>
      </c>
      <c r="F118" s="7">
        <f>VLOOKUP(A118,'NZA 2017'!A:C,3,FALSE)</f>
        <v>2529.3000000000002</v>
      </c>
      <c r="G118" s="21">
        <f t="shared" si="1"/>
        <v>1</v>
      </c>
    </row>
    <row r="119" spans="1:7" x14ac:dyDescent="0.2">
      <c r="A119" t="s">
        <v>229</v>
      </c>
      <c r="B119" t="s">
        <v>105</v>
      </c>
      <c r="C119" s="7">
        <v>4489.3</v>
      </c>
      <c r="D119" s="7">
        <v>3366.97</v>
      </c>
      <c r="E119" s="7">
        <v>3142.51</v>
      </c>
      <c r="F119" s="7">
        <f>VLOOKUP(A119,'NZA 2017'!A:C,3,FALSE)</f>
        <v>4681.99</v>
      </c>
      <c r="G119" s="21">
        <f t="shared" si="1"/>
        <v>0.95884442299107864</v>
      </c>
    </row>
    <row r="120" spans="1:7" x14ac:dyDescent="0.2">
      <c r="A120" t="s">
        <v>230</v>
      </c>
      <c r="B120" t="s">
        <v>106</v>
      </c>
      <c r="C120" s="7">
        <v>7208.95</v>
      </c>
      <c r="D120" s="7">
        <v>5406.71</v>
      </c>
      <c r="E120" s="7">
        <v>5046.26</v>
      </c>
      <c r="F120" s="7">
        <f>VLOOKUP(A120,'NZA 2017'!A:C,3,FALSE)</f>
        <v>7834.68</v>
      </c>
      <c r="G120" s="21">
        <f t="shared" si="1"/>
        <v>0.92013330474250377</v>
      </c>
    </row>
    <row r="121" spans="1:7" x14ac:dyDescent="0.2">
      <c r="A121" t="s">
        <v>231</v>
      </c>
      <c r="B121" t="s">
        <v>107</v>
      </c>
      <c r="C121" s="7">
        <v>14390.8</v>
      </c>
      <c r="D121" s="7">
        <v>10793.1</v>
      </c>
      <c r="E121" s="7">
        <v>10073.56</v>
      </c>
      <c r="F121" s="7">
        <f>VLOOKUP(A121,'NZA 2017'!A:C,3,FALSE)</f>
        <v>15885.8</v>
      </c>
      <c r="G121" s="21">
        <f t="shared" si="1"/>
        <v>0.90589079555326135</v>
      </c>
    </row>
    <row r="122" spans="1:7" x14ac:dyDescent="0.2">
      <c r="A122" t="s">
        <v>232</v>
      </c>
      <c r="B122" t="s">
        <v>108</v>
      </c>
      <c r="C122" s="7">
        <v>25027.89</v>
      </c>
      <c r="D122" s="7">
        <v>18770.919999999998</v>
      </c>
      <c r="E122" s="7">
        <v>17519.52</v>
      </c>
      <c r="F122" s="7">
        <f>VLOOKUP(A122,'NZA 2017'!A:C,3,FALSE)</f>
        <v>29223.39</v>
      </c>
      <c r="G122" s="21">
        <f t="shared" si="1"/>
        <v>0.85643349385543566</v>
      </c>
    </row>
    <row r="123" spans="1:7" x14ac:dyDescent="0.2">
      <c r="B123" s="26" t="s">
        <v>1016</v>
      </c>
      <c r="C123" s="26">
        <v>189.02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5.5" bestFit="1" customWidth="1"/>
    <col min="2" max="2" width="63.5" bestFit="1" customWidth="1"/>
    <col min="3" max="4" width="24.1640625" style="7" bestFit="1" customWidth="1"/>
    <col min="5" max="5" width="25.83203125" style="7" bestFit="1" customWidth="1"/>
    <col min="6" max="6" width="10.5" style="7" bestFit="1" customWidth="1"/>
    <col min="7" max="7" width="8.83203125" style="21"/>
  </cols>
  <sheetData>
    <row r="1" spans="1:7" x14ac:dyDescent="0.2">
      <c r="A1" t="s">
        <v>491</v>
      </c>
      <c r="B1" t="s">
        <v>489</v>
      </c>
      <c r="C1" s="7" t="s">
        <v>504</v>
      </c>
      <c r="D1" s="7" t="s">
        <v>505</v>
      </c>
      <c r="E1" s="7" t="s">
        <v>502</v>
      </c>
      <c r="F1" s="7" t="s">
        <v>666</v>
      </c>
      <c r="G1" s="21" t="s">
        <v>664</v>
      </c>
    </row>
    <row r="2" spans="1:7" x14ac:dyDescent="0.2">
      <c r="A2" t="s">
        <v>128</v>
      </c>
      <c r="B2" t="s">
        <v>7</v>
      </c>
      <c r="C2" s="7">
        <v>1105.05</v>
      </c>
      <c r="D2" s="7">
        <v>718.28</v>
      </c>
      <c r="E2" s="7">
        <v>828.79</v>
      </c>
      <c r="F2" s="7">
        <f>VLOOKUP(A2,'NZA 2016'!A:C,3,FALSE)</f>
        <v>1200.6199999999999</v>
      </c>
      <c r="G2" s="21">
        <f>C2/F2</f>
        <v>0.920399460278856</v>
      </c>
    </row>
    <row r="3" spans="1:7" x14ac:dyDescent="0.2">
      <c r="A3" t="s">
        <v>167</v>
      </c>
      <c r="B3" t="s">
        <v>46</v>
      </c>
      <c r="C3" s="7">
        <v>2294.3000000000002</v>
      </c>
      <c r="D3" s="7">
        <v>1491.29</v>
      </c>
      <c r="E3" s="7">
        <v>1720.72</v>
      </c>
      <c r="F3" s="7">
        <f>VLOOKUP(A3,'NZA 2016'!A:C,3,FALSE)</f>
        <v>2572.33</v>
      </c>
      <c r="G3" s="21">
        <f t="shared" ref="G3:G66" si="0">C3/F3</f>
        <v>0.89191511198018925</v>
      </c>
    </row>
    <row r="4" spans="1:7" x14ac:dyDescent="0.2">
      <c r="A4" t="s">
        <v>129</v>
      </c>
      <c r="B4" t="s">
        <v>8</v>
      </c>
      <c r="C4" s="7">
        <v>4312.3900000000003</v>
      </c>
      <c r="D4" s="7">
        <v>2803.06</v>
      </c>
      <c r="E4" s="7">
        <v>3234.3</v>
      </c>
      <c r="F4" s="7">
        <f>VLOOKUP(A4,'NZA 2016'!A:C,3,FALSE)</f>
        <v>4588.18</v>
      </c>
      <c r="G4" s="21">
        <f t="shared" si="0"/>
        <v>0.93989119868880477</v>
      </c>
    </row>
    <row r="5" spans="1:7" x14ac:dyDescent="0.2">
      <c r="A5" t="s">
        <v>130</v>
      </c>
      <c r="B5" t="s">
        <v>9</v>
      </c>
      <c r="C5" s="7">
        <v>6986.55</v>
      </c>
      <c r="D5" s="7">
        <v>4541.26</v>
      </c>
      <c r="E5" s="7">
        <v>5239.91</v>
      </c>
      <c r="F5" s="7">
        <f>VLOOKUP(A5,'NZA 2016'!A:C,3,FALSE)</f>
        <v>7509.99</v>
      </c>
      <c r="G5" s="21">
        <f t="shared" si="0"/>
        <v>0.9303008392820763</v>
      </c>
    </row>
    <row r="6" spans="1:7" x14ac:dyDescent="0.2">
      <c r="A6" t="s">
        <v>152</v>
      </c>
      <c r="B6" t="s">
        <v>31</v>
      </c>
      <c r="C6" s="7">
        <v>14742.32</v>
      </c>
      <c r="D6" s="7">
        <v>9582.51</v>
      </c>
      <c r="E6" s="7">
        <v>11056.74</v>
      </c>
      <c r="F6" s="7">
        <f>VLOOKUP(A6,'NZA 2016'!A:C,3,FALSE)</f>
        <v>15387.71</v>
      </c>
      <c r="G6" s="21">
        <f t="shared" si="0"/>
        <v>0.95805808661587721</v>
      </c>
    </row>
    <row r="7" spans="1:7" x14ac:dyDescent="0.2">
      <c r="A7" t="s">
        <v>168</v>
      </c>
      <c r="B7" t="s">
        <v>47</v>
      </c>
      <c r="C7" s="7">
        <v>22843.08</v>
      </c>
      <c r="D7" s="7">
        <v>14848</v>
      </c>
      <c r="E7" s="7">
        <v>17132.310000000001</v>
      </c>
      <c r="F7" s="7">
        <f>VLOOKUP(A7,'NZA 2016'!A:C,3,FALSE)</f>
        <v>23296.69</v>
      </c>
      <c r="G7" s="21">
        <f t="shared" si="0"/>
        <v>0.98052899360381252</v>
      </c>
    </row>
    <row r="8" spans="1:7" x14ac:dyDescent="0.2">
      <c r="A8" t="s">
        <v>204</v>
      </c>
      <c r="B8" t="s">
        <v>494</v>
      </c>
      <c r="C8" s="7">
        <v>35086.97</v>
      </c>
      <c r="D8" s="7">
        <v>22806.53</v>
      </c>
      <c r="E8" s="7">
        <v>26315.22</v>
      </c>
      <c r="F8" s="7">
        <f>VLOOKUP(A8,'NZA 2016'!A:C,3,FALSE)</f>
        <v>35960.239999999998</v>
      </c>
      <c r="G8" s="21">
        <f t="shared" si="0"/>
        <v>0.97571567931693459</v>
      </c>
    </row>
    <row r="9" spans="1:7" x14ac:dyDescent="0.2">
      <c r="A9" t="s">
        <v>205</v>
      </c>
      <c r="B9" t="s">
        <v>81</v>
      </c>
      <c r="C9" s="7">
        <v>42164.31</v>
      </c>
      <c r="D9" s="7">
        <v>27406.799999999999</v>
      </c>
      <c r="E9" s="7">
        <v>31623.23</v>
      </c>
      <c r="F9" s="7">
        <f>VLOOKUP(A9,'NZA 2016'!A:C,3,FALSE)</f>
        <v>43321.43</v>
      </c>
      <c r="G9" s="21">
        <f t="shared" si="0"/>
        <v>0.97328989370849484</v>
      </c>
    </row>
    <row r="10" spans="1:7" x14ac:dyDescent="0.2">
      <c r="A10" t="s">
        <v>138</v>
      </c>
      <c r="B10" t="s">
        <v>17</v>
      </c>
      <c r="C10" s="7">
        <v>1075.67</v>
      </c>
      <c r="D10" s="7">
        <v>699.18</v>
      </c>
      <c r="E10" s="7">
        <v>806.75</v>
      </c>
      <c r="F10" s="7">
        <f>VLOOKUP(A10,'NZA 2016'!A:C,3,FALSE)</f>
        <v>1105.8800000000001</v>
      </c>
      <c r="G10" s="21">
        <f t="shared" si="0"/>
        <v>0.97268238868593337</v>
      </c>
    </row>
    <row r="11" spans="1:7" x14ac:dyDescent="0.2">
      <c r="A11" t="s">
        <v>139</v>
      </c>
      <c r="B11" t="s">
        <v>18</v>
      </c>
      <c r="C11" s="7">
        <v>2164.04</v>
      </c>
      <c r="D11" s="7">
        <v>1406.62</v>
      </c>
      <c r="E11" s="7">
        <v>1623.03</v>
      </c>
      <c r="F11" s="7">
        <f>VLOOKUP(A11,'NZA 2016'!A:C,3,FALSE)</f>
        <v>2219.6799999999998</v>
      </c>
      <c r="G11" s="21">
        <f t="shared" si="0"/>
        <v>0.97493332372233843</v>
      </c>
    </row>
    <row r="12" spans="1:7" x14ac:dyDescent="0.2">
      <c r="A12" t="s">
        <v>140</v>
      </c>
      <c r="B12" t="s">
        <v>19</v>
      </c>
      <c r="C12" s="7">
        <v>4030.42</v>
      </c>
      <c r="D12" s="7">
        <v>2619.77</v>
      </c>
      <c r="E12" s="7">
        <v>3022.82</v>
      </c>
      <c r="F12" s="7">
        <f>VLOOKUP(A12,'NZA 2016'!A:C,3,FALSE)</f>
        <v>4137.0600000000004</v>
      </c>
      <c r="G12" s="21">
        <f t="shared" si="0"/>
        <v>0.97422324065882526</v>
      </c>
    </row>
    <row r="13" spans="1:7" x14ac:dyDescent="0.2">
      <c r="A13" t="s">
        <v>141</v>
      </c>
      <c r="B13" t="s">
        <v>20</v>
      </c>
      <c r="C13" s="7">
        <v>7016.48</v>
      </c>
      <c r="D13" s="7">
        <v>4560.71</v>
      </c>
      <c r="E13" s="7">
        <v>5262.36</v>
      </c>
      <c r="F13" s="7">
        <f>VLOOKUP(A13,'NZA 2016'!A:C,3,FALSE)</f>
        <v>7212.94</v>
      </c>
      <c r="G13" s="21">
        <f t="shared" si="0"/>
        <v>0.97276284011789926</v>
      </c>
    </row>
    <row r="14" spans="1:7" x14ac:dyDescent="0.2">
      <c r="A14" t="s">
        <v>156</v>
      </c>
      <c r="B14" t="s">
        <v>35</v>
      </c>
      <c r="C14" s="7">
        <v>13628.86</v>
      </c>
      <c r="D14" s="7">
        <v>8858.76</v>
      </c>
      <c r="E14" s="7">
        <v>10221.64</v>
      </c>
      <c r="F14" s="7">
        <f>VLOOKUP(A14,'NZA 2016'!A:C,3,FALSE)</f>
        <v>14145.51</v>
      </c>
      <c r="G14" s="21">
        <f t="shared" si="0"/>
        <v>0.9634760429281094</v>
      </c>
    </row>
    <row r="15" spans="1:7" x14ac:dyDescent="0.2">
      <c r="A15" t="s">
        <v>174</v>
      </c>
      <c r="B15" t="s">
        <v>53</v>
      </c>
      <c r="C15" s="7">
        <v>23312</v>
      </c>
      <c r="D15" s="7">
        <v>15152.8</v>
      </c>
      <c r="E15" s="7">
        <v>17484</v>
      </c>
      <c r="F15" s="7">
        <f>VLOOKUP(A15,'NZA 2016'!A:C,3,FALSE)</f>
        <v>24370.28</v>
      </c>
      <c r="G15" s="21">
        <f t="shared" si="0"/>
        <v>0.95657497574915029</v>
      </c>
    </row>
    <row r="16" spans="1:7" x14ac:dyDescent="0.2">
      <c r="A16" t="s">
        <v>175</v>
      </c>
      <c r="B16" t="s">
        <v>54</v>
      </c>
      <c r="C16" s="7">
        <v>44964.26</v>
      </c>
      <c r="D16" s="7">
        <v>29226.77</v>
      </c>
      <c r="E16" s="7">
        <v>33723.199999999997</v>
      </c>
      <c r="F16" s="7">
        <f>VLOOKUP(A16,'NZA 2016'!A:C,3,FALSE)</f>
        <v>45845.16</v>
      </c>
      <c r="G16" s="21">
        <f t="shared" si="0"/>
        <v>0.98078532172207489</v>
      </c>
    </row>
    <row r="17" spans="1:7" x14ac:dyDescent="0.2">
      <c r="A17" t="s">
        <v>220</v>
      </c>
      <c r="B17" t="s">
        <v>96</v>
      </c>
      <c r="C17" s="7">
        <v>1160.54</v>
      </c>
      <c r="D17" s="7">
        <v>754.35</v>
      </c>
      <c r="E17" s="7">
        <v>870.4</v>
      </c>
      <c r="F17" s="7">
        <f>VLOOKUP(A17,'NZA 2016'!A:C,3,FALSE)</f>
        <v>1268.0899999999999</v>
      </c>
      <c r="G17" s="21">
        <f t="shared" si="0"/>
        <v>0.9151874078338289</v>
      </c>
    </row>
    <row r="18" spans="1:7" x14ac:dyDescent="0.2">
      <c r="A18" t="s">
        <v>221</v>
      </c>
      <c r="B18" t="s">
        <v>97</v>
      </c>
      <c r="C18" s="7">
        <v>2394.67</v>
      </c>
      <c r="D18" s="7">
        <v>1556.53</v>
      </c>
      <c r="E18" s="7">
        <v>1796</v>
      </c>
      <c r="F18" s="7">
        <f>VLOOKUP(A18,'NZA 2016'!A:C,3,FALSE)</f>
        <v>2596.87</v>
      </c>
      <c r="G18" s="21">
        <f t="shared" si="0"/>
        <v>0.9221370341988625</v>
      </c>
    </row>
    <row r="19" spans="1:7" x14ac:dyDescent="0.2">
      <c r="A19" t="s">
        <v>222</v>
      </c>
      <c r="B19" t="s">
        <v>98</v>
      </c>
      <c r="C19" s="7">
        <v>4322.0600000000004</v>
      </c>
      <c r="D19" s="7">
        <v>2809.34</v>
      </c>
      <c r="E19" s="7">
        <v>3241.54</v>
      </c>
      <c r="F19" s="7">
        <f>VLOOKUP(A19,'NZA 2016'!A:C,3,FALSE)</f>
        <v>4651.88</v>
      </c>
      <c r="G19" s="21">
        <f t="shared" si="0"/>
        <v>0.92909963283661667</v>
      </c>
    </row>
    <row r="20" spans="1:7" x14ac:dyDescent="0.2">
      <c r="A20" t="s">
        <v>188</v>
      </c>
      <c r="B20" t="s">
        <v>67</v>
      </c>
      <c r="C20" s="7">
        <v>7073.17</v>
      </c>
      <c r="D20" s="7">
        <v>4597.5600000000004</v>
      </c>
      <c r="E20" s="7">
        <v>5304.88</v>
      </c>
      <c r="F20" s="7">
        <f>VLOOKUP(A20,'NZA 2016'!A:C,3,FALSE)</f>
        <v>7566.48</v>
      </c>
      <c r="G20" s="21">
        <f t="shared" si="0"/>
        <v>0.93480323743669458</v>
      </c>
    </row>
    <row r="21" spans="1:7" x14ac:dyDescent="0.2">
      <c r="A21" t="s">
        <v>189</v>
      </c>
      <c r="B21" t="s">
        <v>68</v>
      </c>
      <c r="C21" s="7">
        <v>14312.25</v>
      </c>
      <c r="D21" s="7">
        <v>9302.9599999999991</v>
      </c>
      <c r="E21" s="7">
        <v>10734.19</v>
      </c>
      <c r="F21" s="7">
        <f>VLOOKUP(A21,'NZA 2016'!A:C,3,FALSE)</f>
        <v>15932.97</v>
      </c>
      <c r="G21" s="21">
        <f t="shared" si="0"/>
        <v>0.89827885196545276</v>
      </c>
    </row>
    <row r="22" spans="1:7" x14ac:dyDescent="0.2">
      <c r="A22" t="s">
        <v>162</v>
      </c>
      <c r="B22" t="s">
        <v>41</v>
      </c>
      <c r="C22" s="7">
        <v>24926.15</v>
      </c>
      <c r="D22" s="7">
        <v>16202</v>
      </c>
      <c r="E22" s="7">
        <v>18694.62</v>
      </c>
      <c r="F22" s="7">
        <f>VLOOKUP(A22,'NZA 2016'!A:C,3,FALSE)</f>
        <v>27401.86</v>
      </c>
      <c r="G22" s="21">
        <f t="shared" si="0"/>
        <v>0.9096517535670936</v>
      </c>
    </row>
    <row r="23" spans="1:7" x14ac:dyDescent="0.2">
      <c r="A23" t="s">
        <v>190</v>
      </c>
      <c r="B23" t="s">
        <v>69</v>
      </c>
      <c r="C23" s="7">
        <v>33777.760000000002</v>
      </c>
      <c r="D23" s="7">
        <v>21955.55</v>
      </c>
      <c r="E23" s="7">
        <v>25333.32</v>
      </c>
      <c r="F23" s="7">
        <f>VLOOKUP(A23,'NZA 2016'!A:C,3,FALSE)</f>
        <v>37795.919999999998</v>
      </c>
      <c r="G23" s="21">
        <f t="shared" si="0"/>
        <v>0.89368799595300241</v>
      </c>
    </row>
    <row r="24" spans="1:7" x14ac:dyDescent="0.2">
      <c r="A24" t="s">
        <v>191</v>
      </c>
      <c r="B24" t="s">
        <v>70</v>
      </c>
      <c r="C24" s="7">
        <v>44007.97</v>
      </c>
      <c r="D24" s="7">
        <v>28605.18</v>
      </c>
      <c r="E24" s="7">
        <v>33005.980000000003</v>
      </c>
      <c r="F24" s="7">
        <f>VLOOKUP(A24,'NZA 2016'!A:C,3,FALSE)</f>
        <v>45674.21</v>
      </c>
      <c r="G24" s="21">
        <f t="shared" si="0"/>
        <v>0.96351901871975454</v>
      </c>
    </row>
    <row r="25" spans="1:7" x14ac:dyDescent="0.2">
      <c r="A25" t="s">
        <v>201</v>
      </c>
      <c r="B25" t="s">
        <v>80</v>
      </c>
      <c r="C25" s="7">
        <v>131.25</v>
      </c>
      <c r="D25" s="7">
        <v>85.31</v>
      </c>
      <c r="E25" s="7">
        <v>98.44</v>
      </c>
      <c r="F25" s="7">
        <f>VLOOKUP(A25,'NZA 2016'!A:C,3,FALSE)</f>
        <v>135.11000000000001</v>
      </c>
      <c r="G25" s="21">
        <f t="shared" si="0"/>
        <v>0.97143068610761596</v>
      </c>
    </row>
    <row r="26" spans="1:7" x14ac:dyDescent="0.2">
      <c r="A26" t="s">
        <v>202</v>
      </c>
      <c r="B26" t="s">
        <v>492</v>
      </c>
      <c r="C26" s="7">
        <v>315.77999999999997</v>
      </c>
      <c r="D26" s="7">
        <v>205.26</v>
      </c>
      <c r="E26" s="7">
        <v>236.84</v>
      </c>
      <c r="F26" s="7">
        <f>VLOOKUP(A26,'NZA 2016'!A:C,3,FALSE)</f>
        <v>323.55</v>
      </c>
      <c r="G26" s="21">
        <f t="shared" si="0"/>
        <v>0.97598516458043572</v>
      </c>
    </row>
    <row r="27" spans="1:7" x14ac:dyDescent="0.2">
      <c r="A27" t="s">
        <v>203</v>
      </c>
      <c r="B27" t="s">
        <v>493</v>
      </c>
      <c r="C27" s="7">
        <v>603.6</v>
      </c>
      <c r="D27" s="7">
        <v>392.34</v>
      </c>
      <c r="E27" s="7">
        <v>452.7</v>
      </c>
      <c r="F27" s="7">
        <f>VLOOKUP(A27,'NZA 2016'!A:C,3,FALSE)</f>
        <v>622.14</v>
      </c>
      <c r="G27" s="21">
        <f t="shared" si="0"/>
        <v>0.97019963352300131</v>
      </c>
    </row>
    <row r="28" spans="1:7" x14ac:dyDescent="0.2">
      <c r="A28" t="s">
        <v>240</v>
      </c>
      <c r="B28" t="s">
        <v>116</v>
      </c>
      <c r="C28" s="7">
        <v>1004.65</v>
      </c>
      <c r="D28" s="7">
        <v>653.02</v>
      </c>
      <c r="E28" s="7">
        <v>753.49</v>
      </c>
      <c r="F28" s="7">
        <f>VLOOKUP(A28,'NZA 2016'!A:C,3,FALSE)</f>
        <v>1037.99</v>
      </c>
      <c r="G28" s="21">
        <f t="shared" si="0"/>
        <v>0.96788023006001977</v>
      </c>
    </row>
    <row r="29" spans="1:7" x14ac:dyDescent="0.2">
      <c r="A29" t="s">
        <v>184</v>
      </c>
      <c r="B29" t="s">
        <v>63</v>
      </c>
      <c r="C29" s="7">
        <v>1172.57</v>
      </c>
      <c r="D29" s="7">
        <v>762.17</v>
      </c>
      <c r="E29" s="7">
        <v>879.43</v>
      </c>
      <c r="F29" s="7">
        <f>VLOOKUP(A29,'NZA 2016'!A:C,3,FALSE)</f>
        <v>1301.2</v>
      </c>
      <c r="G29" s="21">
        <f t="shared" si="0"/>
        <v>0.90114509683369193</v>
      </c>
    </row>
    <row r="30" spans="1:7" x14ac:dyDescent="0.2">
      <c r="A30" t="s">
        <v>219</v>
      </c>
      <c r="B30" t="s">
        <v>95</v>
      </c>
      <c r="C30" s="7">
        <v>2257.44</v>
      </c>
      <c r="D30" s="7">
        <v>1467.34</v>
      </c>
      <c r="E30" s="7">
        <v>1693.08</v>
      </c>
      <c r="F30" s="7">
        <f>VLOOKUP(A30,'NZA 2016'!A:C,3,FALSE)</f>
        <v>2457.62</v>
      </c>
      <c r="G30" s="21">
        <f t="shared" si="0"/>
        <v>0.91854721234364956</v>
      </c>
    </row>
    <row r="31" spans="1:7" x14ac:dyDescent="0.2">
      <c r="A31" t="s">
        <v>185</v>
      </c>
      <c r="B31" t="s">
        <v>64</v>
      </c>
      <c r="C31" s="7">
        <v>4012.35</v>
      </c>
      <c r="D31" s="7">
        <v>2608.0300000000002</v>
      </c>
      <c r="E31" s="7">
        <v>3009.27</v>
      </c>
      <c r="F31" s="7">
        <f>VLOOKUP(A31,'NZA 2016'!A:C,3,FALSE)</f>
        <v>4386.4799999999996</v>
      </c>
      <c r="G31" s="21">
        <f t="shared" si="0"/>
        <v>0.91470837664824645</v>
      </c>
    </row>
    <row r="32" spans="1:7" x14ac:dyDescent="0.2">
      <c r="A32" t="s">
        <v>148</v>
      </c>
      <c r="B32" t="s">
        <v>27</v>
      </c>
      <c r="C32" s="7">
        <v>7104.91</v>
      </c>
      <c r="D32" s="7">
        <v>4618.1899999999996</v>
      </c>
      <c r="E32" s="7">
        <v>5328.69</v>
      </c>
      <c r="F32" s="7">
        <f>VLOOKUP(A32,'NZA 2016'!A:C,3,FALSE)</f>
        <v>7742.96</v>
      </c>
      <c r="G32" s="21">
        <f t="shared" si="0"/>
        <v>0.91759611311436451</v>
      </c>
    </row>
    <row r="33" spans="1:7" x14ac:dyDescent="0.2">
      <c r="A33" t="s">
        <v>161</v>
      </c>
      <c r="B33" t="s">
        <v>40</v>
      </c>
      <c r="C33" s="7">
        <v>13038.11</v>
      </c>
      <c r="D33" s="7">
        <v>8474.77</v>
      </c>
      <c r="E33" s="7">
        <v>9778.58</v>
      </c>
      <c r="F33" s="7">
        <f>VLOOKUP(A33,'NZA 2016'!A:C,3,FALSE)</f>
        <v>14167.68</v>
      </c>
      <c r="G33" s="21">
        <f t="shared" si="0"/>
        <v>0.92027135000225868</v>
      </c>
    </row>
    <row r="34" spans="1:7" x14ac:dyDescent="0.2">
      <c r="A34" t="s">
        <v>186</v>
      </c>
      <c r="B34" t="s">
        <v>65</v>
      </c>
      <c r="C34" s="7">
        <v>23399.67</v>
      </c>
      <c r="D34" s="7">
        <v>15209.79</v>
      </c>
      <c r="E34" s="7">
        <v>17549.759999999998</v>
      </c>
      <c r="F34" s="7">
        <f>VLOOKUP(A34,'NZA 2016'!A:C,3,FALSE)</f>
        <v>24838.7</v>
      </c>
      <c r="G34" s="21">
        <f t="shared" si="0"/>
        <v>0.94206500340194932</v>
      </c>
    </row>
    <row r="35" spans="1:7" x14ac:dyDescent="0.2">
      <c r="A35" t="s">
        <v>187</v>
      </c>
      <c r="B35" t="s">
        <v>66</v>
      </c>
      <c r="C35" s="7">
        <v>39477.72</v>
      </c>
      <c r="D35" s="7">
        <v>25660.52</v>
      </c>
      <c r="E35" s="7">
        <v>29608.29</v>
      </c>
      <c r="F35" s="7">
        <f>VLOOKUP(A35,'NZA 2016'!A:C,3,FALSE)</f>
        <v>40349.72</v>
      </c>
      <c r="G35" s="21">
        <f t="shared" si="0"/>
        <v>0.97838894544993127</v>
      </c>
    </row>
    <row r="36" spans="1:7" x14ac:dyDescent="0.2">
      <c r="A36" t="s">
        <v>124</v>
      </c>
      <c r="B36" t="s">
        <v>3</v>
      </c>
      <c r="C36" s="7">
        <v>129.21</v>
      </c>
      <c r="D36" s="7">
        <v>83.98</v>
      </c>
      <c r="E36" s="7">
        <v>96.91</v>
      </c>
      <c r="F36" s="7">
        <f>VLOOKUP(A36,'NZA 2016'!A:C,3,FALSE)</f>
        <v>141.81</v>
      </c>
      <c r="G36" s="21">
        <f t="shared" si="0"/>
        <v>0.91114872011846837</v>
      </c>
    </row>
    <row r="37" spans="1:7" x14ac:dyDescent="0.2">
      <c r="A37" t="s">
        <v>125</v>
      </c>
      <c r="B37" t="s">
        <v>4</v>
      </c>
      <c r="C37" s="7">
        <v>289.93</v>
      </c>
      <c r="D37" s="7">
        <v>188.45</v>
      </c>
      <c r="E37" s="7">
        <v>217.45</v>
      </c>
      <c r="F37" s="7">
        <f>VLOOKUP(A37,'NZA 2016'!A:C,3,FALSE)</f>
        <v>312.35000000000002</v>
      </c>
      <c r="G37" s="21">
        <f t="shared" si="0"/>
        <v>0.92822154634224419</v>
      </c>
    </row>
    <row r="38" spans="1:7" x14ac:dyDescent="0.2">
      <c r="A38" t="s">
        <v>126</v>
      </c>
      <c r="B38" t="s">
        <v>5</v>
      </c>
      <c r="C38" s="7">
        <v>542.16999999999996</v>
      </c>
      <c r="D38" s="7">
        <v>352.41</v>
      </c>
      <c r="E38" s="7">
        <v>406.62</v>
      </c>
      <c r="F38" s="7">
        <f>VLOOKUP(A38,'NZA 2016'!A:C,3,FALSE)</f>
        <v>583.32000000000005</v>
      </c>
      <c r="G38" s="21">
        <f t="shared" si="0"/>
        <v>0.92945553041212359</v>
      </c>
    </row>
    <row r="39" spans="1:7" x14ac:dyDescent="0.2">
      <c r="A39" t="s">
        <v>127</v>
      </c>
      <c r="B39" t="s">
        <v>6</v>
      </c>
      <c r="C39" s="7">
        <v>1008.24</v>
      </c>
      <c r="D39" s="7">
        <v>655.36</v>
      </c>
      <c r="E39" s="7">
        <v>756.18</v>
      </c>
      <c r="F39" s="7">
        <f>VLOOKUP(A39,'NZA 2016'!A:C,3,FALSE)</f>
        <v>1089.6400000000001</v>
      </c>
      <c r="G39" s="21">
        <f t="shared" si="0"/>
        <v>0.92529642817811375</v>
      </c>
    </row>
    <row r="40" spans="1:7" x14ac:dyDescent="0.2">
      <c r="A40" t="s">
        <v>166</v>
      </c>
      <c r="B40" t="s">
        <v>45</v>
      </c>
      <c r="C40" s="7">
        <v>1724.03</v>
      </c>
      <c r="D40" s="7">
        <v>1120.6199999999999</v>
      </c>
      <c r="E40" s="7">
        <v>1293.02</v>
      </c>
      <c r="F40" s="7">
        <f>VLOOKUP(A40,'NZA 2016'!A:C,3,FALSE)</f>
        <v>1842.7</v>
      </c>
      <c r="G40" s="21">
        <f t="shared" si="0"/>
        <v>0.93559993487816784</v>
      </c>
    </row>
    <row r="41" spans="1:7" x14ac:dyDescent="0.2">
      <c r="A41" t="s">
        <v>199</v>
      </c>
      <c r="B41" t="s">
        <v>78</v>
      </c>
      <c r="C41" s="7">
        <v>2590.1999999999998</v>
      </c>
      <c r="D41" s="7">
        <v>1683.63</v>
      </c>
      <c r="E41" s="7">
        <v>1942.65</v>
      </c>
      <c r="F41" s="7">
        <f>VLOOKUP(A41,'NZA 2016'!A:C,3,FALSE)</f>
        <v>2751.85</v>
      </c>
      <c r="G41" s="21">
        <f t="shared" si="0"/>
        <v>0.94125769936588111</v>
      </c>
    </row>
    <row r="42" spans="1:7" x14ac:dyDescent="0.2">
      <c r="A42" t="s">
        <v>200</v>
      </c>
      <c r="B42" t="s">
        <v>79</v>
      </c>
      <c r="C42" s="7">
        <v>4053.23</v>
      </c>
      <c r="D42" s="7">
        <v>2634.6</v>
      </c>
      <c r="E42" s="7">
        <v>3039.92</v>
      </c>
      <c r="F42" s="7">
        <f>VLOOKUP(A42,'NZA 2016'!A:C,3,FALSE)</f>
        <v>4328.18</v>
      </c>
      <c r="G42" s="21">
        <f t="shared" si="0"/>
        <v>0.93647445346542879</v>
      </c>
    </row>
    <row r="43" spans="1:7" x14ac:dyDescent="0.2">
      <c r="A43" t="s">
        <v>211</v>
      </c>
      <c r="B43" t="s">
        <v>87</v>
      </c>
      <c r="C43" s="7">
        <v>1130.23</v>
      </c>
      <c r="D43" s="7">
        <v>734.65</v>
      </c>
      <c r="E43" s="7">
        <v>847.67</v>
      </c>
      <c r="F43" s="7">
        <f>VLOOKUP(A43,'NZA 2016'!A:C,3,FALSE)</f>
        <v>1207.21</v>
      </c>
      <c r="G43" s="21">
        <f t="shared" si="0"/>
        <v>0.93623313259499175</v>
      </c>
    </row>
    <row r="44" spans="1:7" x14ac:dyDescent="0.2">
      <c r="A44" t="s">
        <v>212</v>
      </c>
      <c r="B44" t="s">
        <v>88</v>
      </c>
      <c r="C44" s="7">
        <v>2115.5</v>
      </c>
      <c r="D44" s="7">
        <v>1375.07</v>
      </c>
      <c r="E44" s="7">
        <v>1586.62</v>
      </c>
      <c r="F44" s="7">
        <f>VLOOKUP(A44,'NZA 2016'!A:C,3,FALSE)</f>
        <v>2285.8200000000002</v>
      </c>
      <c r="G44" s="21">
        <f t="shared" si="0"/>
        <v>0.9254884461593651</v>
      </c>
    </row>
    <row r="45" spans="1:7" x14ac:dyDescent="0.2">
      <c r="A45" t="s">
        <v>136</v>
      </c>
      <c r="B45" t="s">
        <v>15</v>
      </c>
      <c r="C45" s="7">
        <v>3821.13</v>
      </c>
      <c r="D45" s="7">
        <v>2483.73</v>
      </c>
      <c r="E45" s="7">
        <v>2865.84</v>
      </c>
      <c r="F45" s="7">
        <f>VLOOKUP(A45,'NZA 2016'!A:C,3,FALSE)</f>
        <v>4121.84</v>
      </c>
      <c r="G45" s="21">
        <f t="shared" si="0"/>
        <v>0.92704471789297982</v>
      </c>
    </row>
    <row r="46" spans="1:7" x14ac:dyDescent="0.2">
      <c r="A46" t="s">
        <v>137</v>
      </c>
      <c r="B46" t="s">
        <v>16</v>
      </c>
      <c r="C46" s="7">
        <v>6552.97</v>
      </c>
      <c r="D46" s="7">
        <v>4259.43</v>
      </c>
      <c r="E46" s="7">
        <v>4914.7299999999996</v>
      </c>
      <c r="F46" s="7">
        <f>VLOOKUP(A46,'NZA 2016'!A:C,3,FALSE)</f>
        <v>7097.56</v>
      </c>
      <c r="G46" s="21">
        <f t="shared" si="0"/>
        <v>0.92327081419530088</v>
      </c>
    </row>
    <row r="47" spans="1:7" x14ac:dyDescent="0.2">
      <c r="A47" t="s">
        <v>155</v>
      </c>
      <c r="B47" t="s">
        <v>34</v>
      </c>
      <c r="C47" s="7">
        <v>12479.55</v>
      </c>
      <c r="D47" s="7">
        <v>8111.71</v>
      </c>
      <c r="E47" s="7">
        <v>9359.66</v>
      </c>
      <c r="F47" s="7">
        <f>VLOOKUP(A47,'NZA 2016'!A:C,3,FALSE)</f>
        <v>13861.19</v>
      </c>
      <c r="G47" s="21">
        <f t="shared" si="0"/>
        <v>0.9003231324294666</v>
      </c>
    </row>
    <row r="48" spans="1:7" x14ac:dyDescent="0.2">
      <c r="A48" t="s">
        <v>172</v>
      </c>
      <c r="B48" t="s">
        <v>51</v>
      </c>
      <c r="C48" s="7">
        <v>22970.25</v>
      </c>
      <c r="D48" s="7">
        <v>14930.66</v>
      </c>
      <c r="E48" s="7">
        <v>17227.68</v>
      </c>
      <c r="F48" s="7">
        <f>VLOOKUP(A48,'NZA 2016'!A:C,3,FALSE)</f>
        <v>25811.98</v>
      </c>
      <c r="G48" s="21">
        <f t="shared" si="0"/>
        <v>0.88990654726991114</v>
      </c>
    </row>
    <row r="49" spans="1:7" x14ac:dyDescent="0.2">
      <c r="A49" t="s">
        <v>173</v>
      </c>
      <c r="B49" t="s">
        <v>52</v>
      </c>
      <c r="C49" s="7">
        <v>33402.019999999997</v>
      </c>
      <c r="D49" s="7">
        <v>21711.31</v>
      </c>
      <c r="E49" s="7">
        <v>25051.51</v>
      </c>
      <c r="F49" s="7">
        <f>VLOOKUP(A49,'NZA 2016'!A:C,3,FALSE)</f>
        <v>36592.74</v>
      </c>
      <c r="G49" s="21">
        <f t="shared" si="0"/>
        <v>0.91280456177919445</v>
      </c>
    </row>
    <row r="50" spans="1:7" x14ac:dyDescent="0.2">
      <c r="A50" t="s">
        <v>214</v>
      </c>
      <c r="B50" t="s">
        <v>90</v>
      </c>
      <c r="C50" s="7">
        <v>1243.6500000000001</v>
      </c>
      <c r="D50" s="7">
        <v>808.37</v>
      </c>
      <c r="E50" s="7">
        <v>932.74</v>
      </c>
      <c r="F50" s="7">
        <f>VLOOKUP(A50,'NZA 2016'!A:C,3,FALSE)</f>
        <v>1295.79</v>
      </c>
      <c r="G50" s="21">
        <f t="shared" si="0"/>
        <v>0.95976199847197474</v>
      </c>
    </row>
    <row r="51" spans="1:7" x14ac:dyDescent="0.2">
      <c r="A51" t="s">
        <v>215</v>
      </c>
      <c r="B51" t="s">
        <v>91</v>
      </c>
      <c r="C51" s="7">
        <v>2341.0500000000002</v>
      </c>
      <c r="D51" s="7">
        <v>1521.68</v>
      </c>
      <c r="E51" s="7">
        <v>1755.79</v>
      </c>
      <c r="F51" s="7">
        <f>VLOOKUP(A51,'NZA 2016'!A:C,3,FALSE)</f>
        <v>2524.2600000000002</v>
      </c>
      <c r="G51" s="21">
        <f t="shared" si="0"/>
        <v>0.92742031327993157</v>
      </c>
    </row>
    <row r="52" spans="1:7" x14ac:dyDescent="0.2">
      <c r="A52" t="s">
        <v>216</v>
      </c>
      <c r="B52" t="s">
        <v>92</v>
      </c>
      <c r="C52" s="7">
        <v>4286.5</v>
      </c>
      <c r="D52" s="7">
        <v>2786.23</v>
      </c>
      <c r="E52" s="7">
        <v>3214.88</v>
      </c>
      <c r="F52" s="7">
        <f>VLOOKUP(A52,'NZA 2016'!A:C,3,FALSE)</f>
        <v>4574.8</v>
      </c>
      <c r="G52" s="21">
        <f t="shared" si="0"/>
        <v>0.93698085162192879</v>
      </c>
    </row>
    <row r="53" spans="1:7" x14ac:dyDescent="0.2">
      <c r="A53" t="s">
        <v>217</v>
      </c>
      <c r="B53" t="s">
        <v>93</v>
      </c>
      <c r="C53" s="7">
        <v>7311.4</v>
      </c>
      <c r="D53" s="7">
        <v>4752.41</v>
      </c>
      <c r="E53" s="7">
        <v>5483.55</v>
      </c>
      <c r="F53" s="7">
        <f>VLOOKUP(A53,'NZA 2016'!A:C,3,FALSE)</f>
        <v>7850.67</v>
      </c>
      <c r="G53" s="21">
        <f t="shared" si="0"/>
        <v>0.93130904750804699</v>
      </c>
    </row>
    <row r="54" spans="1:7" x14ac:dyDescent="0.2">
      <c r="A54" t="s">
        <v>218</v>
      </c>
      <c r="B54" t="s">
        <v>94</v>
      </c>
      <c r="C54" s="7">
        <v>14085.48</v>
      </c>
      <c r="D54" s="7">
        <v>9155.56</v>
      </c>
      <c r="E54" s="7">
        <v>10564.11</v>
      </c>
      <c r="F54" s="7">
        <f>VLOOKUP(A54,'NZA 2016'!A:C,3,FALSE)</f>
        <v>15337.49</v>
      </c>
      <c r="G54" s="21">
        <f t="shared" si="0"/>
        <v>0.91836930293027086</v>
      </c>
    </row>
    <row r="55" spans="1:7" x14ac:dyDescent="0.2">
      <c r="A55" t="s">
        <v>160</v>
      </c>
      <c r="B55" t="s">
        <v>39</v>
      </c>
      <c r="C55" s="7">
        <v>23554.33</v>
      </c>
      <c r="D55" s="7">
        <v>15310.31</v>
      </c>
      <c r="E55" s="7">
        <v>17665.75</v>
      </c>
      <c r="F55" s="7">
        <f>VLOOKUP(A55,'NZA 2016'!A:C,3,FALSE)</f>
        <v>25096.55</v>
      </c>
      <c r="G55" s="21">
        <f t="shared" si="0"/>
        <v>0.93854852559415547</v>
      </c>
    </row>
    <row r="56" spans="1:7" x14ac:dyDescent="0.2">
      <c r="A56" t="s">
        <v>182</v>
      </c>
      <c r="B56" t="s">
        <v>61</v>
      </c>
      <c r="C56" s="7">
        <v>34089.25</v>
      </c>
      <c r="D56" s="7">
        <v>22158.02</v>
      </c>
      <c r="E56" s="7">
        <v>25566.94</v>
      </c>
      <c r="F56" s="7">
        <f>VLOOKUP(A56,'NZA 2016'!A:C,3,FALSE)</f>
        <v>37524.019999999997</v>
      </c>
      <c r="G56" s="21">
        <f t="shared" si="0"/>
        <v>0.90846476470271587</v>
      </c>
    </row>
    <row r="57" spans="1:7" x14ac:dyDescent="0.2">
      <c r="A57" t="s">
        <v>183</v>
      </c>
      <c r="B57" t="s">
        <v>62</v>
      </c>
      <c r="C57" s="7">
        <v>44779.94</v>
      </c>
      <c r="D57" s="7">
        <v>29106.959999999999</v>
      </c>
      <c r="E57" s="7">
        <v>33584.959999999999</v>
      </c>
      <c r="F57" s="7">
        <f>VLOOKUP(A57,'NZA 2016'!A:C,3,FALSE)</f>
        <v>48746.16</v>
      </c>
      <c r="G57" s="21">
        <f t="shared" si="0"/>
        <v>0.91863523198545283</v>
      </c>
    </row>
    <row r="58" spans="1:7" x14ac:dyDescent="0.2">
      <c r="A58" t="s">
        <v>121</v>
      </c>
      <c r="B58" t="s">
        <v>0</v>
      </c>
      <c r="C58" s="7">
        <v>184.95</v>
      </c>
      <c r="D58" s="7">
        <v>120.22</v>
      </c>
      <c r="E58" s="7">
        <v>138.71</v>
      </c>
      <c r="F58" s="7">
        <f>VLOOKUP(A58,'NZA 2016'!A:C,3,FALSE)</f>
        <v>190.71</v>
      </c>
      <c r="G58" s="21">
        <f t="shared" si="0"/>
        <v>0.96979707409155247</v>
      </c>
    </row>
    <row r="59" spans="1:7" x14ac:dyDescent="0.2">
      <c r="A59" t="s">
        <v>122</v>
      </c>
      <c r="B59" t="s">
        <v>1</v>
      </c>
      <c r="C59" s="7">
        <v>284.12</v>
      </c>
      <c r="D59" s="7">
        <v>184.68</v>
      </c>
      <c r="E59" s="7">
        <v>213.09</v>
      </c>
      <c r="F59" s="7">
        <f>VLOOKUP(A59,'NZA 2016'!A:C,3,FALSE)</f>
        <v>296.3</v>
      </c>
      <c r="G59" s="21">
        <f t="shared" si="0"/>
        <v>0.95889301383732706</v>
      </c>
    </row>
    <row r="60" spans="1:7" x14ac:dyDescent="0.2">
      <c r="A60" t="s">
        <v>123</v>
      </c>
      <c r="B60" t="s">
        <v>2</v>
      </c>
      <c r="C60" s="7">
        <v>571.17999999999995</v>
      </c>
      <c r="D60" s="7">
        <v>371.27</v>
      </c>
      <c r="E60" s="7">
        <v>428.38</v>
      </c>
      <c r="F60" s="7">
        <f>VLOOKUP(A60,'NZA 2016'!A:C,3,FALSE)</f>
        <v>590.79</v>
      </c>
      <c r="G60" s="21">
        <f t="shared" si="0"/>
        <v>0.96680715651923688</v>
      </c>
    </row>
    <row r="61" spans="1:7" x14ac:dyDescent="0.2">
      <c r="A61" t="s">
        <v>165</v>
      </c>
      <c r="B61" t="s">
        <v>44</v>
      </c>
      <c r="C61" s="7">
        <v>1079.31</v>
      </c>
      <c r="D61" s="7">
        <v>701.55</v>
      </c>
      <c r="E61" s="7">
        <v>809.48</v>
      </c>
      <c r="F61" s="7">
        <f>VLOOKUP(A61,'NZA 2016'!A:C,3,FALSE)</f>
        <v>1119.68</v>
      </c>
      <c r="G61" s="21">
        <f t="shared" si="0"/>
        <v>0.9639450557302085</v>
      </c>
    </row>
    <row r="62" spans="1:7" x14ac:dyDescent="0.2">
      <c r="A62" s="3" t="s">
        <v>241</v>
      </c>
      <c r="B62" t="s">
        <v>496</v>
      </c>
      <c r="C62" s="7">
        <v>1856.27</v>
      </c>
      <c r="D62" s="7">
        <v>1206.57</v>
      </c>
      <c r="E62" s="7">
        <v>1392.2</v>
      </c>
      <c r="F62" s="7">
        <f>VLOOKUP(A62,'NZA 2016'!A:C,3,FALSE)</f>
        <v>1922.97</v>
      </c>
      <c r="G62" s="21">
        <f t="shared" si="0"/>
        <v>0.96531407146237325</v>
      </c>
    </row>
    <row r="63" spans="1:7" x14ac:dyDescent="0.2">
      <c r="A63" t="s">
        <v>233</v>
      </c>
      <c r="B63" t="s">
        <v>109</v>
      </c>
      <c r="C63" s="7">
        <v>1101.68</v>
      </c>
      <c r="D63" s="7">
        <v>716.09</v>
      </c>
      <c r="E63" s="7">
        <v>826.26</v>
      </c>
      <c r="F63" s="7">
        <f>VLOOKUP(A63,'NZA 2016'!A:C,3,FALSE)</f>
        <v>1216.44</v>
      </c>
      <c r="G63" s="21">
        <f t="shared" si="0"/>
        <v>0.90565913649666241</v>
      </c>
    </row>
    <row r="64" spans="1:7" x14ac:dyDescent="0.2">
      <c r="A64" t="s">
        <v>234</v>
      </c>
      <c r="B64" t="s">
        <v>110</v>
      </c>
      <c r="C64" s="7">
        <v>2298.98</v>
      </c>
      <c r="D64" s="7">
        <v>1494.34</v>
      </c>
      <c r="E64" s="7">
        <v>1724.24</v>
      </c>
      <c r="F64" s="7">
        <f>VLOOKUP(A64,'NZA 2016'!A:C,3,FALSE)</f>
        <v>2491.62</v>
      </c>
      <c r="G64" s="21">
        <f t="shared" si="0"/>
        <v>0.92268483958227987</v>
      </c>
    </row>
    <row r="65" spans="1:7" x14ac:dyDescent="0.2">
      <c r="A65" t="s">
        <v>235</v>
      </c>
      <c r="B65" t="s">
        <v>111</v>
      </c>
      <c r="C65" s="7">
        <v>4170.58</v>
      </c>
      <c r="D65" s="7">
        <v>2710.88</v>
      </c>
      <c r="E65" s="7">
        <v>3127.94</v>
      </c>
      <c r="F65" s="7">
        <f>VLOOKUP(A65,'NZA 2016'!A:C,3,FALSE)</f>
        <v>4465.92</v>
      </c>
      <c r="G65" s="21">
        <f t="shared" si="0"/>
        <v>0.93386804958440806</v>
      </c>
    </row>
    <row r="66" spans="1:7" x14ac:dyDescent="0.2">
      <c r="A66" t="s">
        <v>236</v>
      </c>
      <c r="B66" t="s">
        <v>112</v>
      </c>
      <c r="C66" s="7">
        <v>7058.31</v>
      </c>
      <c r="D66" s="7">
        <v>4587.8999999999996</v>
      </c>
      <c r="E66" s="7">
        <v>5293.73</v>
      </c>
      <c r="F66" s="7">
        <f>VLOOKUP(A66,'NZA 2016'!A:C,3,FALSE)</f>
        <v>7412.13</v>
      </c>
      <c r="G66" s="21">
        <f t="shared" si="0"/>
        <v>0.95226473361908115</v>
      </c>
    </row>
    <row r="67" spans="1:7" x14ac:dyDescent="0.2">
      <c r="A67" t="s">
        <v>237</v>
      </c>
      <c r="B67" t="s">
        <v>113</v>
      </c>
      <c r="C67" s="7">
        <v>14147.16</v>
      </c>
      <c r="D67" s="7">
        <v>9195.66</v>
      </c>
      <c r="E67" s="7">
        <v>10610.37</v>
      </c>
      <c r="F67" s="7">
        <f>VLOOKUP(A67,'NZA 2016'!A:C,3,FALSE)</f>
        <v>14874.79</v>
      </c>
      <c r="G67" s="21">
        <f t="shared" ref="G67:G122" si="1">C67/F67</f>
        <v>0.95108300688614755</v>
      </c>
    </row>
    <row r="68" spans="1:7" x14ac:dyDescent="0.2">
      <c r="A68" t="s">
        <v>238</v>
      </c>
      <c r="B68" t="s">
        <v>114</v>
      </c>
      <c r="C68" s="7">
        <v>21535.05</v>
      </c>
      <c r="D68" s="7">
        <v>13997.78</v>
      </c>
      <c r="E68" s="7">
        <v>16151.29</v>
      </c>
      <c r="F68" s="7">
        <f>VLOOKUP(A68,'NZA 2016'!A:C,3,FALSE)</f>
        <v>22447.68</v>
      </c>
      <c r="G68" s="21">
        <f t="shared" si="1"/>
        <v>0.95934412821280413</v>
      </c>
    </row>
    <row r="69" spans="1:7" x14ac:dyDescent="0.2">
      <c r="A69" t="s">
        <v>239</v>
      </c>
      <c r="B69" t="s">
        <v>115</v>
      </c>
      <c r="C69" s="7">
        <v>32516.49</v>
      </c>
      <c r="D69" s="7">
        <v>21135.72</v>
      </c>
      <c r="E69" s="7">
        <v>24387.37</v>
      </c>
      <c r="F69" s="7">
        <f>VLOOKUP(A69,'NZA 2016'!A:C,3,FALSE)</f>
        <v>33107.56</v>
      </c>
      <c r="G69" s="21">
        <f t="shared" si="1"/>
        <v>0.98214697791078542</v>
      </c>
    </row>
    <row r="70" spans="1:7" x14ac:dyDescent="0.2">
      <c r="A70" t="s">
        <v>142</v>
      </c>
      <c r="B70" t="s">
        <v>21</v>
      </c>
      <c r="C70" s="7">
        <v>1097.06</v>
      </c>
      <c r="D70" s="7">
        <v>713.09</v>
      </c>
      <c r="E70" s="7">
        <v>822.79</v>
      </c>
      <c r="F70" s="7">
        <f>VLOOKUP(A70,'NZA 2016'!A:C,3,FALSE)</f>
        <v>1122.46</v>
      </c>
      <c r="G70" s="21">
        <f t="shared" si="1"/>
        <v>0.97737113126525654</v>
      </c>
    </row>
    <row r="71" spans="1:7" x14ac:dyDescent="0.2">
      <c r="A71" t="s">
        <v>176</v>
      </c>
      <c r="B71" t="s">
        <v>55</v>
      </c>
      <c r="C71" s="7">
        <v>2145.4499999999998</v>
      </c>
      <c r="D71" s="7">
        <v>1394.54</v>
      </c>
      <c r="E71" s="7">
        <v>1609.09</v>
      </c>
      <c r="F71" s="7">
        <f>VLOOKUP(A71,'NZA 2016'!A:C,3,FALSE)</f>
        <v>2199.62</v>
      </c>
      <c r="G71" s="21">
        <f t="shared" si="1"/>
        <v>0.97537301897600492</v>
      </c>
    </row>
    <row r="72" spans="1:7" x14ac:dyDescent="0.2">
      <c r="A72" t="s">
        <v>143</v>
      </c>
      <c r="B72" t="s">
        <v>22</v>
      </c>
      <c r="C72" s="7">
        <v>3970.47</v>
      </c>
      <c r="D72" s="7">
        <v>2580.8000000000002</v>
      </c>
      <c r="E72" s="7">
        <v>2977.85</v>
      </c>
      <c r="F72" s="7">
        <f>VLOOKUP(A72,'NZA 2016'!A:C,3,FALSE)</f>
        <v>4064.84</v>
      </c>
      <c r="G72" s="21">
        <f t="shared" si="1"/>
        <v>0.97678383405004865</v>
      </c>
    </row>
    <row r="73" spans="1:7" x14ac:dyDescent="0.2">
      <c r="A73" t="s">
        <v>144</v>
      </c>
      <c r="B73" t="s">
        <v>23</v>
      </c>
      <c r="C73" s="7">
        <v>7232.64</v>
      </c>
      <c r="D73" s="7">
        <v>4701.22</v>
      </c>
      <c r="E73" s="7">
        <v>5424.48</v>
      </c>
      <c r="F73" s="7">
        <f>VLOOKUP(A73,'NZA 2016'!A:C,3,FALSE)</f>
        <v>7445.35</v>
      </c>
      <c r="G73" s="21">
        <f t="shared" si="1"/>
        <v>0.9714304901717179</v>
      </c>
    </row>
    <row r="74" spans="1:7" x14ac:dyDescent="0.2">
      <c r="A74" t="s">
        <v>157</v>
      </c>
      <c r="B74" t="s">
        <v>36</v>
      </c>
      <c r="C74" s="7">
        <v>13481.52</v>
      </c>
      <c r="D74" s="7">
        <v>8762.99</v>
      </c>
      <c r="E74" s="7">
        <v>10111.14</v>
      </c>
      <c r="F74" s="7">
        <f>VLOOKUP(A74,'NZA 2016'!A:C,3,FALSE)</f>
        <v>13951.94</v>
      </c>
      <c r="G74" s="21">
        <f t="shared" si="1"/>
        <v>0.96628282518416797</v>
      </c>
    </row>
    <row r="75" spans="1:7" x14ac:dyDescent="0.2">
      <c r="A75" t="s">
        <v>177</v>
      </c>
      <c r="B75" t="s">
        <v>56</v>
      </c>
      <c r="C75" s="7">
        <v>23186.47</v>
      </c>
      <c r="D75" s="7">
        <v>15071.21</v>
      </c>
      <c r="E75" s="7">
        <v>17389.849999999999</v>
      </c>
      <c r="F75" s="7">
        <f>VLOOKUP(A75,'NZA 2016'!A:C,3,FALSE)</f>
        <v>23873.54</v>
      </c>
      <c r="G75" s="21">
        <f t="shared" si="1"/>
        <v>0.97122043902998889</v>
      </c>
    </row>
    <row r="76" spans="1:7" x14ac:dyDescent="0.2">
      <c r="A76" t="s">
        <v>178</v>
      </c>
      <c r="B76" t="s">
        <v>57</v>
      </c>
      <c r="C76" s="7">
        <v>47270.83</v>
      </c>
      <c r="D76" s="7">
        <v>30726.04</v>
      </c>
      <c r="E76" s="7">
        <v>35453.120000000003</v>
      </c>
      <c r="F76" s="7">
        <f>VLOOKUP(A76,'NZA 2016'!A:C,3,FALSE)</f>
        <v>48084.33</v>
      </c>
      <c r="G76" s="21">
        <f t="shared" si="1"/>
        <v>0.98308180648456578</v>
      </c>
    </row>
    <row r="77" spans="1:7" x14ac:dyDescent="0.2">
      <c r="A77" t="s">
        <v>133</v>
      </c>
      <c r="B77" t="s">
        <v>12</v>
      </c>
      <c r="C77" s="7">
        <v>1058.42</v>
      </c>
      <c r="D77" s="7">
        <v>687.97</v>
      </c>
      <c r="E77" s="7">
        <v>793.81</v>
      </c>
      <c r="F77" s="7">
        <f>VLOOKUP(A77,'NZA 2016'!A:C,3,FALSE)</f>
        <v>1249.97</v>
      </c>
      <c r="G77" s="21">
        <f t="shared" si="1"/>
        <v>0.84675632215173169</v>
      </c>
    </row>
    <row r="78" spans="1:7" x14ac:dyDescent="0.2">
      <c r="A78" t="s">
        <v>134</v>
      </c>
      <c r="B78" t="s">
        <v>13</v>
      </c>
      <c r="C78" s="7">
        <v>2225.86</v>
      </c>
      <c r="D78" s="7">
        <v>1446.81</v>
      </c>
      <c r="E78" s="7">
        <v>1669.39</v>
      </c>
      <c r="F78" s="7">
        <f>VLOOKUP(A78,'NZA 2016'!A:C,3,FALSE)</f>
        <v>2566.87</v>
      </c>
      <c r="G78" s="21">
        <f t="shared" si="1"/>
        <v>0.86714948556023497</v>
      </c>
    </row>
    <row r="79" spans="1:7" x14ac:dyDescent="0.2">
      <c r="A79" t="s">
        <v>135</v>
      </c>
      <c r="B79" t="s">
        <v>14</v>
      </c>
      <c r="C79" s="7">
        <v>4264.8100000000004</v>
      </c>
      <c r="D79" s="7">
        <v>2772.13</v>
      </c>
      <c r="E79" s="7">
        <v>3198.61</v>
      </c>
      <c r="F79" s="7">
        <f>VLOOKUP(A79,'NZA 2016'!A:C,3,FALSE)</f>
        <v>4484.42</v>
      </c>
      <c r="G79" s="21">
        <f t="shared" si="1"/>
        <v>0.95102822661570507</v>
      </c>
    </row>
    <row r="80" spans="1:7" x14ac:dyDescent="0.2">
      <c r="A80" t="s">
        <v>154</v>
      </c>
      <c r="B80" t="s">
        <v>33</v>
      </c>
      <c r="C80" s="7">
        <v>6264.54</v>
      </c>
      <c r="D80" s="7">
        <v>4071.95</v>
      </c>
      <c r="E80" s="7">
        <v>4698.3999999999996</v>
      </c>
      <c r="F80" s="7">
        <f>VLOOKUP(A80,'NZA 2016'!A:C,3,FALSE)</f>
        <v>7255.53</v>
      </c>
      <c r="G80" s="21">
        <f t="shared" si="1"/>
        <v>0.86341590483396802</v>
      </c>
    </row>
    <row r="81" spans="1:7" x14ac:dyDescent="0.2">
      <c r="A81" t="s">
        <v>171</v>
      </c>
      <c r="B81" t="s">
        <v>50</v>
      </c>
      <c r="C81" s="7">
        <v>15142.16</v>
      </c>
      <c r="D81" s="7">
        <v>9842.41</v>
      </c>
      <c r="E81" s="7">
        <v>11356.62</v>
      </c>
      <c r="F81" s="7">
        <f>VLOOKUP(A81,'NZA 2016'!A:C,3,FALSE)</f>
        <v>16292.73</v>
      </c>
      <c r="G81" s="21">
        <f t="shared" si="1"/>
        <v>0.92938138666755055</v>
      </c>
    </row>
    <row r="82" spans="1:7" x14ac:dyDescent="0.2">
      <c r="A82" t="s">
        <v>209</v>
      </c>
      <c r="B82" t="s">
        <v>85</v>
      </c>
      <c r="C82" s="7">
        <v>27263.3</v>
      </c>
      <c r="D82" s="7">
        <v>17721.14</v>
      </c>
      <c r="E82" s="7">
        <v>20447.47</v>
      </c>
      <c r="F82" s="7">
        <f>VLOOKUP(A82,'NZA 2016'!A:C,3,FALSE)</f>
        <v>27926.83</v>
      </c>
      <c r="G82" s="21">
        <f t="shared" si="1"/>
        <v>0.97624041110287119</v>
      </c>
    </row>
    <row r="83" spans="1:7" x14ac:dyDescent="0.2">
      <c r="A83" t="s">
        <v>210</v>
      </c>
      <c r="B83" t="s">
        <v>86</v>
      </c>
      <c r="C83" s="7">
        <v>40023.379999999997</v>
      </c>
      <c r="D83" s="7">
        <v>26015.200000000001</v>
      </c>
      <c r="E83" s="7">
        <v>30017.54</v>
      </c>
      <c r="F83" s="7">
        <f>VLOOKUP(A83,'NZA 2016'!A:C,3,FALSE)</f>
        <v>41128.47</v>
      </c>
      <c r="G83" s="21">
        <f t="shared" si="1"/>
        <v>0.97313077777996593</v>
      </c>
    </row>
    <row r="84" spans="1:7" x14ac:dyDescent="0.2">
      <c r="A84" t="s">
        <v>151</v>
      </c>
      <c r="B84" t="s">
        <v>30</v>
      </c>
      <c r="C84" s="7">
        <v>1100.1300000000001</v>
      </c>
      <c r="D84" s="7">
        <v>715.09</v>
      </c>
      <c r="E84" s="7">
        <v>825.1</v>
      </c>
      <c r="F84" s="7">
        <f>VLOOKUP(A84,'NZA 2016'!A:C,3,FALSE)</f>
        <v>1214.32</v>
      </c>
      <c r="G84" s="21">
        <f t="shared" si="1"/>
        <v>0.90596383160946059</v>
      </c>
    </row>
    <row r="85" spans="1:7" x14ac:dyDescent="0.2">
      <c r="A85" t="s">
        <v>195</v>
      </c>
      <c r="B85" t="s">
        <v>74</v>
      </c>
      <c r="C85" s="7">
        <v>2318.44</v>
      </c>
      <c r="D85" s="7">
        <v>1506.99</v>
      </c>
      <c r="E85" s="7">
        <v>1738.83</v>
      </c>
      <c r="F85" s="7">
        <f>VLOOKUP(A85,'NZA 2016'!A:C,3,FALSE)</f>
        <v>2546.65</v>
      </c>
      <c r="G85" s="21">
        <f t="shared" si="1"/>
        <v>0.9103881569905562</v>
      </c>
    </row>
    <row r="86" spans="1:7" x14ac:dyDescent="0.2">
      <c r="A86" t="s">
        <v>224</v>
      </c>
      <c r="B86" t="s">
        <v>100</v>
      </c>
      <c r="C86" s="7">
        <v>4224.1099999999997</v>
      </c>
      <c r="D86" s="7">
        <v>2745.67</v>
      </c>
      <c r="E86" s="7">
        <v>3168.09</v>
      </c>
      <c r="F86" s="7">
        <f>VLOOKUP(A86,'NZA 2016'!A:C,3,FALSE)</f>
        <v>4543.63</v>
      </c>
      <c r="G86" s="21">
        <f t="shared" si="1"/>
        <v>0.9296773724973203</v>
      </c>
    </row>
    <row r="87" spans="1:7" x14ac:dyDescent="0.2">
      <c r="A87" t="s">
        <v>196</v>
      </c>
      <c r="B87" t="s">
        <v>75</v>
      </c>
      <c r="C87" s="7">
        <v>7463.27</v>
      </c>
      <c r="D87" s="7">
        <v>4851.12</v>
      </c>
      <c r="E87" s="7">
        <v>5597.45</v>
      </c>
      <c r="F87" s="7">
        <f>VLOOKUP(A87,'NZA 2016'!A:C,3,FALSE)</f>
        <v>7960.54</v>
      </c>
      <c r="G87" s="21">
        <f t="shared" si="1"/>
        <v>0.93753313217445056</v>
      </c>
    </row>
    <row r="88" spans="1:7" x14ac:dyDescent="0.2">
      <c r="A88" t="s">
        <v>197</v>
      </c>
      <c r="B88" t="s">
        <v>76</v>
      </c>
      <c r="C88" s="7">
        <v>13363.71</v>
      </c>
      <c r="D88" s="7">
        <v>8686.41</v>
      </c>
      <c r="E88" s="7">
        <v>10022.790000000001</v>
      </c>
      <c r="F88" s="7">
        <f>VLOOKUP(A88,'NZA 2016'!A:C,3,FALSE)</f>
        <v>14414.08</v>
      </c>
      <c r="G88" s="21">
        <f t="shared" si="1"/>
        <v>0.92712889064026283</v>
      </c>
    </row>
    <row r="89" spans="1:7" x14ac:dyDescent="0.2">
      <c r="A89" t="s">
        <v>164</v>
      </c>
      <c r="B89" t="s">
        <v>43</v>
      </c>
      <c r="C89" s="7">
        <v>21340.27</v>
      </c>
      <c r="D89" s="7">
        <v>13871.18</v>
      </c>
      <c r="E89" s="7">
        <v>16005.2</v>
      </c>
      <c r="F89" s="7">
        <f>VLOOKUP(A89,'NZA 2016'!A:C,3,FALSE)</f>
        <v>23847.3</v>
      </c>
      <c r="G89" s="21">
        <f t="shared" si="1"/>
        <v>0.8948715368196819</v>
      </c>
    </row>
    <row r="90" spans="1:7" x14ac:dyDescent="0.2">
      <c r="A90" t="s">
        <v>198</v>
      </c>
      <c r="B90" t="s">
        <v>77</v>
      </c>
      <c r="C90" s="7">
        <v>31851.59</v>
      </c>
      <c r="D90" s="7">
        <v>20703.53</v>
      </c>
      <c r="E90" s="7">
        <v>23888.69</v>
      </c>
      <c r="F90" s="7">
        <f>VLOOKUP(A90,'NZA 2016'!A:C,3,FALSE)</f>
        <v>34691.79</v>
      </c>
      <c r="G90" s="21">
        <f t="shared" si="1"/>
        <v>0.91813048562786759</v>
      </c>
    </row>
    <row r="91" spans="1:7" x14ac:dyDescent="0.2">
      <c r="A91" t="s">
        <v>225</v>
      </c>
      <c r="B91" t="s">
        <v>101</v>
      </c>
      <c r="C91" s="7">
        <v>46412.55</v>
      </c>
      <c r="D91" s="7">
        <v>30168.16</v>
      </c>
      <c r="E91" s="7">
        <v>34809.410000000003</v>
      </c>
      <c r="F91" s="7">
        <f>VLOOKUP(A91,'NZA 2016'!A:C,3,FALSE)</f>
        <v>48630.45</v>
      </c>
      <c r="G91" s="21">
        <f t="shared" si="1"/>
        <v>0.95439277242961984</v>
      </c>
    </row>
    <row r="92" spans="1:7" x14ac:dyDescent="0.2">
      <c r="A92" t="s">
        <v>226</v>
      </c>
      <c r="B92" t="s">
        <v>102</v>
      </c>
      <c r="C92" s="7">
        <v>64898.09</v>
      </c>
      <c r="D92" s="7">
        <v>42183.76</v>
      </c>
      <c r="E92" s="7">
        <v>48673.57</v>
      </c>
      <c r="F92" s="7">
        <f>VLOOKUP(A92,'NZA 2016'!A:C,3,FALSE)</f>
        <v>65914.06</v>
      </c>
      <c r="G92" s="21">
        <f t="shared" si="1"/>
        <v>0.98458644483437974</v>
      </c>
    </row>
    <row r="93" spans="1:7" x14ac:dyDescent="0.2">
      <c r="A93" t="s">
        <v>131</v>
      </c>
      <c r="B93" t="s">
        <v>10</v>
      </c>
      <c r="C93" s="7">
        <v>1021.29</v>
      </c>
      <c r="D93" s="7">
        <v>663.84</v>
      </c>
      <c r="E93" s="7">
        <v>765.97</v>
      </c>
      <c r="F93" s="7">
        <f>VLOOKUP(A93,'NZA 2016'!A:C,3,FALSE)</f>
        <v>1148.56</v>
      </c>
      <c r="G93" s="21">
        <f t="shared" si="1"/>
        <v>0.8891916834993383</v>
      </c>
    </row>
    <row r="94" spans="1:7" x14ac:dyDescent="0.2">
      <c r="A94" t="s">
        <v>169</v>
      </c>
      <c r="B94" t="s">
        <v>48</v>
      </c>
      <c r="C94" s="7">
        <v>2030.12</v>
      </c>
      <c r="D94" s="7">
        <v>1319.58</v>
      </c>
      <c r="E94" s="7">
        <v>1522.59</v>
      </c>
      <c r="F94" s="7">
        <f>VLOOKUP(A94,'NZA 2016'!A:C,3,FALSE)</f>
        <v>2284.15</v>
      </c>
      <c r="G94" s="21">
        <f t="shared" si="1"/>
        <v>0.88878576275638632</v>
      </c>
    </row>
    <row r="95" spans="1:7" x14ac:dyDescent="0.2">
      <c r="A95" t="s">
        <v>206</v>
      </c>
      <c r="B95" t="s">
        <v>82</v>
      </c>
      <c r="C95" s="7">
        <v>3962.98</v>
      </c>
      <c r="D95" s="7">
        <v>2575.94</v>
      </c>
      <c r="E95" s="7">
        <v>2972.23</v>
      </c>
      <c r="F95" s="7">
        <f>VLOOKUP(A95,'NZA 2016'!A:C,3,FALSE)</f>
        <v>4191.0600000000004</v>
      </c>
      <c r="G95" s="21">
        <f t="shared" si="1"/>
        <v>0.94557939996086904</v>
      </c>
    </row>
    <row r="96" spans="1:7" x14ac:dyDescent="0.2">
      <c r="A96" t="s">
        <v>132</v>
      </c>
      <c r="B96" t="s">
        <v>11</v>
      </c>
      <c r="C96" s="7">
        <v>6906.06</v>
      </c>
      <c r="D96" s="7">
        <v>4488.9399999999996</v>
      </c>
      <c r="E96" s="7">
        <v>5179.54</v>
      </c>
      <c r="F96" s="7">
        <f>VLOOKUP(A96,'NZA 2016'!A:C,3,FALSE)</f>
        <v>7274.33</v>
      </c>
      <c r="G96" s="21">
        <f t="shared" si="1"/>
        <v>0.94937403169776469</v>
      </c>
    </row>
    <row r="97" spans="1:7" x14ac:dyDescent="0.2">
      <c r="A97" t="s">
        <v>153</v>
      </c>
      <c r="B97" t="s">
        <v>32</v>
      </c>
      <c r="C97" s="7">
        <v>13158.95</v>
      </c>
      <c r="D97" s="7">
        <v>8553.32</v>
      </c>
      <c r="E97" s="7">
        <v>9869.2099999999991</v>
      </c>
      <c r="F97" s="7">
        <f>VLOOKUP(A97,'NZA 2016'!A:C,3,FALSE)</f>
        <v>13961.29</v>
      </c>
      <c r="G97" s="21">
        <f t="shared" si="1"/>
        <v>0.94253109848731742</v>
      </c>
    </row>
    <row r="98" spans="1:7" x14ac:dyDescent="0.2">
      <c r="A98" t="s">
        <v>170</v>
      </c>
      <c r="B98" t="s">
        <v>49</v>
      </c>
      <c r="C98" s="7">
        <v>25060.85</v>
      </c>
      <c r="D98" s="7">
        <v>16289.55</v>
      </c>
      <c r="E98" s="7">
        <v>18795.64</v>
      </c>
      <c r="F98" s="7">
        <f>VLOOKUP(A98,'NZA 2016'!A:C,3,FALSE)</f>
        <v>26693</v>
      </c>
      <c r="G98" s="21">
        <f t="shared" si="1"/>
        <v>0.93885475592852052</v>
      </c>
    </row>
    <row r="99" spans="1:7" x14ac:dyDescent="0.2">
      <c r="A99" t="s">
        <v>207</v>
      </c>
      <c r="B99" t="s">
        <v>83</v>
      </c>
      <c r="C99" s="7">
        <v>35086.25</v>
      </c>
      <c r="D99" s="7">
        <v>22806.06</v>
      </c>
      <c r="E99" s="7">
        <v>26314.69</v>
      </c>
      <c r="F99" s="7">
        <f>VLOOKUP(A99,'NZA 2016'!A:C,3,FALSE)</f>
        <v>35730.11</v>
      </c>
      <c r="G99" s="21">
        <f t="shared" si="1"/>
        <v>0.9819799043439833</v>
      </c>
    </row>
    <row r="100" spans="1:7" x14ac:dyDescent="0.2">
      <c r="A100" t="s">
        <v>208</v>
      </c>
      <c r="B100" t="s">
        <v>84</v>
      </c>
      <c r="C100" s="7">
        <v>47898.91</v>
      </c>
      <c r="D100" s="7">
        <v>31134.29</v>
      </c>
      <c r="E100" s="7">
        <v>35924.18</v>
      </c>
      <c r="F100" s="7">
        <f>VLOOKUP(A100,'NZA 2016'!A:C,3,FALSE)</f>
        <v>49419.79</v>
      </c>
      <c r="G100" s="21">
        <f t="shared" si="1"/>
        <v>0.96922528404106945</v>
      </c>
    </row>
    <row r="101" spans="1:7" x14ac:dyDescent="0.2">
      <c r="A101" t="s">
        <v>223</v>
      </c>
      <c r="B101" t="s">
        <v>99</v>
      </c>
      <c r="C101" s="7">
        <v>1244.49</v>
      </c>
      <c r="D101" s="7">
        <v>808.92</v>
      </c>
      <c r="E101" s="7">
        <v>933.37</v>
      </c>
      <c r="F101" s="7">
        <f>VLOOKUP(A101,'NZA 2016'!A:C,3,FALSE)</f>
        <v>1296.07</v>
      </c>
      <c r="G101" s="21">
        <f t="shared" si="1"/>
        <v>0.96020276682586592</v>
      </c>
    </row>
    <row r="102" spans="1:7" x14ac:dyDescent="0.2">
      <c r="A102" t="s">
        <v>192</v>
      </c>
      <c r="B102" t="s">
        <v>71</v>
      </c>
      <c r="C102" s="7">
        <v>2485.5700000000002</v>
      </c>
      <c r="D102" s="7">
        <v>1615.62</v>
      </c>
      <c r="E102" s="7">
        <v>1864.18</v>
      </c>
      <c r="F102" s="7">
        <f>VLOOKUP(A102,'NZA 2016'!A:C,3,FALSE)</f>
        <v>2625.67</v>
      </c>
      <c r="G102" s="21">
        <f t="shared" si="1"/>
        <v>0.94664219037426645</v>
      </c>
    </row>
    <row r="103" spans="1:7" x14ac:dyDescent="0.2">
      <c r="A103" t="s">
        <v>149</v>
      </c>
      <c r="B103" t="s">
        <v>28</v>
      </c>
      <c r="C103" s="7">
        <v>4460.05</v>
      </c>
      <c r="D103" s="7">
        <v>2899.03</v>
      </c>
      <c r="E103" s="7">
        <v>3345.04</v>
      </c>
      <c r="F103" s="7">
        <f>VLOOKUP(A103,'NZA 2016'!A:C,3,FALSE)</f>
        <v>4689.8</v>
      </c>
      <c r="G103" s="21">
        <f t="shared" si="1"/>
        <v>0.95101070408119748</v>
      </c>
    </row>
    <row r="104" spans="1:7" x14ac:dyDescent="0.2">
      <c r="A104" t="s">
        <v>150</v>
      </c>
      <c r="B104" t="s">
        <v>29</v>
      </c>
      <c r="C104" s="7">
        <v>7443.78</v>
      </c>
      <c r="D104" s="7">
        <v>4838.46</v>
      </c>
      <c r="E104" s="7">
        <v>5582.84</v>
      </c>
      <c r="F104" s="7">
        <f>VLOOKUP(A104,'NZA 2016'!A:C,3,FALSE)</f>
        <v>7816.66</v>
      </c>
      <c r="G104" s="21">
        <f t="shared" si="1"/>
        <v>0.95229676102069172</v>
      </c>
    </row>
    <row r="105" spans="1:7" x14ac:dyDescent="0.2">
      <c r="A105" t="s">
        <v>163</v>
      </c>
      <c r="B105" t="s">
        <v>42</v>
      </c>
      <c r="C105" s="7">
        <v>14952.5</v>
      </c>
      <c r="D105" s="7">
        <v>9719.1299999999992</v>
      </c>
      <c r="E105" s="7">
        <v>11214.38</v>
      </c>
      <c r="F105" s="7">
        <f>VLOOKUP(A105,'NZA 2016'!A:C,3,FALSE)</f>
        <v>15790.74</v>
      </c>
      <c r="G105" s="21">
        <f t="shared" si="1"/>
        <v>0.94691572402559987</v>
      </c>
    </row>
    <row r="106" spans="1:7" x14ac:dyDescent="0.2">
      <c r="A106" t="s">
        <v>193</v>
      </c>
      <c r="B106" t="s">
        <v>72</v>
      </c>
      <c r="C106" s="7">
        <v>25211.759999999998</v>
      </c>
      <c r="D106" s="7">
        <v>16387.64</v>
      </c>
      <c r="E106" s="7">
        <v>18908.82</v>
      </c>
      <c r="F106" s="7">
        <f>VLOOKUP(A106,'NZA 2016'!A:C,3,FALSE)</f>
        <v>26191.43</v>
      </c>
      <c r="G106" s="21">
        <f t="shared" si="1"/>
        <v>0.96259578037548921</v>
      </c>
    </row>
    <row r="107" spans="1:7" x14ac:dyDescent="0.2">
      <c r="A107" t="s">
        <v>194</v>
      </c>
      <c r="B107" t="s">
        <v>73</v>
      </c>
      <c r="C107" s="7">
        <v>41256.49</v>
      </c>
      <c r="D107" s="7">
        <v>26816.720000000001</v>
      </c>
      <c r="E107" s="7">
        <v>30942.37</v>
      </c>
      <c r="F107" s="7">
        <f>VLOOKUP(A107,'NZA 2016'!A:C,3,FALSE)</f>
        <v>42435.22</v>
      </c>
      <c r="G107" s="21">
        <f t="shared" si="1"/>
        <v>0.97222283753919492</v>
      </c>
    </row>
    <row r="108" spans="1:7" x14ac:dyDescent="0.2">
      <c r="A108" t="s">
        <v>213</v>
      </c>
      <c r="B108" t="s">
        <v>89</v>
      </c>
      <c r="C108" s="7">
        <v>1125.79</v>
      </c>
      <c r="D108" s="7">
        <v>731.77</v>
      </c>
      <c r="E108" s="7">
        <v>844.35</v>
      </c>
      <c r="F108" s="7">
        <f>VLOOKUP(A108,'NZA 2016'!A:C,3,FALSE)</f>
        <v>1232.3800000000001</v>
      </c>
      <c r="G108" s="21">
        <f t="shared" si="1"/>
        <v>0.91350882033139114</v>
      </c>
    </row>
    <row r="109" spans="1:7" x14ac:dyDescent="0.2">
      <c r="A109" t="s">
        <v>179</v>
      </c>
      <c r="B109" t="s">
        <v>58</v>
      </c>
      <c r="C109" s="7">
        <v>2157.7199999999998</v>
      </c>
      <c r="D109" s="7">
        <v>1402.52</v>
      </c>
      <c r="E109" s="7">
        <v>1618.29</v>
      </c>
      <c r="F109" s="7">
        <f>VLOOKUP(A109,'NZA 2016'!A:C,3,FALSE)</f>
        <v>2370.33</v>
      </c>
      <c r="G109" s="21">
        <f t="shared" si="1"/>
        <v>0.91030362860867464</v>
      </c>
    </row>
    <row r="110" spans="1:7" x14ac:dyDescent="0.2">
      <c r="A110" t="s">
        <v>145</v>
      </c>
      <c r="B110" t="s">
        <v>24</v>
      </c>
      <c r="C110" s="7">
        <v>4159.3999999999996</v>
      </c>
      <c r="D110" s="7">
        <v>2703.61</v>
      </c>
      <c r="E110" s="7">
        <v>3119.55</v>
      </c>
      <c r="F110" s="7">
        <f>VLOOKUP(A110,'NZA 2016'!A:C,3,FALSE)</f>
        <v>4422.96</v>
      </c>
      <c r="G110" s="21">
        <f t="shared" si="1"/>
        <v>0.94041094651545565</v>
      </c>
    </row>
    <row r="111" spans="1:7" x14ac:dyDescent="0.2">
      <c r="A111" t="s">
        <v>146</v>
      </c>
      <c r="B111" t="s">
        <v>25</v>
      </c>
      <c r="C111" s="7">
        <v>7137.62</v>
      </c>
      <c r="D111" s="7">
        <v>4639.45</v>
      </c>
      <c r="E111" s="7">
        <v>5353.21</v>
      </c>
      <c r="F111" s="7">
        <f>VLOOKUP(A111,'NZA 2016'!A:C,3,FALSE)</f>
        <v>7656.82</v>
      </c>
      <c r="G111" s="21">
        <f t="shared" si="1"/>
        <v>0.93219117074712476</v>
      </c>
    </row>
    <row r="112" spans="1:7" x14ac:dyDescent="0.2">
      <c r="A112" t="s">
        <v>147</v>
      </c>
      <c r="B112" t="s">
        <v>26</v>
      </c>
      <c r="C112" s="7">
        <v>13253.89</v>
      </c>
      <c r="D112" s="7">
        <v>8615.0300000000007</v>
      </c>
      <c r="E112" s="7">
        <v>9940.41</v>
      </c>
      <c r="F112" s="7">
        <f>VLOOKUP(A112,'NZA 2016'!A:C,3,FALSE)</f>
        <v>14200.24</v>
      </c>
      <c r="G112" s="21">
        <f t="shared" si="1"/>
        <v>0.93335676016743374</v>
      </c>
    </row>
    <row r="113" spans="1:7" x14ac:dyDescent="0.2">
      <c r="A113" t="s">
        <v>158</v>
      </c>
      <c r="B113" t="s">
        <v>37</v>
      </c>
      <c r="C113" s="7">
        <v>22087.119999999999</v>
      </c>
      <c r="D113" s="7">
        <v>14356.63</v>
      </c>
      <c r="E113" s="7">
        <v>16565.34</v>
      </c>
      <c r="F113" s="7">
        <f>VLOOKUP(A113,'NZA 2016'!A:C,3,FALSE)</f>
        <v>24171.91</v>
      </c>
      <c r="G113" s="21">
        <f t="shared" si="1"/>
        <v>0.91375154052782748</v>
      </c>
    </row>
    <row r="114" spans="1:7" x14ac:dyDescent="0.2">
      <c r="A114" t="s">
        <v>159</v>
      </c>
      <c r="B114" t="s">
        <v>38</v>
      </c>
      <c r="C114" s="7">
        <v>31560.93</v>
      </c>
      <c r="D114" s="7">
        <v>20514.599999999999</v>
      </c>
      <c r="E114" s="7">
        <v>23670.7</v>
      </c>
      <c r="F114" s="7">
        <f>VLOOKUP(A114,'NZA 2016'!A:C,3,FALSE)</f>
        <v>34256.879999999997</v>
      </c>
      <c r="G114" s="21">
        <f t="shared" si="1"/>
        <v>0.92130193993148246</v>
      </c>
    </row>
    <row r="115" spans="1:7" x14ac:dyDescent="0.2">
      <c r="A115" t="s">
        <v>180</v>
      </c>
      <c r="B115" t="s">
        <v>59</v>
      </c>
      <c r="C115" s="7">
        <v>40606.43</v>
      </c>
      <c r="D115" s="7">
        <v>26394.18</v>
      </c>
      <c r="E115" s="7">
        <v>30454.83</v>
      </c>
      <c r="F115" s="7">
        <f>VLOOKUP(A115,'NZA 2016'!A:C,3,FALSE)</f>
        <v>41468.239999999998</v>
      </c>
      <c r="G115" s="21">
        <f t="shared" si="1"/>
        <v>0.97921758917185786</v>
      </c>
    </row>
    <row r="116" spans="1:7" x14ac:dyDescent="0.2">
      <c r="A116" t="s">
        <v>181</v>
      </c>
      <c r="B116" t="s">
        <v>60</v>
      </c>
      <c r="C116" s="7">
        <v>66033.899999999994</v>
      </c>
      <c r="D116" s="7">
        <v>42922.03</v>
      </c>
      <c r="E116" s="7">
        <v>49525.42</v>
      </c>
      <c r="F116" s="7">
        <f>VLOOKUP(A116,'NZA 2016'!A:C,3,FALSE)</f>
        <v>67716.509999999995</v>
      </c>
      <c r="G116" s="21">
        <f t="shared" si="1"/>
        <v>0.97515214531877081</v>
      </c>
    </row>
    <row r="117" spans="1:7" x14ac:dyDescent="0.2">
      <c r="A117" t="s">
        <v>227</v>
      </c>
      <c r="B117" t="s">
        <v>103</v>
      </c>
      <c r="C117" s="7">
        <v>1224.05</v>
      </c>
      <c r="D117" s="7">
        <v>795.63</v>
      </c>
      <c r="E117" s="7">
        <v>918.04</v>
      </c>
      <c r="F117" s="7">
        <f>VLOOKUP(A117,'NZA 2016'!A:C,3,FALSE)</f>
        <v>1307.3800000000001</v>
      </c>
      <c r="G117" s="21">
        <f t="shared" si="1"/>
        <v>0.93626183665039997</v>
      </c>
    </row>
    <row r="118" spans="1:7" x14ac:dyDescent="0.2">
      <c r="A118" t="s">
        <v>228</v>
      </c>
      <c r="B118" t="s">
        <v>104</v>
      </c>
      <c r="C118" s="7">
        <v>2490.83</v>
      </c>
      <c r="D118" s="7">
        <v>1619.04</v>
      </c>
      <c r="E118" s="7">
        <v>1868.12</v>
      </c>
      <c r="F118" s="7">
        <f>VLOOKUP(A118,'NZA 2016'!A:C,3,FALSE)</f>
        <v>2599.1799999999998</v>
      </c>
      <c r="G118" s="21">
        <f t="shared" si="1"/>
        <v>0.95831377588316313</v>
      </c>
    </row>
    <row r="119" spans="1:7" x14ac:dyDescent="0.2">
      <c r="A119" t="s">
        <v>229</v>
      </c>
      <c r="B119" t="s">
        <v>105</v>
      </c>
      <c r="C119" s="7">
        <v>4353.37</v>
      </c>
      <c r="D119" s="7">
        <v>2829.69</v>
      </c>
      <c r="E119" s="7">
        <v>3265.03</v>
      </c>
      <c r="F119" s="7">
        <f>VLOOKUP(A119,'NZA 2016'!A:C,3,FALSE)</f>
        <v>4587.6400000000003</v>
      </c>
      <c r="G119" s="21">
        <f t="shared" si="1"/>
        <v>0.94893452842856008</v>
      </c>
    </row>
    <row r="120" spans="1:7" x14ac:dyDescent="0.2">
      <c r="A120" t="s">
        <v>230</v>
      </c>
      <c r="B120" t="s">
        <v>106</v>
      </c>
      <c r="C120" s="7">
        <v>6920.3</v>
      </c>
      <c r="D120" s="7">
        <v>4498.2</v>
      </c>
      <c r="E120" s="7">
        <v>5190.2299999999996</v>
      </c>
      <c r="F120" s="7">
        <f>VLOOKUP(A120,'NZA 2016'!A:C,3,FALSE)</f>
        <v>7280.34</v>
      </c>
      <c r="G120" s="21">
        <f t="shared" si="1"/>
        <v>0.95054626569638234</v>
      </c>
    </row>
    <row r="121" spans="1:7" x14ac:dyDescent="0.2">
      <c r="A121" t="s">
        <v>231</v>
      </c>
      <c r="B121" t="s">
        <v>107</v>
      </c>
      <c r="C121" s="7">
        <v>13754.56</v>
      </c>
      <c r="D121" s="7">
        <v>8940.4699999999993</v>
      </c>
      <c r="E121" s="7">
        <v>10315.92</v>
      </c>
      <c r="F121" s="7">
        <f>VLOOKUP(A121,'NZA 2016'!A:C,3,FALSE)</f>
        <v>14445.37</v>
      </c>
      <c r="G121" s="21">
        <f t="shared" si="1"/>
        <v>0.95217775660990334</v>
      </c>
    </row>
    <row r="122" spans="1:7" x14ac:dyDescent="0.2">
      <c r="A122" t="s">
        <v>232</v>
      </c>
      <c r="B122" t="s">
        <v>108</v>
      </c>
      <c r="C122" s="7">
        <v>24390.61</v>
      </c>
      <c r="D122" s="7">
        <v>15853.9</v>
      </c>
      <c r="E122" s="7">
        <v>18292.96</v>
      </c>
      <c r="F122" s="7">
        <f>VLOOKUP(A122,'NZA 2016'!A:C,3,FALSE)</f>
        <v>25027.89</v>
      </c>
      <c r="G122" s="21">
        <f t="shared" si="1"/>
        <v>0.97453720629265994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0.5" bestFit="1" customWidth="1"/>
    <col min="2" max="2" width="64.83203125" bestFit="1" customWidth="1"/>
    <col min="3" max="4" width="24.1640625" style="7" bestFit="1" customWidth="1"/>
    <col min="5" max="5" width="25.83203125" style="7" bestFit="1" customWidth="1"/>
  </cols>
  <sheetData>
    <row r="1" spans="1:6" x14ac:dyDescent="0.2">
      <c r="A1" t="s">
        <v>491</v>
      </c>
      <c r="B1" t="s">
        <v>489</v>
      </c>
      <c r="C1" s="7" t="s">
        <v>504</v>
      </c>
      <c r="D1" s="7" t="s">
        <v>505</v>
      </c>
      <c r="E1" s="7" t="s">
        <v>502</v>
      </c>
      <c r="F1" s="7"/>
    </row>
    <row r="2" spans="1:6" x14ac:dyDescent="0.2">
      <c r="A2" t="s">
        <v>121</v>
      </c>
      <c r="B2" t="s">
        <v>381</v>
      </c>
      <c r="C2" s="7">
        <v>175.95</v>
      </c>
      <c r="D2" s="7">
        <v>114.37</v>
      </c>
      <c r="E2" s="7">
        <v>131.96</v>
      </c>
    </row>
    <row r="3" spans="1:6" x14ac:dyDescent="0.2">
      <c r="A3" t="s">
        <v>122</v>
      </c>
      <c r="B3" t="s">
        <v>382</v>
      </c>
      <c r="C3" s="7">
        <v>277.23</v>
      </c>
      <c r="D3" s="7">
        <v>180.2</v>
      </c>
      <c r="E3" s="7">
        <v>207.92</v>
      </c>
    </row>
    <row r="4" spans="1:6" x14ac:dyDescent="0.2">
      <c r="A4" t="s">
        <v>123</v>
      </c>
      <c r="B4" t="s">
        <v>383</v>
      </c>
      <c r="C4" s="7">
        <v>553.48</v>
      </c>
      <c r="D4" s="7">
        <v>359.76</v>
      </c>
      <c r="E4" s="7">
        <v>415.11</v>
      </c>
    </row>
    <row r="5" spans="1:6" x14ac:dyDescent="0.2">
      <c r="A5" t="s">
        <v>165</v>
      </c>
      <c r="B5" t="s">
        <v>415</v>
      </c>
      <c r="C5" s="7">
        <v>1052.1099999999999</v>
      </c>
      <c r="D5" s="7">
        <v>683.87</v>
      </c>
      <c r="E5" s="7">
        <v>789.08</v>
      </c>
    </row>
    <row r="6" spans="1:6" x14ac:dyDescent="0.2">
      <c r="A6" t="e">
        <v>#N/A</v>
      </c>
      <c r="B6" t="s">
        <v>495</v>
      </c>
      <c r="C6" s="7">
        <v>1815.4</v>
      </c>
      <c r="D6" s="7">
        <v>1180.01</v>
      </c>
      <c r="E6" s="7">
        <v>1361.55</v>
      </c>
    </row>
    <row r="7" spans="1:6" x14ac:dyDescent="0.2">
      <c r="A7" t="s">
        <v>124</v>
      </c>
      <c r="B7" t="s">
        <v>384</v>
      </c>
      <c r="C7" s="7">
        <v>137.29</v>
      </c>
      <c r="D7" s="7">
        <v>89.24</v>
      </c>
      <c r="E7" s="7">
        <v>102.97</v>
      </c>
    </row>
    <row r="8" spans="1:6" x14ac:dyDescent="0.2">
      <c r="A8" t="s">
        <v>125</v>
      </c>
      <c r="B8" t="s">
        <v>385</v>
      </c>
      <c r="C8" s="7">
        <v>302.42</v>
      </c>
      <c r="D8" s="7">
        <v>196.57</v>
      </c>
      <c r="E8" s="7">
        <v>226.81</v>
      </c>
    </row>
    <row r="9" spans="1:6" x14ac:dyDescent="0.2">
      <c r="A9" t="s">
        <v>126</v>
      </c>
      <c r="B9" t="s">
        <v>386</v>
      </c>
      <c r="C9" s="7">
        <v>565.01</v>
      </c>
      <c r="D9" s="7">
        <v>367.25</v>
      </c>
      <c r="E9" s="7">
        <v>423.76</v>
      </c>
    </row>
    <row r="10" spans="1:6" x14ac:dyDescent="0.2">
      <c r="A10" t="s">
        <v>127</v>
      </c>
      <c r="B10" t="s">
        <v>387</v>
      </c>
      <c r="C10" s="7">
        <v>1060</v>
      </c>
      <c r="D10" s="7">
        <v>689</v>
      </c>
      <c r="E10" s="7">
        <v>795</v>
      </c>
    </row>
    <row r="11" spans="1:6" x14ac:dyDescent="0.2">
      <c r="A11" t="s">
        <v>166</v>
      </c>
      <c r="B11" t="s">
        <v>416</v>
      </c>
      <c r="C11" s="7">
        <v>1794.75</v>
      </c>
      <c r="D11" s="7">
        <v>1166.58</v>
      </c>
      <c r="E11" s="7">
        <v>1346.06</v>
      </c>
    </row>
    <row r="12" spans="1:6" x14ac:dyDescent="0.2">
      <c r="A12" t="s">
        <v>199</v>
      </c>
      <c r="B12" t="s">
        <v>446</v>
      </c>
      <c r="C12" s="7">
        <v>2680.85</v>
      </c>
      <c r="D12" s="7">
        <v>1742.55</v>
      </c>
      <c r="E12" s="7">
        <v>2010.64</v>
      </c>
    </row>
    <row r="13" spans="1:6" x14ac:dyDescent="0.2">
      <c r="A13" t="s">
        <v>200</v>
      </c>
      <c r="B13" t="s">
        <v>447</v>
      </c>
      <c r="C13" s="7">
        <v>4216.68</v>
      </c>
      <c r="D13" s="7">
        <v>2740.84</v>
      </c>
      <c r="E13" s="7">
        <v>3162.51</v>
      </c>
    </row>
    <row r="14" spans="1:6" x14ac:dyDescent="0.2">
      <c r="A14" t="s">
        <v>201</v>
      </c>
      <c r="B14" t="s">
        <v>448</v>
      </c>
      <c r="C14" s="7">
        <v>125.67</v>
      </c>
      <c r="D14" s="7">
        <v>81.69</v>
      </c>
      <c r="E14" s="7">
        <v>94.25</v>
      </c>
    </row>
    <row r="15" spans="1:6" x14ac:dyDescent="0.2">
      <c r="A15" t="s">
        <v>202</v>
      </c>
      <c r="B15" t="s">
        <v>487</v>
      </c>
      <c r="C15" s="7">
        <v>302.5</v>
      </c>
      <c r="D15" s="7">
        <v>196.62</v>
      </c>
      <c r="E15" s="7">
        <v>226.87</v>
      </c>
    </row>
    <row r="16" spans="1:6" x14ac:dyDescent="0.2">
      <c r="A16" t="s">
        <v>203</v>
      </c>
      <c r="B16" t="s">
        <v>488</v>
      </c>
      <c r="C16" s="7">
        <v>582.03</v>
      </c>
      <c r="D16" s="7">
        <v>378.32</v>
      </c>
      <c r="E16" s="7">
        <v>436.52</v>
      </c>
    </row>
    <row r="17" spans="1:5" x14ac:dyDescent="0.2">
      <c r="A17" t="s">
        <v>240</v>
      </c>
      <c r="B17" t="s">
        <v>481</v>
      </c>
      <c r="C17" s="7">
        <v>982.51</v>
      </c>
      <c r="D17" s="7">
        <v>638.63</v>
      </c>
      <c r="E17" s="7">
        <v>736.88</v>
      </c>
    </row>
    <row r="18" spans="1:5" x14ac:dyDescent="0.2">
      <c r="A18" t="s">
        <v>128</v>
      </c>
      <c r="B18" t="s">
        <v>363</v>
      </c>
      <c r="C18" s="7">
        <v>1160.56</v>
      </c>
      <c r="D18" s="7">
        <v>754.37</v>
      </c>
      <c r="E18" s="7">
        <v>870.42</v>
      </c>
    </row>
    <row r="19" spans="1:5" x14ac:dyDescent="0.2">
      <c r="A19" t="s">
        <v>167</v>
      </c>
      <c r="B19" t="s">
        <v>364</v>
      </c>
      <c r="C19" s="7">
        <v>2479.88</v>
      </c>
      <c r="D19" s="7">
        <v>1611.92</v>
      </c>
      <c r="E19" s="7">
        <v>1859.91</v>
      </c>
    </row>
    <row r="20" spans="1:5" x14ac:dyDescent="0.2">
      <c r="A20" t="s">
        <v>129</v>
      </c>
      <c r="B20" t="s">
        <v>365</v>
      </c>
      <c r="C20" s="7">
        <v>4442.21</v>
      </c>
      <c r="D20" s="7">
        <v>2887.44</v>
      </c>
      <c r="E20" s="7">
        <v>3331.66</v>
      </c>
    </row>
    <row r="21" spans="1:5" x14ac:dyDescent="0.2">
      <c r="A21" t="s">
        <v>130</v>
      </c>
      <c r="B21" t="s">
        <v>366</v>
      </c>
      <c r="C21" s="7">
        <v>7339.28</v>
      </c>
      <c r="D21" s="7">
        <v>4770.53</v>
      </c>
      <c r="E21" s="7">
        <v>5504.46</v>
      </c>
    </row>
    <row r="22" spans="1:5" x14ac:dyDescent="0.2">
      <c r="A22" t="s">
        <v>152</v>
      </c>
      <c r="B22" t="s">
        <v>367</v>
      </c>
      <c r="C22" s="7">
        <v>15254.02</v>
      </c>
      <c r="D22" s="7">
        <v>9915.11</v>
      </c>
      <c r="E22" s="7">
        <v>11440.52</v>
      </c>
    </row>
    <row r="23" spans="1:5" x14ac:dyDescent="0.2">
      <c r="A23" t="s">
        <v>168</v>
      </c>
      <c r="B23" t="s">
        <v>368</v>
      </c>
      <c r="C23" s="7">
        <v>22802.22</v>
      </c>
      <c r="D23" s="7">
        <v>14821.45</v>
      </c>
      <c r="E23" s="7">
        <v>17101.669999999998</v>
      </c>
    </row>
    <row r="24" spans="1:5" x14ac:dyDescent="0.2">
      <c r="A24" t="s">
        <v>204</v>
      </c>
      <c r="B24" t="s">
        <v>369</v>
      </c>
      <c r="C24" s="7">
        <v>35158.910000000003</v>
      </c>
      <c r="D24" s="7">
        <v>22853.29</v>
      </c>
      <c r="E24" s="7">
        <v>26369.18</v>
      </c>
    </row>
    <row r="25" spans="1:5" x14ac:dyDescent="0.2">
      <c r="A25" t="s">
        <v>205</v>
      </c>
      <c r="B25" t="s">
        <v>483</v>
      </c>
      <c r="C25" s="7">
        <v>42241.35</v>
      </c>
      <c r="D25" s="7">
        <v>27456.880000000001</v>
      </c>
      <c r="E25" s="7">
        <v>31681.01</v>
      </c>
    </row>
    <row r="26" spans="1:5" x14ac:dyDescent="0.2">
      <c r="A26" t="s">
        <v>131</v>
      </c>
      <c r="B26" t="s">
        <v>388</v>
      </c>
      <c r="C26" s="7">
        <v>1106.43</v>
      </c>
      <c r="D26" s="7">
        <v>719.18</v>
      </c>
      <c r="E26" s="7">
        <v>829.82</v>
      </c>
    </row>
    <row r="27" spans="1:5" x14ac:dyDescent="0.2">
      <c r="A27" t="s">
        <v>169</v>
      </c>
      <c r="B27" t="s">
        <v>417</v>
      </c>
      <c r="C27" s="7">
        <v>2208.17</v>
      </c>
      <c r="D27" s="7">
        <v>1435.31</v>
      </c>
      <c r="E27" s="7">
        <v>1656.13</v>
      </c>
    </row>
    <row r="28" spans="1:5" x14ac:dyDescent="0.2">
      <c r="A28" t="s">
        <v>206</v>
      </c>
      <c r="B28" t="s">
        <v>449</v>
      </c>
      <c r="C28" s="7">
        <v>4057.84</v>
      </c>
      <c r="D28" s="7">
        <v>2637.6</v>
      </c>
      <c r="E28" s="7">
        <v>3043.38</v>
      </c>
    </row>
    <row r="29" spans="1:5" x14ac:dyDescent="0.2">
      <c r="A29" t="s">
        <v>132</v>
      </c>
      <c r="B29" t="s">
        <v>389</v>
      </c>
      <c r="C29" s="7">
        <v>7055.59</v>
      </c>
      <c r="D29" s="7">
        <v>4586.1400000000003</v>
      </c>
      <c r="E29" s="7">
        <v>5291.7</v>
      </c>
    </row>
    <row r="30" spans="1:5" x14ac:dyDescent="0.2">
      <c r="A30" t="s">
        <v>153</v>
      </c>
      <c r="B30" t="s">
        <v>405</v>
      </c>
      <c r="C30" s="7">
        <v>13558.52</v>
      </c>
      <c r="D30" s="7">
        <v>8813.0400000000009</v>
      </c>
      <c r="E30" s="7">
        <v>10168.89</v>
      </c>
    </row>
    <row r="31" spans="1:5" x14ac:dyDescent="0.2">
      <c r="A31" t="s">
        <v>170</v>
      </c>
      <c r="B31" t="s">
        <v>418</v>
      </c>
      <c r="C31" s="7">
        <v>25995.63</v>
      </c>
      <c r="D31" s="7">
        <v>16897.16</v>
      </c>
      <c r="E31" s="7">
        <v>19496.72</v>
      </c>
    </row>
    <row r="32" spans="1:5" x14ac:dyDescent="0.2">
      <c r="A32" t="s">
        <v>207</v>
      </c>
      <c r="B32" t="s">
        <v>450</v>
      </c>
      <c r="C32" s="7">
        <v>34718</v>
      </c>
      <c r="D32" s="7">
        <v>22566.7</v>
      </c>
      <c r="E32" s="7">
        <v>26038.5</v>
      </c>
    </row>
    <row r="33" spans="1:5" x14ac:dyDescent="0.2">
      <c r="A33" t="s">
        <v>208</v>
      </c>
      <c r="B33" t="s">
        <v>451</v>
      </c>
      <c r="C33" s="7">
        <v>48024.33</v>
      </c>
      <c r="D33" s="7">
        <v>31215.82</v>
      </c>
      <c r="E33" s="7">
        <v>36018.25</v>
      </c>
    </row>
    <row r="34" spans="1:5" x14ac:dyDescent="0.2">
      <c r="A34" t="s">
        <v>133</v>
      </c>
      <c r="B34" t="s">
        <v>390</v>
      </c>
      <c r="C34" s="7">
        <v>1188.9000000000001</v>
      </c>
      <c r="D34" s="7">
        <v>772.78</v>
      </c>
      <c r="E34" s="7">
        <v>891.67</v>
      </c>
    </row>
    <row r="35" spans="1:5" x14ac:dyDescent="0.2">
      <c r="A35" t="s">
        <v>134</v>
      </c>
      <c r="B35" t="s">
        <v>370</v>
      </c>
      <c r="C35" s="7">
        <v>2462.9699999999998</v>
      </c>
      <c r="D35" s="7">
        <v>1600.93</v>
      </c>
      <c r="E35" s="7">
        <v>1847.23</v>
      </c>
    </row>
    <row r="36" spans="1:5" x14ac:dyDescent="0.2">
      <c r="A36" t="s">
        <v>135</v>
      </c>
      <c r="B36" t="s">
        <v>371</v>
      </c>
      <c r="C36" s="7">
        <v>4350.8900000000003</v>
      </c>
      <c r="D36" s="7">
        <v>2828.08</v>
      </c>
      <c r="E36" s="7">
        <v>3263.17</v>
      </c>
    </row>
    <row r="37" spans="1:5" x14ac:dyDescent="0.2">
      <c r="A37" t="s">
        <v>154</v>
      </c>
      <c r="B37" t="s">
        <v>372</v>
      </c>
      <c r="C37" s="7">
        <v>7065.29</v>
      </c>
      <c r="D37" s="7">
        <v>4592.4399999999996</v>
      </c>
      <c r="E37" s="7">
        <v>5298.97</v>
      </c>
    </row>
    <row r="38" spans="1:5" x14ac:dyDescent="0.2">
      <c r="A38" t="s">
        <v>171</v>
      </c>
      <c r="B38" t="s">
        <v>373</v>
      </c>
      <c r="C38" s="7">
        <v>15901.77</v>
      </c>
      <c r="D38" s="7">
        <v>10336.15</v>
      </c>
      <c r="E38" s="7">
        <v>11926.33</v>
      </c>
    </row>
    <row r="39" spans="1:5" x14ac:dyDescent="0.2">
      <c r="A39" t="s">
        <v>209</v>
      </c>
      <c r="B39" t="s">
        <v>374</v>
      </c>
      <c r="C39" s="7">
        <v>27229.32</v>
      </c>
      <c r="D39" s="7">
        <v>17699.060000000001</v>
      </c>
      <c r="E39" s="7">
        <v>20421.990000000002</v>
      </c>
    </row>
    <row r="40" spans="1:5" x14ac:dyDescent="0.2">
      <c r="A40" t="s">
        <v>210</v>
      </c>
      <c r="B40" t="s">
        <v>452</v>
      </c>
      <c r="C40" s="7">
        <v>40169.78</v>
      </c>
      <c r="D40" s="7">
        <v>26110.36</v>
      </c>
      <c r="E40" s="7">
        <v>30127.33</v>
      </c>
    </row>
    <row r="41" spans="1:5" x14ac:dyDescent="0.2">
      <c r="A41" t="s">
        <v>211</v>
      </c>
      <c r="B41" t="s">
        <v>453</v>
      </c>
      <c r="C41" s="7">
        <v>1165.04</v>
      </c>
      <c r="D41" s="7">
        <v>757.27</v>
      </c>
      <c r="E41" s="7">
        <v>873.78</v>
      </c>
    </row>
    <row r="42" spans="1:5" x14ac:dyDescent="0.2">
      <c r="A42" t="s">
        <v>212</v>
      </c>
      <c r="B42" t="s">
        <v>375</v>
      </c>
      <c r="C42" s="7">
        <v>2211.5100000000002</v>
      </c>
      <c r="D42" s="7">
        <v>1437.48</v>
      </c>
      <c r="E42" s="7">
        <v>1658.63</v>
      </c>
    </row>
    <row r="43" spans="1:5" x14ac:dyDescent="0.2">
      <c r="A43" t="s">
        <v>136</v>
      </c>
      <c r="B43" t="s">
        <v>376</v>
      </c>
      <c r="C43" s="7">
        <v>3992.12</v>
      </c>
      <c r="D43" s="7">
        <v>2594.88</v>
      </c>
      <c r="E43" s="7">
        <v>2994.09</v>
      </c>
    </row>
    <row r="44" spans="1:5" x14ac:dyDescent="0.2">
      <c r="A44" t="s">
        <v>137</v>
      </c>
      <c r="B44" t="s">
        <v>377</v>
      </c>
      <c r="C44" s="7">
        <v>6858.49</v>
      </c>
      <c r="D44" s="7">
        <v>4458.0200000000004</v>
      </c>
      <c r="E44" s="7">
        <v>5143.87</v>
      </c>
    </row>
    <row r="45" spans="1:5" x14ac:dyDescent="0.2">
      <c r="A45" t="s">
        <v>155</v>
      </c>
      <c r="B45" t="s">
        <v>378</v>
      </c>
      <c r="C45" s="7">
        <v>13397.99</v>
      </c>
      <c r="D45" s="7">
        <v>8708.69</v>
      </c>
      <c r="E45" s="7">
        <v>10048.49</v>
      </c>
    </row>
    <row r="46" spans="1:5" x14ac:dyDescent="0.2">
      <c r="A46" t="s">
        <v>172</v>
      </c>
      <c r="B46" t="s">
        <v>419</v>
      </c>
      <c r="C46" s="7">
        <v>24876.55</v>
      </c>
      <c r="D46" s="7">
        <v>16169.76</v>
      </c>
      <c r="E46" s="7">
        <v>18657.41</v>
      </c>
    </row>
    <row r="47" spans="1:5" x14ac:dyDescent="0.2">
      <c r="A47" t="s">
        <v>173</v>
      </c>
      <c r="B47" t="s">
        <v>420</v>
      </c>
      <c r="C47" s="7">
        <v>35266.83</v>
      </c>
      <c r="D47" s="7">
        <v>22923.439999999999</v>
      </c>
      <c r="E47" s="7">
        <v>26450.13</v>
      </c>
    </row>
    <row r="48" spans="1:5" x14ac:dyDescent="0.2">
      <c r="A48" t="s">
        <v>138</v>
      </c>
      <c r="B48" t="s">
        <v>391</v>
      </c>
      <c r="C48" s="7">
        <v>1071.9000000000001</v>
      </c>
      <c r="D48" s="7">
        <v>696.74</v>
      </c>
      <c r="E48" s="7">
        <v>803.93</v>
      </c>
    </row>
    <row r="49" spans="1:5" x14ac:dyDescent="0.2">
      <c r="A49" t="s">
        <v>139</v>
      </c>
      <c r="B49" t="s">
        <v>392</v>
      </c>
      <c r="C49" s="7">
        <v>2156.66</v>
      </c>
      <c r="D49" s="7">
        <v>1401.83</v>
      </c>
      <c r="E49" s="7">
        <v>1617.5</v>
      </c>
    </row>
    <row r="50" spans="1:5" x14ac:dyDescent="0.2">
      <c r="A50" t="s">
        <v>140</v>
      </c>
      <c r="B50" t="s">
        <v>393</v>
      </c>
      <c r="C50" s="7">
        <v>4012.25</v>
      </c>
      <c r="D50" s="7">
        <v>2607.96</v>
      </c>
      <c r="E50" s="7">
        <v>3009.19</v>
      </c>
    </row>
    <row r="51" spans="1:5" x14ac:dyDescent="0.2">
      <c r="A51" t="s">
        <v>141</v>
      </c>
      <c r="B51" t="s">
        <v>394</v>
      </c>
      <c r="C51" s="7">
        <v>6988.88</v>
      </c>
      <c r="D51" s="7">
        <v>4542.7700000000004</v>
      </c>
      <c r="E51" s="7">
        <v>5241.66</v>
      </c>
    </row>
    <row r="52" spans="1:5" x14ac:dyDescent="0.2">
      <c r="A52" t="s">
        <v>156</v>
      </c>
      <c r="B52" t="s">
        <v>406</v>
      </c>
      <c r="C52" s="7">
        <v>13703.51</v>
      </c>
      <c r="D52" s="7">
        <v>8907.2800000000007</v>
      </c>
      <c r="E52" s="7">
        <v>10277.66</v>
      </c>
    </row>
    <row r="53" spans="1:5" x14ac:dyDescent="0.2">
      <c r="A53" t="s">
        <v>174</v>
      </c>
      <c r="B53" t="s">
        <v>421</v>
      </c>
      <c r="C53" s="7">
        <v>23728.81</v>
      </c>
      <c r="D53" s="7">
        <v>15423.72</v>
      </c>
      <c r="E53" s="7">
        <v>17796.61</v>
      </c>
    </row>
    <row r="54" spans="1:5" x14ac:dyDescent="0.2">
      <c r="A54" t="s">
        <v>175</v>
      </c>
      <c r="B54" t="s">
        <v>422</v>
      </c>
      <c r="C54" s="7">
        <v>43923.519999999997</v>
      </c>
      <c r="D54" s="7">
        <v>28550.29</v>
      </c>
      <c r="E54" s="7">
        <v>32942.639999999999</v>
      </c>
    </row>
    <row r="55" spans="1:5" x14ac:dyDescent="0.2">
      <c r="A55" t="s">
        <v>142</v>
      </c>
      <c r="B55" t="s">
        <v>395</v>
      </c>
      <c r="C55" s="7">
        <v>1090.99</v>
      </c>
      <c r="D55" s="7">
        <v>709.14</v>
      </c>
      <c r="E55" s="7">
        <v>818.24</v>
      </c>
    </row>
    <row r="56" spans="1:5" x14ac:dyDescent="0.2">
      <c r="A56" t="s">
        <v>176</v>
      </c>
      <c r="B56" t="s">
        <v>423</v>
      </c>
      <c r="C56" s="7">
        <v>2140.86</v>
      </c>
      <c r="D56" s="7">
        <v>1391.56</v>
      </c>
      <c r="E56" s="7">
        <v>1605.64</v>
      </c>
    </row>
    <row r="57" spans="1:5" x14ac:dyDescent="0.2">
      <c r="A57" t="s">
        <v>143</v>
      </c>
      <c r="B57" t="s">
        <v>396</v>
      </c>
      <c r="C57" s="7">
        <v>3953.2</v>
      </c>
      <c r="D57" s="7">
        <v>2569.58</v>
      </c>
      <c r="E57" s="7">
        <v>2964.9</v>
      </c>
    </row>
    <row r="58" spans="1:5" x14ac:dyDescent="0.2">
      <c r="A58" t="s">
        <v>144</v>
      </c>
      <c r="B58" t="s">
        <v>397</v>
      </c>
      <c r="C58" s="7">
        <v>7231.82</v>
      </c>
      <c r="D58" s="7">
        <v>4700.68</v>
      </c>
      <c r="E58" s="7">
        <v>5423.87</v>
      </c>
    </row>
    <row r="59" spans="1:5" x14ac:dyDescent="0.2">
      <c r="A59" t="s">
        <v>157</v>
      </c>
      <c r="B59" t="s">
        <v>407</v>
      </c>
      <c r="C59" s="7">
        <v>13568.39</v>
      </c>
      <c r="D59" s="7">
        <v>8819.4500000000007</v>
      </c>
      <c r="E59" s="7">
        <v>10176.290000000001</v>
      </c>
    </row>
    <row r="60" spans="1:5" x14ac:dyDescent="0.2">
      <c r="A60" t="s">
        <v>177</v>
      </c>
      <c r="B60" t="s">
        <v>424</v>
      </c>
      <c r="C60" s="7">
        <v>23368.36</v>
      </c>
      <c r="D60" s="7">
        <v>15189.43</v>
      </c>
      <c r="E60" s="7">
        <v>17562.27</v>
      </c>
    </row>
    <row r="61" spans="1:5" x14ac:dyDescent="0.2">
      <c r="A61" t="s">
        <v>178</v>
      </c>
      <c r="B61" t="s">
        <v>425</v>
      </c>
      <c r="C61" s="7">
        <v>45920.800000000003</v>
      </c>
      <c r="D61" s="7">
        <v>29848.52</v>
      </c>
      <c r="E61" s="7">
        <v>34440.6</v>
      </c>
    </row>
    <row r="62" spans="1:5" x14ac:dyDescent="0.2">
      <c r="A62" t="s">
        <v>213</v>
      </c>
      <c r="B62" t="s">
        <v>454</v>
      </c>
      <c r="C62" s="7">
        <v>1171.44</v>
      </c>
      <c r="D62" s="7">
        <v>761.44</v>
      </c>
      <c r="E62" s="7">
        <v>878.58</v>
      </c>
    </row>
    <row r="63" spans="1:5" x14ac:dyDescent="0.2">
      <c r="A63" t="s">
        <v>179</v>
      </c>
      <c r="B63" t="s">
        <v>426</v>
      </c>
      <c r="C63" s="7">
        <v>2281.36</v>
      </c>
      <c r="D63" s="7">
        <v>1482.89</v>
      </c>
      <c r="E63" s="7">
        <v>1711.02</v>
      </c>
    </row>
    <row r="64" spans="1:5" x14ac:dyDescent="0.2">
      <c r="A64" t="s">
        <v>145</v>
      </c>
      <c r="B64" t="s">
        <v>398</v>
      </c>
      <c r="C64" s="7">
        <v>4257.9399999999996</v>
      </c>
      <c r="D64" s="7">
        <v>2767.66</v>
      </c>
      <c r="E64" s="7">
        <v>3193.46</v>
      </c>
    </row>
    <row r="65" spans="1:5" x14ac:dyDescent="0.2">
      <c r="A65" t="s">
        <v>146</v>
      </c>
      <c r="B65" t="s">
        <v>399</v>
      </c>
      <c r="C65" s="7">
        <v>7382.62</v>
      </c>
      <c r="D65" s="7">
        <v>4798.7</v>
      </c>
      <c r="E65" s="7">
        <v>5536.97</v>
      </c>
    </row>
    <row r="66" spans="1:5" x14ac:dyDescent="0.2">
      <c r="A66" t="s">
        <v>147</v>
      </c>
      <c r="B66" t="s">
        <v>400</v>
      </c>
      <c r="C66" s="7">
        <v>13730.49</v>
      </c>
      <c r="D66" s="7">
        <v>8924.82</v>
      </c>
      <c r="E66" s="7">
        <v>10297.870000000001</v>
      </c>
    </row>
    <row r="67" spans="1:5" x14ac:dyDescent="0.2">
      <c r="A67" t="s">
        <v>158</v>
      </c>
      <c r="B67" t="s">
        <v>408</v>
      </c>
      <c r="C67" s="7">
        <v>23420.49</v>
      </c>
      <c r="D67" s="7">
        <v>15223.32</v>
      </c>
      <c r="E67" s="7">
        <v>17565.37</v>
      </c>
    </row>
    <row r="68" spans="1:5" x14ac:dyDescent="0.2">
      <c r="A68" t="s">
        <v>159</v>
      </c>
      <c r="B68" t="s">
        <v>409</v>
      </c>
      <c r="C68" s="7">
        <v>33225.480000000003</v>
      </c>
      <c r="D68" s="7">
        <v>21596.560000000001</v>
      </c>
      <c r="E68" s="7">
        <v>24919.11</v>
      </c>
    </row>
    <row r="69" spans="1:5" x14ac:dyDescent="0.2">
      <c r="A69" t="s">
        <v>180</v>
      </c>
      <c r="B69" t="s">
        <v>427</v>
      </c>
      <c r="C69" s="7">
        <v>40176.76</v>
      </c>
      <c r="D69" s="7">
        <v>26114.9</v>
      </c>
      <c r="E69" s="7">
        <v>30132.57</v>
      </c>
    </row>
    <row r="70" spans="1:5" x14ac:dyDescent="0.2">
      <c r="A70" t="s">
        <v>181</v>
      </c>
      <c r="B70" t="s">
        <v>428</v>
      </c>
      <c r="C70" s="7">
        <v>66027</v>
      </c>
      <c r="D70" s="7">
        <v>42917.55</v>
      </c>
      <c r="E70" s="7">
        <v>49520.25</v>
      </c>
    </row>
    <row r="71" spans="1:5" x14ac:dyDescent="0.2">
      <c r="A71" t="s">
        <v>214</v>
      </c>
      <c r="B71" t="s">
        <v>455</v>
      </c>
      <c r="C71" s="7">
        <v>1233.92</v>
      </c>
      <c r="D71" s="7">
        <v>802.05</v>
      </c>
      <c r="E71" s="7">
        <v>925.44</v>
      </c>
    </row>
    <row r="72" spans="1:5" x14ac:dyDescent="0.2">
      <c r="A72" t="s">
        <v>215</v>
      </c>
      <c r="B72" t="s">
        <v>456</v>
      </c>
      <c r="C72" s="7">
        <v>2413.73</v>
      </c>
      <c r="D72" s="7">
        <v>1568.92</v>
      </c>
      <c r="E72" s="7">
        <v>1810.3</v>
      </c>
    </row>
    <row r="73" spans="1:5" x14ac:dyDescent="0.2">
      <c r="A73" t="s">
        <v>216</v>
      </c>
      <c r="B73" t="s">
        <v>457</v>
      </c>
      <c r="C73" s="7">
        <v>4398.78</v>
      </c>
      <c r="D73" s="7">
        <v>2859.2</v>
      </c>
      <c r="E73" s="7">
        <v>3299.08</v>
      </c>
    </row>
    <row r="74" spans="1:5" x14ac:dyDescent="0.2">
      <c r="A74" t="s">
        <v>217</v>
      </c>
      <c r="B74" t="s">
        <v>458</v>
      </c>
      <c r="C74" s="7">
        <v>7544.18</v>
      </c>
      <c r="D74" s="7">
        <v>4903.72</v>
      </c>
      <c r="E74" s="7">
        <v>5658.14</v>
      </c>
    </row>
    <row r="75" spans="1:5" x14ac:dyDescent="0.2">
      <c r="A75" t="s">
        <v>218</v>
      </c>
      <c r="B75" t="s">
        <v>459</v>
      </c>
      <c r="C75" s="7">
        <v>14758.37</v>
      </c>
      <c r="D75" s="7">
        <v>9592.94</v>
      </c>
      <c r="E75" s="7">
        <v>11068.78</v>
      </c>
    </row>
    <row r="76" spans="1:5" x14ac:dyDescent="0.2">
      <c r="A76" t="s">
        <v>160</v>
      </c>
      <c r="B76" t="s">
        <v>410</v>
      </c>
      <c r="C76" s="7">
        <v>24095.9</v>
      </c>
      <c r="D76" s="7">
        <v>15662.34</v>
      </c>
      <c r="E76" s="7">
        <v>18071.93</v>
      </c>
    </row>
    <row r="77" spans="1:5" x14ac:dyDescent="0.2">
      <c r="A77" t="s">
        <v>182</v>
      </c>
      <c r="B77" t="s">
        <v>429</v>
      </c>
      <c r="C77" s="7">
        <v>36259.93</v>
      </c>
      <c r="D77" s="7">
        <v>23568.95</v>
      </c>
      <c r="E77" s="7">
        <v>27194.95</v>
      </c>
    </row>
    <row r="78" spans="1:5" x14ac:dyDescent="0.2">
      <c r="A78" t="s">
        <v>183</v>
      </c>
      <c r="B78" t="s">
        <v>430</v>
      </c>
      <c r="C78" s="7">
        <v>47381.04</v>
      </c>
      <c r="D78" s="7">
        <v>30797.68</v>
      </c>
      <c r="E78" s="7">
        <v>35535.78</v>
      </c>
    </row>
    <row r="79" spans="1:5" x14ac:dyDescent="0.2">
      <c r="A79" t="s">
        <v>184</v>
      </c>
      <c r="B79" t="s">
        <v>431</v>
      </c>
      <c r="C79" s="7">
        <v>1242.92</v>
      </c>
      <c r="D79" s="7">
        <v>807.9</v>
      </c>
      <c r="E79" s="7">
        <v>932.19</v>
      </c>
    </row>
    <row r="80" spans="1:5" x14ac:dyDescent="0.2">
      <c r="A80" t="s">
        <v>219</v>
      </c>
      <c r="B80" t="s">
        <v>460</v>
      </c>
      <c r="C80" s="7">
        <v>2366.23</v>
      </c>
      <c r="D80" s="7">
        <v>1538.05</v>
      </c>
      <c r="E80" s="7">
        <v>1774.67</v>
      </c>
    </row>
    <row r="81" spans="1:5" x14ac:dyDescent="0.2">
      <c r="A81" t="s">
        <v>185</v>
      </c>
      <c r="B81" t="s">
        <v>432</v>
      </c>
      <c r="C81" s="7">
        <v>4218.46</v>
      </c>
      <c r="D81" s="7">
        <v>2742</v>
      </c>
      <c r="E81" s="7">
        <v>3163.85</v>
      </c>
    </row>
    <row r="82" spans="1:5" x14ac:dyDescent="0.2">
      <c r="A82" t="s">
        <v>148</v>
      </c>
      <c r="B82" t="s">
        <v>401</v>
      </c>
      <c r="C82" s="7">
        <v>7487.49</v>
      </c>
      <c r="D82" s="7">
        <v>4866.87</v>
      </c>
      <c r="E82" s="7">
        <v>5615.61</v>
      </c>
    </row>
    <row r="83" spans="1:5" x14ac:dyDescent="0.2">
      <c r="A83" t="s">
        <v>161</v>
      </c>
      <c r="B83" t="s">
        <v>411</v>
      </c>
      <c r="C83" s="7">
        <v>13679.93</v>
      </c>
      <c r="D83" s="7">
        <v>8891.9500000000007</v>
      </c>
      <c r="E83" s="7">
        <v>10259.950000000001</v>
      </c>
    </row>
    <row r="84" spans="1:5" x14ac:dyDescent="0.2">
      <c r="A84" t="s">
        <v>186</v>
      </c>
      <c r="B84" t="s">
        <v>433</v>
      </c>
      <c r="C84" s="7">
        <v>24071.39</v>
      </c>
      <c r="D84" s="7">
        <v>15646.4</v>
      </c>
      <c r="E84" s="7">
        <v>18053.54</v>
      </c>
    </row>
    <row r="85" spans="1:5" x14ac:dyDescent="0.2">
      <c r="A85" t="s">
        <v>187</v>
      </c>
      <c r="B85" t="s">
        <v>434</v>
      </c>
      <c r="C85" s="7">
        <v>39152.269999999997</v>
      </c>
      <c r="D85" s="7">
        <v>25448.97</v>
      </c>
      <c r="E85" s="7">
        <v>29364.2</v>
      </c>
    </row>
    <row r="86" spans="1:5" x14ac:dyDescent="0.2">
      <c r="A86" t="s">
        <v>220</v>
      </c>
      <c r="B86" t="s">
        <v>461</v>
      </c>
      <c r="C86" s="7">
        <v>1209.56</v>
      </c>
      <c r="D86" s="7">
        <v>786.21</v>
      </c>
      <c r="E86" s="7">
        <v>907.17</v>
      </c>
    </row>
    <row r="87" spans="1:5" x14ac:dyDescent="0.2">
      <c r="A87" t="s">
        <v>221</v>
      </c>
      <c r="B87" t="s">
        <v>462</v>
      </c>
      <c r="C87" s="7">
        <v>2484.6999999999998</v>
      </c>
      <c r="D87" s="7">
        <v>1615.06</v>
      </c>
      <c r="E87" s="7">
        <v>1863.53</v>
      </c>
    </row>
    <row r="88" spans="1:5" x14ac:dyDescent="0.2">
      <c r="A88" t="s">
        <v>222</v>
      </c>
      <c r="B88" t="s">
        <v>463</v>
      </c>
      <c r="C88" s="7">
        <v>4478.53</v>
      </c>
      <c r="D88" s="7">
        <v>2911.05</v>
      </c>
      <c r="E88" s="7">
        <v>3358.9</v>
      </c>
    </row>
    <row r="89" spans="1:5" x14ac:dyDescent="0.2">
      <c r="A89" t="s">
        <v>188</v>
      </c>
      <c r="B89" t="s">
        <v>435</v>
      </c>
      <c r="C89" s="7">
        <v>7300.8</v>
      </c>
      <c r="D89" s="7">
        <v>4745.5200000000004</v>
      </c>
      <c r="E89" s="7">
        <v>5475.6</v>
      </c>
    </row>
    <row r="90" spans="1:5" x14ac:dyDescent="0.2">
      <c r="A90" t="s">
        <v>189</v>
      </c>
      <c r="B90" t="s">
        <v>436</v>
      </c>
      <c r="C90" s="7">
        <v>15426.39</v>
      </c>
      <c r="D90" s="7">
        <v>10027.16</v>
      </c>
      <c r="E90" s="7">
        <v>11569.8</v>
      </c>
    </row>
    <row r="91" spans="1:5" x14ac:dyDescent="0.2">
      <c r="A91" t="s">
        <v>162</v>
      </c>
      <c r="B91" t="s">
        <v>412</v>
      </c>
      <c r="C91" s="7">
        <v>26599.88</v>
      </c>
      <c r="D91" s="7">
        <v>17289.919999999998</v>
      </c>
      <c r="E91" s="7">
        <v>19949.91</v>
      </c>
    </row>
    <row r="92" spans="1:5" x14ac:dyDescent="0.2">
      <c r="A92" t="s">
        <v>190</v>
      </c>
      <c r="B92" t="s">
        <v>437</v>
      </c>
      <c r="C92" s="7">
        <v>36757.339999999997</v>
      </c>
      <c r="D92" s="7">
        <v>23892.27</v>
      </c>
      <c r="E92" s="7">
        <v>27568.01</v>
      </c>
    </row>
    <row r="93" spans="1:5" x14ac:dyDescent="0.2">
      <c r="A93" t="s">
        <v>191</v>
      </c>
      <c r="B93" t="s">
        <v>438</v>
      </c>
      <c r="C93" s="7">
        <v>44611</v>
      </c>
      <c r="D93" s="7">
        <v>28997.15</v>
      </c>
      <c r="E93" s="7">
        <v>33458.25</v>
      </c>
    </row>
    <row r="94" spans="1:5" x14ac:dyDescent="0.2">
      <c r="A94" t="s">
        <v>223</v>
      </c>
      <c r="B94" t="s">
        <v>464</v>
      </c>
      <c r="C94" s="7">
        <v>1238.44</v>
      </c>
      <c r="D94" s="7">
        <v>804.99</v>
      </c>
      <c r="E94" s="7">
        <v>928.83</v>
      </c>
    </row>
    <row r="95" spans="1:5" x14ac:dyDescent="0.2">
      <c r="A95" t="s">
        <v>192</v>
      </c>
      <c r="B95" t="s">
        <v>439</v>
      </c>
      <c r="C95" s="7">
        <v>2517.73</v>
      </c>
      <c r="D95" s="7">
        <v>1636.53</v>
      </c>
      <c r="E95" s="7">
        <v>1888.3</v>
      </c>
    </row>
    <row r="96" spans="1:5" x14ac:dyDescent="0.2">
      <c r="A96" t="s">
        <v>149</v>
      </c>
      <c r="B96" t="s">
        <v>402</v>
      </c>
      <c r="C96" s="7">
        <v>4526.22</v>
      </c>
      <c r="D96" s="7">
        <v>2942.05</v>
      </c>
      <c r="E96" s="7">
        <v>3394.67</v>
      </c>
    </row>
    <row r="97" spans="1:5" x14ac:dyDescent="0.2">
      <c r="A97" t="s">
        <v>150</v>
      </c>
      <c r="B97" t="s">
        <v>403</v>
      </c>
      <c r="C97" s="7">
        <v>7572.42</v>
      </c>
      <c r="D97" s="7">
        <v>4922.07</v>
      </c>
      <c r="E97" s="7">
        <v>5679.32</v>
      </c>
    </row>
    <row r="98" spans="1:5" x14ac:dyDescent="0.2">
      <c r="A98" t="s">
        <v>163</v>
      </c>
      <c r="B98" t="s">
        <v>413</v>
      </c>
      <c r="C98" s="7">
        <v>15296.83</v>
      </c>
      <c r="D98" s="7">
        <v>9942.94</v>
      </c>
      <c r="E98" s="7">
        <v>11472.62</v>
      </c>
    </row>
    <row r="99" spans="1:5" x14ac:dyDescent="0.2">
      <c r="A99" t="s">
        <v>193</v>
      </c>
      <c r="B99" t="s">
        <v>440</v>
      </c>
      <c r="C99" s="7">
        <v>25472.23</v>
      </c>
      <c r="D99" s="7">
        <v>16556.95</v>
      </c>
      <c r="E99" s="7">
        <v>19104.169999999998</v>
      </c>
    </row>
    <row r="100" spans="1:5" x14ac:dyDescent="0.2">
      <c r="A100" t="s">
        <v>194</v>
      </c>
      <c r="B100" t="s">
        <v>441</v>
      </c>
      <c r="C100" s="7">
        <v>41205.25</v>
      </c>
      <c r="D100" s="7">
        <v>26783.41</v>
      </c>
      <c r="E100" s="7">
        <v>30903.94</v>
      </c>
    </row>
    <row r="101" spans="1:5" x14ac:dyDescent="0.2">
      <c r="A101" t="s">
        <v>151</v>
      </c>
      <c r="B101" t="s">
        <v>404</v>
      </c>
      <c r="C101" s="7">
        <v>1165.96</v>
      </c>
      <c r="D101" s="7">
        <v>757.88</v>
      </c>
      <c r="E101" s="7">
        <v>874.47</v>
      </c>
    </row>
    <row r="102" spans="1:5" x14ac:dyDescent="0.2">
      <c r="A102" t="s">
        <v>195</v>
      </c>
      <c r="B102" t="s">
        <v>442</v>
      </c>
      <c r="C102" s="7">
        <v>2453.4699999999998</v>
      </c>
      <c r="D102" s="7">
        <v>1594.75</v>
      </c>
      <c r="E102" s="7">
        <v>1840.1</v>
      </c>
    </row>
    <row r="103" spans="1:5" x14ac:dyDescent="0.2">
      <c r="A103" t="s">
        <v>224</v>
      </c>
      <c r="B103" t="s">
        <v>465</v>
      </c>
      <c r="C103" s="7">
        <v>4390.8999999999996</v>
      </c>
      <c r="D103" s="7">
        <v>2854.08</v>
      </c>
      <c r="E103" s="7">
        <v>3293.17</v>
      </c>
    </row>
    <row r="104" spans="1:5" x14ac:dyDescent="0.2">
      <c r="A104" t="s">
        <v>196</v>
      </c>
      <c r="B104" t="s">
        <v>443</v>
      </c>
      <c r="C104" s="7">
        <v>7743.95</v>
      </c>
      <c r="D104" s="7">
        <v>5033.57</v>
      </c>
      <c r="E104" s="7">
        <v>5807.97</v>
      </c>
    </row>
    <row r="105" spans="1:5" x14ac:dyDescent="0.2">
      <c r="A105" t="s">
        <v>197</v>
      </c>
      <c r="B105" t="s">
        <v>444</v>
      </c>
      <c r="C105" s="7">
        <v>14113.04</v>
      </c>
      <c r="D105" s="7">
        <v>9173.48</v>
      </c>
      <c r="E105" s="7">
        <v>10584.78</v>
      </c>
    </row>
    <row r="106" spans="1:5" x14ac:dyDescent="0.2">
      <c r="A106" t="s">
        <v>164</v>
      </c>
      <c r="B106" t="s">
        <v>414</v>
      </c>
      <c r="C106" s="7">
        <v>23311.88</v>
      </c>
      <c r="D106" s="7">
        <v>15152.72</v>
      </c>
      <c r="E106" s="7">
        <v>17483.91</v>
      </c>
    </row>
    <row r="107" spans="1:5" x14ac:dyDescent="0.2">
      <c r="A107" t="s">
        <v>198</v>
      </c>
      <c r="B107" t="s">
        <v>445</v>
      </c>
      <c r="C107" s="7">
        <v>34016.99</v>
      </c>
      <c r="D107" s="7">
        <v>22111.040000000001</v>
      </c>
      <c r="E107" s="7">
        <v>25512.74</v>
      </c>
    </row>
    <row r="108" spans="1:5" x14ac:dyDescent="0.2">
      <c r="A108" t="s">
        <v>225</v>
      </c>
      <c r="B108" t="s">
        <v>466</v>
      </c>
      <c r="C108" s="7">
        <v>48049.83</v>
      </c>
      <c r="D108" s="7">
        <v>31232.39</v>
      </c>
      <c r="E108" s="7">
        <v>36037.370000000003</v>
      </c>
    </row>
    <row r="109" spans="1:5" x14ac:dyDescent="0.2">
      <c r="A109" t="s">
        <v>226</v>
      </c>
      <c r="B109" t="s">
        <v>467</v>
      </c>
      <c r="C109" s="7">
        <v>65002.63</v>
      </c>
      <c r="D109" s="7">
        <v>42251.71</v>
      </c>
      <c r="E109" s="7">
        <v>48751.97</v>
      </c>
    </row>
    <row r="110" spans="1:5" x14ac:dyDescent="0.2">
      <c r="A110" t="s">
        <v>227</v>
      </c>
      <c r="B110" t="s">
        <v>468</v>
      </c>
      <c r="C110" s="7">
        <v>1233.3499999999999</v>
      </c>
      <c r="D110" s="7">
        <v>801.68</v>
      </c>
      <c r="E110" s="7">
        <v>925.01</v>
      </c>
    </row>
    <row r="111" spans="1:5" x14ac:dyDescent="0.2">
      <c r="A111" t="s">
        <v>228</v>
      </c>
      <c r="B111" t="s">
        <v>469</v>
      </c>
      <c r="C111" s="7">
        <v>2474.67</v>
      </c>
      <c r="D111" s="7">
        <v>1608.54</v>
      </c>
      <c r="E111" s="7">
        <v>1856.01</v>
      </c>
    </row>
    <row r="112" spans="1:5" x14ac:dyDescent="0.2">
      <c r="A112" t="s">
        <v>229</v>
      </c>
      <c r="B112" t="s">
        <v>470</v>
      </c>
      <c r="C112" s="7">
        <v>4361.5</v>
      </c>
      <c r="D112" s="7">
        <v>2834.97</v>
      </c>
      <c r="E112" s="7">
        <v>3271.12</v>
      </c>
    </row>
    <row r="113" spans="1:5" x14ac:dyDescent="0.2">
      <c r="A113" t="s">
        <v>230</v>
      </c>
      <c r="B113" t="s">
        <v>471</v>
      </c>
      <c r="C113" s="7">
        <v>6903.6</v>
      </c>
      <c r="D113" s="7">
        <v>4487.34</v>
      </c>
      <c r="E113" s="7">
        <v>5177.7</v>
      </c>
    </row>
    <row r="114" spans="1:5" x14ac:dyDescent="0.2">
      <c r="A114" t="s">
        <v>231</v>
      </c>
      <c r="B114" t="s">
        <v>472</v>
      </c>
      <c r="C114" s="7">
        <v>13929.56</v>
      </c>
      <c r="D114" s="7">
        <v>9054.2199999999993</v>
      </c>
      <c r="E114" s="7">
        <v>10447.17</v>
      </c>
    </row>
    <row r="115" spans="1:5" x14ac:dyDescent="0.2">
      <c r="A115" t="s">
        <v>232</v>
      </c>
      <c r="B115" t="s">
        <v>473</v>
      </c>
      <c r="C115" s="7">
        <v>24351.56</v>
      </c>
      <c r="D115" s="7">
        <v>15828.52</v>
      </c>
      <c r="E115" s="7">
        <v>18263.669999999998</v>
      </c>
    </row>
    <row r="116" spans="1:5" x14ac:dyDescent="0.2">
      <c r="A116" t="s">
        <v>233</v>
      </c>
      <c r="B116" t="s">
        <v>474</v>
      </c>
      <c r="C116" s="7">
        <v>1163.3900000000001</v>
      </c>
      <c r="D116" s="7">
        <v>756.21</v>
      </c>
      <c r="E116" s="7">
        <v>872.55</v>
      </c>
    </row>
    <row r="117" spans="1:5" x14ac:dyDescent="0.2">
      <c r="A117" t="s">
        <v>234</v>
      </c>
      <c r="B117" t="s">
        <v>475</v>
      </c>
      <c r="C117" s="7">
        <v>2392.33</v>
      </c>
      <c r="D117" s="7">
        <v>1555.01</v>
      </c>
      <c r="E117" s="7">
        <v>1794.24</v>
      </c>
    </row>
    <row r="118" spans="1:5" x14ac:dyDescent="0.2">
      <c r="A118" t="s">
        <v>235</v>
      </c>
      <c r="B118" t="s">
        <v>476</v>
      </c>
      <c r="C118" s="7">
        <v>4259.58</v>
      </c>
      <c r="D118" s="7">
        <v>2768.73</v>
      </c>
      <c r="E118" s="7">
        <v>3194.68</v>
      </c>
    </row>
    <row r="119" spans="1:5" x14ac:dyDescent="0.2">
      <c r="A119" t="s">
        <v>236</v>
      </c>
      <c r="B119" t="s">
        <v>477</v>
      </c>
      <c r="C119" s="7">
        <v>6986.02</v>
      </c>
      <c r="D119" s="7">
        <v>4540.91</v>
      </c>
      <c r="E119" s="7">
        <v>5239.51</v>
      </c>
    </row>
    <row r="120" spans="1:5" x14ac:dyDescent="0.2">
      <c r="A120" t="s">
        <v>237</v>
      </c>
      <c r="B120" t="s">
        <v>478</v>
      </c>
      <c r="C120" s="7">
        <v>14324.84</v>
      </c>
      <c r="D120" s="7">
        <v>9311.15</v>
      </c>
      <c r="E120" s="7">
        <v>10743.63</v>
      </c>
    </row>
    <row r="121" spans="1:5" x14ac:dyDescent="0.2">
      <c r="A121" t="s">
        <v>238</v>
      </c>
      <c r="B121" t="s">
        <v>479</v>
      </c>
      <c r="C121" s="7">
        <v>21609.91</v>
      </c>
      <c r="D121" s="7">
        <v>14046.44</v>
      </c>
      <c r="E121" s="7">
        <v>16207.43</v>
      </c>
    </row>
    <row r="122" spans="1:5" x14ac:dyDescent="0.2">
      <c r="A122" t="s">
        <v>239</v>
      </c>
      <c r="B122" t="s">
        <v>480</v>
      </c>
      <c r="C122" s="7">
        <v>31715.16</v>
      </c>
      <c r="D122" s="7">
        <v>20614.849999999999</v>
      </c>
      <c r="E122" s="7">
        <v>23786.37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.5" bestFit="1" customWidth="1"/>
    <col min="2" max="2" width="63.6640625" bestFit="1" customWidth="1"/>
    <col min="3" max="3" width="26.5" bestFit="1" customWidth="1"/>
    <col min="4" max="4" width="26.5" style="7" bestFit="1" customWidth="1"/>
    <col min="5" max="5" width="28.1640625" style="7" bestFit="1" customWidth="1"/>
    <col min="6" max="6" width="26.1640625" style="7" bestFit="1" customWidth="1"/>
  </cols>
  <sheetData>
    <row r="1" spans="1:6" x14ac:dyDescent="0.2">
      <c r="A1" t="s">
        <v>491</v>
      </c>
      <c r="B1" t="s">
        <v>489</v>
      </c>
      <c r="C1" s="7" t="s">
        <v>504</v>
      </c>
      <c r="D1" s="7" t="s">
        <v>501</v>
      </c>
      <c r="E1" s="7" t="s">
        <v>502</v>
      </c>
      <c r="F1" s="7" t="s">
        <v>503</v>
      </c>
    </row>
    <row r="2" spans="1:6" x14ac:dyDescent="0.2">
      <c r="A2" t="e">
        <v>#N/A</v>
      </c>
      <c r="B2" t="s">
        <v>484</v>
      </c>
      <c r="C2" s="7">
        <v>42.16</v>
      </c>
      <c r="D2" s="7">
        <v>21.08</v>
      </c>
      <c r="E2" s="7">
        <v>31.62</v>
      </c>
      <c r="F2" s="7">
        <v>42.16</v>
      </c>
    </row>
    <row r="3" spans="1:6" x14ac:dyDescent="0.2">
      <c r="A3" t="e">
        <v>#N/A</v>
      </c>
      <c r="B3" t="s">
        <v>485</v>
      </c>
      <c r="C3" s="7">
        <v>120.74</v>
      </c>
      <c r="D3" s="7">
        <v>60.37</v>
      </c>
      <c r="E3" s="7">
        <v>90.56</v>
      </c>
      <c r="F3" s="7">
        <v>120.74</v>
      </c>
    </row>
    <row r="4" spans="1:6" x14ac:dyDescent="0.2">
      <c r="A4" t="e">
        <v>#N/A</v>
      </c>
      <c r="B4" t="s">
        <v>486</v>
      </c>
      <c r="C4" s="7">
        <v>234.81</v>
      </c>
      <c r="D4" s="7">
        <v>117.41</v>
      </c>
      <c r="E4" s="7">
        <v>176.11</v>
      </c>
      <c r="F4" s="7">
        <v>234.81</v>
      </c>
    </row>
    <row r="5" spans="1:6" x14ac:dyDescent="0.2">
      <c r="A5" t="s">
        <v>121</v>
      </c>
      <c r="B5" t="s">
        <v>381</v>
      </c>
      <c r="C5" s="7">
        <v>127.41</v>
      </c>
      <c r="D5" s="7">
        <v>63.71</v>
      </c>
      <c r="E5" s="7">
        <v>95.56</v>
      </c>
      <c r="F5" s="7">
        <v>127.41</v>
      </c>
    </row>
    <row r="6" spans="1:6" x14ac:dyDescent="0.2">
      <c r="A6" t="s">
        <v>122</v>
      </c>
      <c r="B6" t="s">
        <v>382</v>
      </c>
      <c r="C6" s="7">
        <v>266.41000000000003</v>
      </c>
      <c r="D6" s="7">
        <v>133.21</v>
      </c>
      <c r="E6" s="7">
        <v>199.81</v>
      </c>
      <c r="F6" s="7">
        <v>266.41000000000003</v>
      </c>
    </row>
    <row r="7" spans="1:6" x14ac:dyDescent="0.2">
      <c r="A7" t="s">
        <v>123</v>
      </c>
      <c r="B7" t="s">
        <v>383</v>
      </c>
      <c r="C7" s="7">
        <v>510.81</v>
      </c>
      <c r="D7" s="7">
        <v>255.41</v>
      </c>
      <c r="E7" s="7">
        <v>383.11</v>
      </c>
      <c r="F7" s="7">
        <v>510.81</v>
      </c>
    </row>
    <row r="8" spans="1:6" x14ac:dyDescent="0.2">
      <c r="A8" t="s">
        <v>165</v>
      </c>
      <c r="B8" t="s">
        <v>415</v>
      </c>
      <c r="C8" s="7">
        <v>970.58</v>
      </c>
      <c r="D8" s="7">
        <v>485.29</v>
      </c>
      <c r="E8" s="7">
        <v>727.94</v>
      </c>
      <c r="F8" s="7">
        <v>970.58</v>
      </c>
    </row>
    <row r="9" spans="1:6" x14ac:dyDescent="0.2">
      <c r="A9" t="s">
        <v>125</v>
      </c>
      <c r="B9" t="s">
        <v>385</v>
      </c>
      <c r="C9" s="7">
        <v>261.83</v>
      </c>
      <c r="D9" s="7">
        <v>130.91999999999999</v>
      </c>
      <c r="E9" s="7">
        <v>196.37</v>
      </c>
      <c r="F9" s="7">
        <v>261.83</v>
      </c>
    </row>
    <row r="10" spans="1:6" x14ac:dyDescent="0.2">
      <c r="A10" t="s">
        <v>126</v>
      </c>
      <c r="B10" t="s">
        <v>386</v>
      </c>
      <c r="C10" s="7">
        <v>512.07000000000005</v>
      </c>
      <c r="D10" s="7">
        <v>256.04000000000002</v>
      </c>
      <c r="E10" s="7">
        <v>384.05</v>
      </c>
      <c r="F10" s="7">
        <v>512.07000000000005</v>
      </c>
    </row>
    <row r="11" spans="1:6" x14ac:dyDescent="0.2">
      <c r="A11" t="s">
        <v>127</v>
      </c>
      <c r="B11" t="s">
        <v>387</v>
      </c>
      <c r="C11" s="7">
        <v>967.49</v>
      </c>
      <c r="D11" s="7">
        <v>483.75</v>
      </c>
      <c r="E11" s="7">
        <v>725.62</v>
      </c>
      <c r="F11" s="7">
        <v>967.49</v>
      </c>
    </row>
    <row r="12" spans="1:6" x14ac:dyDescent="0.2">
      <c r="A12" t="s">
        <v>166</v>
      </c>
      <c r="B12" t="s">
        <v>416</v>
      </c>
      <c r="C12" s="7">
        <v>1681.04</v>
      </c>
      <c r="D12" s="7">
        <v>840.52</v>
      </c>
      <c r="E12" s="7">
        <v>1260.78</v>
      </c>
      <c r="F12" s="7">
        <v>1681.04</v>
      </c>
    </row>
    <row r="13" spans="1:6" x14ac:dyDescent="0.2">
      <c r="A13" t="s">
        <v>199</v>
      </c>
      <c r="B13" t="s">
        <v>446</v>
      </c>
      <c r="C13" s="7">
        <v>2475.9899999999998</v>
      </c>
      <c r="D13" s="7">
        <v>1238</v>
      </c>
      <c r="E13" s="7">
        <v>1856.99</v>
      </c>
      <c r="F13" s="7">
        <v>2475.9899999999998</v>
      </c>
    </row>
    <row r="14" spans="1:6" x14ac:dyDescent="0.2">
      <c r="A14" t="s">
        <v>200</v>
      </c>
      <c r="B14" t="s">
        <v>447</v>
      </c>
      <c r="C14" s="7">
        <v>4054.1</v>
      </c>
      <c r="D14" s="7">
        <v>2027.05</v>
      </c>
      <c r="E14" s="7">
        <v>3040.58</v>
      </c>
      <c r="F14" s="7">
        <v>4054.1</v>
      </c>
    </row>
    <row r="15" spans="1:6" x14ac:dyDescent="0.2">
      <c r="A15" t="s">
        <v>201</v>
      </c>
      <c r="B15" t="s">
        <v>448</v>
      </c>
      <c r="C15" s="7">
        <v>124.88</v>
      </c>
      <c r="D15" s="7">
        <v>62.44</v>
      </c>
      <c r="E15" s="7">
        <v>93.66</v>
      </c>
      <c r="F15" s="7">
        <v>124.88</v>
      </c>
    </row>
    <row r="16" spans="1:6" x14ac:dyDescent="0.2">
      <c r="A16" t="s">
        <v>202</v>
      </c>
      <c r="B16" t="s">
        <v>487</v>
      </c>
      <c r="C16" s="7">
        <v>292.45999999999998</v>
      </c>
      <c r="D16" s="7">
        <v>146.22999999999999</v>
      </c>
      <c r="E16" s="7">
        <v>219.35</v>
      </c>
      <c r="F16" s="7">
        <v>292.45999999999998</v>
      </c>
    </row>
    <row r="17" spans="1:6" x14ac:dyDescent="0.2">
      <c r="A17" t="s">
        <v>203</v>
      </c>
      <c r="B17" t="s">
        <v>488</v>
      </c>
      <c r="C17" s="7">
        <v>536.37</v>
      </c>
      <c r="D17" s="7">
        <v>268.19</v>
      </c>
      <c r="E17" s="7">
        <v>402.28</v>
      </c>
      <c r="F17" s="7">
        <v>536.37</v>
      </c>
    </row>
    <row r="18" spans="1:6" x14ac:dyDescent="0.2">
      <c r="A18" t="s">
        <v>240</v>
      </c>
      <c r="B18" t="s">
        <v>481</v>
      </c>
      <c r="C18" s="7">
        <v>901.05</v>
      </c>
      <c r="D18" s="7">
        <v>450.53</v>
      </c>
      <c r="E18" s="7">
        <v>675.79</v>
      </c>
      <c r="F18" s="7">
        <v>901.05</v>
      </c>
    </row>
    <row r="19" spans="1:6" x14ac:dyDescent="0.2">
      <c r="A19" t="s">
        <v>128</v>
      </c>
      <c r="B19" t="s">
        <v>363</v>
      </c>
      <c r="C19" s="7">
        <v>1104.5999999999999</v>
      </c>
      <c r="D19" s="7">
        <v>552.29999999999995</v>
      </c>
      <c r="E19" s="7">
        <v>828.45</v>
      </c>
      <c r="F19" s="7">
        <v>1104.5999999999999</v>
      </c>
    </row>
    <row r="20" spans="1:6" x14ac:dyDescent="0.2">
      <c r="A20" t="s">
        <v>167</v>
      </c>
      <c r="B20" t="s">
        <v>364</v>
      </c>
      <c r="C20" s="7">
        <v>2184.8200000000002</v>
      </c>
      <c r="D20" s="7">
        <v>1092.4100000000001</v>
      </c>
      <c r="E20" s="7">
        <v>1638.62</v>
      </c>
      <c r="F20" s="7">
        <v>2184.8200000000002</v>
      </c>
    </row>
    <row r="21" spans="1:6" x14ac:dyDescent="0.2">
      <c r="A21" t="s">
        <v>129</v>
      </c>
      <c r="B21" t="s">
        <v>365</v>
      </c>
      <c r="C21" s="7">
        <v>3917.39</v>
      </c>
      <c r="D21" s="7">
        <v>1958.7</v>
      </c>
      <c r="E21" s="7">
        <v>2938.04</v>
      </c>
      <c r="F21" s="7">
        <v>3917.39</v>
      </c>
    </row>
    <row r="22" spans="1:6" x14ac:dyDescent="0.2">
      <c r="A22" t="s">
        <v>130</v>
      </c>
      <c r="B22" t="s">
        <v>366</v>
      </c>
      <c r="C22" s="7">
        <v>6721.94</v>
      </c>
      <c r="D22" s="7">
        <v>3360.97</v>
      </c>
      <c r="E22" s="7">
        <v>5041.46</v>
      </c>
      <c r="F22" s="7">
        <v>6721.94</v>
      </c>
    </row>
    <row r="23" spans="1:6" x14ac:dyDescent="0.2">
      <c r="A23" t="s">
        <v>152</v>
      </c>
      <c r="B23" t="s">
        <v>367</v>
      </c>
      <c r="C23" s="7">
        <v>13913.16</v>
      </c>
      <c r="D23" s="7">
        <v>6956.58</v>
      </c>
      <c r="E23" s="7">
        <v>10434.870000000001</v>
      </c>
      <c r="F23" s="7">
        <v>13913.16</v>
      </c>
    </row>
    <row r="24" spans="1:6" x14ac:dyDescent="0.2">
      <c r="A24" t="s">
        <v>168</v>
      </c>
      <c r="B24" t="s">
        <v>368</v>
      </c>
      <c r="C24" s="7">
        <v>24674.42</v>
      </c>
      <c r="D24" s="7">
        <v>12337.21</v>
      </c>
      <c r="E24" s="7">
        <v>18505.82</v>
      </c>
      <c r="F24" s="7">
        <v>24674.42</v>
      </c>
    </row>
    <row r="25" spans="1:6" x14ac:dyDescent="0.2">
      <c r="A25" t="s">
        <v>204</v>
      </c>
      <c r="B25" t="s">
        <v>369</v>
      </c>
      <c r="C25" s="7">
        <v>35120.78</v>
      </c>
      <c r="D25" s="7">
        <v>17560.39</v>
      </c>
      <c r="E25" s="7">
        <v>26340.59</v>
      </c>
      <c r="F25" s="7">
        <v>35120.78</v>
      </c>
    </row>
    <row r="26" spans="1:6" x14ac:dyDescent="0.2">
      <c r="A26" t="s">
        <v>205</v>
      </c>
      <c r="B26" t="s">
        <v>483</v>
      </c>
      <c r="C26" s="7">
        <v>53862.64</v>
      </c>
      <c r="D26" s="7">
        <v>26931.32</v>
      </c>
      <c r="E26" s="7">
        <v>40396.980000000003</v>
      </c>
      <c r="F26" s="7">
        <v>53862.64</v>
      </c>
    </row>
    <row r="27" spans="1:6" x14ac:dyDescent="0.2">
      <c r="A27" t="s">
        <v>131</v>
      </c>
      <c r="B27" t="s">
        <v>388</v>
      </c>
      <c r="C27" s="7">
        <v>1052.52</v>
      </c>
      <c r="D27" s="7">
        <v>526.26</v>
      </c>
      <c r="E27" s="7">
        <v>789.39</v>
      </c>
      <c r="F27" s="7">
        <v>1052.52</v>
      </c>
    </row>
    <row r="28" spans="1:6" x14ac:dyDescent="0.2">
      <c r="A28" t="s">
        <v>169</v>
      </c>
      <c r="B28" t="s">
        <v>417</v>
      </c>
      <c r="C28" s="7">
        <v>2146.08</v>
      </c>
      <c r="D28" s="7">
        <v>1073.04</v>
      </c>
      <c r="E28" s="7">
        <v>1609.56</v>
      </c>
      <c r="F28" s="7">
        <v>2146.08</v>
      </c>
    </row>
    <row r="29" spans="1:6" x14ac:dyDescent="0.2">
      <c r="A29" t="s">
        <v>206</v>
      </c>
      <c r="B29" t="s">
        <v>449</v>
      </c>
      <c r="C29" s="7">
        <v>3858.32</v>
      </c>
      <c r="D29" s="7">
        <v>1929.16</v>
      </c>
      <c r="E29" s="7">
        <v>2893.74</v>
      </c>
      <c r="F29" s="7">
        <v>3858.32</v>
      </c>
    </row>
    <row r="30" spans="1:6" x14ac:dyDescent="0.2">
      <c r="A30" t="s">
        <v>132</v>
      </c>
      <c r="B30" t="s">
        <v>389</v>
      </c>
      <c r="C30" s="7">
        <v>6588.23</v>
      </c>
      <c r="D30" s="7">
        <v>3294.12</v>
      </c>
      <c r="E30" s="7">
        <v>4941.17</v>
      </c>
      <c r="F30" s="7">
        <v>6588.23</v>
      </c>
    </row>
    <row r="31" spans="1:6" x14ac:dyDescent="0.2">
      <c r="A31" t="s">
        <v>153</v>
      </c>
      <c r="B31" t="s">
        <v>405</v>
      </c>
      <c r="C31" s="7">
        <v>13200.66</v>
      </c>
      <c r="D31" s="7">
        <v>6600.33</v>
      </c>
      <c r="E31" s="7">
        <v>9900.49</v>
      </c>
      <c r="F31" s="7">
        <v>13200.66</v>
      </c>
    </row>
    <row r="32" spans="1:6" x14ac:dyDescent="0.2">
      <c r="A32" t="s">
        <v>170</v>
      </c>
      <c r="B32" t="s">
        <v>418</v>
      </c>
      <c r="C32" s="7">
        <v>23850.68</v>
      </c>
      <c r="D32" s="7">
        <v>11925.34</v>
      </c>
      <c r="E32" s="7">
        <v>17888.009999999998</v>
      </c>
      <c r="F32" s="7">
        <v>23850.68</v>
      </c>
    </row>
    <row r="33" spans="1:6" x14ac:dyDescent="0.2">
      <c r="A33" t="s">
        <v>207</v>
      </c>
      <c r="B33" t="s">
        <v>450</v>
      </c>
      <c r="C33" s="7">
        <v>34053.5</v>
      </c>
      <c r="D33" s="7">
        <v>17026.75</v>
      </c>
      <c r="E33" s="7">
        <v>25540.12</v>
      </c>
      <c r="F33" s="7">
        <v>34053.5</v>
      </c>
    </row>
    <row r="34" spans="1:6" x14ac:dyDescent="0.2">
      <c r="A34" t="s">
        <v>208</v>
      </c>
      <c r="B34" t="s">
        <v>451</v>
      </c>
      <c r="C34" s="7">
        <v>54540.25</v>
      </c>
      <c r="D34" s="7">
        <v>27270.13</v>
      </c>
      <c r="E34" s="7">
        <v>40905.19</v>
      </c>
      <c r="F34" s="7">
        <v>54540.25</v>
      </c>
    </row>
    <row r="35" spans="1:6" x14ac:dyDescent="0.2">
      <c r="A35" t="s">
        <v>133</v>
      </c>
      <c r="B35" t="s">
        <v>390</v>
      </c>
      <c r="C35" s="7">
        <v>1044.77</v>
      </c>
      <c r="D35" s="7">
        <v>522.39</v>
      </c>
      <c r="E35" s="7">
        <v>783.58</v>
      </c>
      <c r="F35" s="7">
        <v>1044.77</v>
      </c>
    </row>
    <row r="36" spans="1:6" x14ac:dyDescent="0.2">
      <c r="A36" t="s">
        <v>134</v>
      </c>
      <c r="B36" t="s">
        <v>370</v>
      </c>
      <c r="C36" s="7">
        <v>2139.9899999999998</v>
      </c>
      <c r="D36" s="7">
        <v>1069.99</v>
      </c>
      <c r="E36" s="7">
        <v>1604.99</v>
      </c>
      <c r="F36" s="7">
        <v>2139.9899999999998</v>
      </c>
    </row>
    <row r="37" spans="1:6" x14ac:dyDescent="0.2">
      <c r="A37" t="s">
        <v>135</v>
      </c>
      <c r="B37" t="s">
        <v>371</v>
      </c>
      <c r="C37" s="7">
        <v>3879.65</v>
      </c>
      <c r="D37" s="7">
        <v>1939.83</v>
      </c>
      <c r="E37" s="7">
        <v>2909.74</v>
      </c>
      <c r="F37" s="7">
        <v>3879.65</v>
      </c>
    </row>
    <row r="38" spans="1:6" x14ac:dyDescent="0.2">
      <c r="A38" t="s">
        <v>154</v>
      </c>
      <c r="B38" t="s">
        <v>372</v>
      </c>
      <c r="C38" s="7">
        <v>6553.07</v>
      </c>
      <c r="D38" s="7">
        <v>3276.53</v>
      </c>
      <c r="E38" s="7">
        <v>4914.8</v>
      </c>
      <c r="F38" s="7">
        <v>6553.07</v>
      </c>
    </row>
    <row r="39" spans="1:6" x14ac:dyDescent="0.2">
      <c r="A39" t="s">
        <v>171</v>
      </c>
      <c r="B39" t="s">
        <v>373</v>
      </c>
      <c r="C39" s="7">
        <v>13210.65</v>
      </c>
      <c r="D39" s="7">
        <v>6605.32</v>
      </c>
      <c r="E39" s="7">
        <v>9907.98</v>
      </c>
      <c r="F39" s="7">
        <v>13210.65</v>
      </c>
    </row>
    <row r="40" spans="1:6" x14ac:dyDescent="0.2">
      <c r="A40" t="s">
        <v>209</v>
      </c>
      <c r="B40" t="s">
        <v>374</v>
      </c>
      <c r="C40" s="7">
        <v>24402.47</v>
      </c>
      <c r="D40" s="7">
        <v>12201.24</v>
      </c>
      <c r="E40" s="7">
        <v>18301.849999999999</v>
      </c>
      <c r="F40" s="7">
        <v>24402.47</v>
      </c>
    </row>
    <row r="41" spans="1:6" x14ac:dyDescent="0.2">
      <c r="A41" t="s">
        <v>210</v>
      </c>
      <c r="B41" t="s">
        <v>452</v>
      </c>
      <c r="C41" s="7">
        <v>46274.49</v>
      </c>
      <c r="D41" s="7">
        <v>23137.24</v>
      </c>
      <c r="E41" s="7">
        <v>34705.86</v>
      </c>
      <c r="F41" s="7">
        <v>46274.49</v>
      </c>
    </row>
    <row r="42" spans="1:6" x14ac:dyDescent="0.2">
      <c r="A42" t="s">
        <v>211</v>
      </c>
      <c r="B42" t="s">
        <v>453</v>
      </c>
      <c r="C42" s="7">
        <v>1088.32</v>
      </c>
      <c r="D42" s="7">
        <v>544.16</v>
      </c>
      <c r="E42" s="7">
        <v>816.24</v>
      </c>
      <c r="F42" s="7">
        <v>1088.32</v>
      </c>
    </row>
    <row r="43" spans="1:6" x14ac:dyDescent="0.2">
      <c r="A43" t="s">
        <v>212</v>
      </c>
      <c r="B43" t="s">
        <v>375</v>
      </c>
      <c r="C43" s="7">
        <v>2046.43</v>
      </c>
      <c r="D43" s="7">
        <v>1023.22</v>
      </c>
      <c r="E43" s="7">
        <v>1534.83</v>
      </c>
      <c r="F43" s="7">
        <v>2046.43</v>
      </c>
    </row>
    <row r="44" spans="1:6" x14ac:dyDescent="0.2">
      <c r="A44" t="s">
        <v>136</v>
      </c>
      <c r="B44" t="s">
        <v>376</v>
      </c>
      <c r="C44" s="7">
        <v>3820.99</v>
      </c>
      <c r="D44" s="7">
        <v>1910.49</v>
      </c>
      <c r="E44" s="7">
        <v>2865.74</v>
      </c>
      <c r="F44" s="7">
        <v>3820.99</v>
      </c>
    </row>
    <row r="45" spans="1:6" x14ac:dyDescent="0.2">
      <c r="A45" t="s">
        <v>137</v>
      </c>
      <c r="B45" t="s">
        <v>377</v>
      </c>
      <c r="C45" s="7">
        <v>6781.06</v>
      </c>
      <c r="D45" s="7">
        <v>3390.53</v>
      </c>
      <c r="E45" s="7">
        <v>5085.79</v>
      </c>
      <c r="F45" s="7">
        <v>6781.06</v>
      </c>
    </row>
    <row r="46" spans="1:6" x14ac:dyDescent="0.2">
      <c r="A46" t="s">
        <v>155</v>
      </c>
      <c r="B46" t="s">
        <v>378</v>
      </c>
      <c r="C46" s="7" t="s">
        <v>499</v>
      </c>
      <c r="D46" s="7">
        <v>13104.72</v>
      </c>
    </row>
    <row r="47" spans="1:6" x14ac:dyDescent="0.2">
      <c r="A47" t="s">
        <v>172</v>
      </c>
      <c r="B47" t="s">
        <v>419</v>
      </c>
      <c r="C47" s="7">
        <v>22706.76</v>
      </c>
      <c r="D47" s="7">
        <v>11353.38</v>
      </c>
      <c r="E47" s="7">
        <v>17030.07</v>
      </c>
      <c r="F47" s="7">
        <v>22706.76</v>
      </c>
    </row>
    <row r="48" spans="1:6" x14ac:dyDescent="0.2">
      <c r="A48" t="s">
        <v>173</v>
      </c>
      <c r="B48" t="s">
        <v>420</v>
      </c>
      <c r="C48" s="7">
        <v>38300.080000000002</v>
      </c>
      <c r="D48" s="7">
        <v>19150.04</v>
      </c>
      <c r="E48" s="7">
        <v>28725.06</v>
      </c>
      <c r="F48" s="7">
        <v>38300.080000000002</v>
      </c>
    </row>
    <row r="49" spans="1:6" x14ac:dyDescent="0.2">
      <c r="A49" t="s">
        <v>138</v>
      </c>
      <c r="B49" t="s">
        <v>391</v>
      </c>
      <c r="C49" s="7">
        <v>970.9</v>
      </c>
      <c r="D49" s="7">
        <v>485.45</v>
      </c>
      <c r="E49" s="7">
        <v>728.18</v>
      </c>
      <c r="F49" s="7">
        <v>970.9</v>
      </c>
    </row>
    <row r="50" spans="1:6" x14ac:dyDescent="0.2">
      <c r="A50" t="s">
        <v>139</v>
      </c>
      <c r="B50" t="s">
        <v>392</v>
      </c>
      <c r="C50" s="7">
        <v>1960.35</v>
      </c>
      <c r="D50" s="7">
        <v>980.17</v>
      </c>
      <c r="E50" s="7">
        <v>1470.26</v>
      </c>
      <c r="F50" s="7">
        <v>1960.35</v>
      </c>
    </row>
    <row r="51" spans="1:6" x14ac:dyDescent="0.2">
      <c r="A51" t="s">
        <v>140</v>
      </c>
      <c r="B51" t="s">
        <v>393</v>
      </c>
      <c r="C51" s="7">
        <v>3751.52</v>
      </c>
      <c r="D51" s="7">
        <v>1875.76</v>
      </c>
      <c r="E51" s="7">
        <v>2813.64</v>
      </c>
      <c r="F51" s="7">
        <v>3751.52</v>
      </c>
    </row>
    <row r="52" spans="1:6" x14ac:dyDescent="0.2">
      <c r="A52" t="s">
        <v>141</v>
      </c>
      <c r="B52" t="s">
        <v>394</v>
      </c>
      <c r="C52" s="7">
        <v>6644.91</v>
      </c>
      <c r="D52" s="7">
        <v>3322.45</v>
      </c>
      <c r="E52" s="7">
        <v>4983.68</v>
      </c>
      <c r="F52" s="7">
        <v>6644.91</v>
      </c>
    </row>
    <row r="53" spans="1:6" x14ac:dyDescent="0.2">
      <c r="A53" t="s">
        <v>156</v>
      </c>
      <c r="B53" t="s">
        <v>406</v>
      </c>
      <c r="C53" s="7">
        <v>12928.38</v>
      </c>
      <c r="D53" s="7">
        <v>6464.19</v>
      </c>
      <c r="E53" s="7">
        <v>9696.2800000000007</v>
      </c>
      <c r="F53" s="7">
        <v>12928.38</v>
      </c>
    </row>
    <row r="54" spans="1:6" x14ac:dyDescent="0.2">
      <c r="A54" t="s">
        <v>174</v>
      </c>
      <c r="B54" t="s">
        <v>421</v>
      </c>
      <c r="C54" s="7">
        <v>22414.68</v>
      </c>
      <c r="D54" s="7">
        <v>11207.34</v>
      </c>
      <c r="E54" s="7">
        <v>16811.009999999998</v>
      </c>
      <c r="F54" s="7">
        <v>22414.68</v>
      </c>
    </row>
    <row r="55" spans="1:6" x14ac:dyDescent="0.2">
      <c r="A55" t="s">
        <v>175</v>
      </c>
      <c r="B55" t="s">
        <v>422</v>
      </c>
      <c r="C55" s="7">
        <v>34606.959999999999</v>
      </c>
      <c r="D55" s="7">
        <v>17303.48</v>
      </c>
      <c r="E55" s="7">
        <v>25955.22</v>
      </c>
      <c r="F55" s="7">
        <v>34606.959999999999</v>
      </c>
    </row>
    <row r="56" spans="1:6" x14ac:dyDescent="0.2">
      <c r="A56" t="s">
        <v>142</v>
      </c>
      <c r="B56" t="s">
        <v>395</v>
      </c>
      <c r="C56" s="7">
        <v>947.58</v>
      </c>
      <c r="D56" s="7">
        <v>473.79</v>
      </c>
      <c r="E56" s="7">
        <v>710.68</v>
      </c>
      <c r="F56" s="7">
        <v>947.58</v>
      </c>
    </row>
    <row r="57" spans="1:6" x14ac:dyDescent="0.2">
      <c r="A57" t="s">
        <v>176</v>
      </c>
      <c r="B57" t="s">
        <v>423</v>
      </c>
      <c r="C57" s="7">
        <v>1941.44</v>
      </c>
      <c r="D57" s="7">
        <v>970.72</v>
      </c>
      <c r="E57" s="7">
        <v>1456.08</v>
      </c>
      <c r="F57" s="7">
        <v>1941.44</v>
      </c>
    </row>
    <row r="58" spans="1:6" x14ac:dyDescent="0.2">
      <c r="A58" t="s">
        <v>143</v>
      </c>
      <c r="B58" t="s">
        <v>396</v>
      </c>
      <c r="C58" s="7">
        <v>3683.62</v>
      </c>
      <c r="D58" s="7">
        <v>1841.81</v>
      </c>
      <c r="E58" s="7">
        <v>2762.72</v>
      </c>
      <c r="F58" s="7">
        <v>3683.62</v>
      </c>
    </row>
    <row r="59" spans="1:6" x14ac:dyDescent="0.2">
      <c r="A59" t="s">
        <v>144</v>
      </c>
      <c r="B59" t="s">
        <v>397</v>
      </c>
      <c r="C59" s="7">
        <v>6542.36</v>
      </c>
      <c r="D59" s="7">
        <v>3271.18</v>
      </c>
      <c r="E59" s="7">
        <v>4906.7700000000004</v>
      </c>
      <c r="F59" s="7">
        <v>6542.36</v>
      </c>
    </row>
    <row r="60" spans="1:6" x14ac:dyDescent="0.2">
      <c r="A60" t="s">
        <v>157</v>
      </c>
      <c r="B60" t="s">
        <v>407</v>
      </c>
      <c r="C60" s="7">
        <v>12830.91</v>
      </c>
      <c r="D60" s="7">
        <v>6415.46</v>
      </c>
      <c r="E60" s="7">
        <v>9623.18</v>
      </c>
      <c r="F60" s="7">
        <v>12830.91</v>
      </c>
    </row>
    <row r="61" spans="1:6" x14ac:dyDescent="0.2">
      <c r="A61" t="s">
        <v>177</v>
      </c>
      <c r="B61" t="s">
        <v>424</v>
      </c>
      <c r="C61" s="7">
        <v>22352.6</v>
      </c>
      <c r="D61" s="7">
        <v>11176.3</v>
      </c>
      <c r="E61" s="7">
        <v>16764.45</v>
      </c>
      <c r="F61" s="7">
        <v>22352.6</v>
      </c>
    </row>
    <row r="62" spans="1:6" x14ac:dyDescent="0.2">
      <c r="A62" t="s">
        <v>178</v>
      </c>
      <c r="B62" t="s">
        <v>425</v>
      </c>
      <c r="C62" s="7">
        <v>34088.42</v>
      </c>
      <c r="D62" s="7">
        <v>17044.21</v>
      </c>
      <c r="E62" s="7">
        <v>25566.31</v>
      </c>
      <c r="F62" s="7">
        <v>34088.42</v>
      </c>
    </row>
    <row r="63" spans="1:6" x14ac:dyDescent="0.2">
      <c r="A63" t="s">
        <v>213</v>
      </c>
      <c r="B63" t="s">
        <v>454</v>
      </c>
      <c r="C63" s="7">
        <v>1076.3499999999999</v>
      </c>
      <c r="D63" s="7">
        <v>538.16999999999996</v>
      </c>
      <c r="E63" s="7">
        <v>807.26</v>
      </c>
      <c r="F63" s="7">
        <v>1076.3499999999999</v>
      </c>
    </row>
    <row r="64" spans="1:6" x14ac:dyDescent="0.2">
      <c r="A64" t="s">
        <v>179</v>
      </c>
      <c r="B64" t="s">
        <v>426</v>
      </c>
      <c r="C64" s="7">
        <v>2153.36</v>
      </c>
      <c r="D64" s="7">
        <v>1076.68</v>
      </c>
      <c r="E64" s="7">
        <v>1615.02</v>
      </c>
      <c r="F64" s="7">
        <v>2153.36</v>
      </c>
    </row>
    <row r="65" spans="1:6" x14ac:dyDescent="0.2">
      <c r="A65" t="s">
        <v>145</v>
      </c>
      <c r="B65" t="s">
        <v>398</v>
      </c>
      <c r="C65" s="7">
        <v>3918.61</v>
      </c>
      <c r="D65" s="7">
        <v>1959.31</v>
      </c>
      <c r="E65" s="7">
        <v>2938.96</v>
      </c>
      <c r="F65" s="7">
        <v>3918.61</v>
      </c>
    </row>
    <row r="66" spans="1:6" x14ac:dyDescent="0.2">
      <c r="A66" t="s">
        <v>146</v>
      </c>
      <c r="B66" t="s">
        <v>399</v>
      </c>
      <c r="C66" s="7">
        <v>6952.48</v>
      </c>
      <c r="D66" s="7">
        <v>3476.24</v>
      </c>
      <c r="E66" s="7">
        <v>5214.3599999999997</v>
      </c>
      <c r="F66" s="7">
        <v>6952.48</v>
      </c>
    </row>
    <row r="67" spans="1:6" x14ac:dyDescent="0.2">
      <c r="A67" t="s">
        <v>147</v>
      </c>
      <c r="B67" t="s">
        <v>400</v>
      </c>
      <c r="C67" s="7">
        <v>13379.35</v>
      </c>
      <c r="D67" s="7">
        <v>6689.67</v>
      </c>
      <c r="E67" s="7">
        <v>10034.51</v>
      </c>
      <c r="F67" s="7">
        <v>13379.35</v>
      </c>
    </row>
    <row r="68" spans="1:6" x14ac:dyDescent="0.2">
      <c r="A68" t="s">
        <v>158</v>
      </c>
      <c r="B68" t="s">
        <v>408</v>
      </c>
      <c r="C68" s="7">
        <v>23128.61</v>
      </c>
      <c r="D68" s="7">
        <v>11564.31</v>
      </c>
      <c r="E68" s="7">
        <v>17346.46</v>
      </c>
      <c r="F68" s="7">
        <v>23128.61</v>
      </c>
    </row>
    <row r="69" spans="1:6" x14ac:dyDescent="0.2">
      <c r="A69" t="s">
        <v>159</v>
      </c>
      <c r="B69" t="s">
        <v>409</v>
      </c>
      <c r="C69" s="7">
        <v>32899.56</v>
      </c>
      <c r="D69" s="7">
        <v>16449.78</v>
      </c>
      <c r="E69" s="7">
        <v>24674.67</v>
      </c>
      <c r="F69" s="7">
        <v>32899.56</v>
      </c>
    </row>
    <row r="70" spans="1:6" x14ac:dyDescent="0.2">
      <c r="A70" t="s">
        <v>180</v>
      </c>
      <c r="B70" t="s">
        <v>427</v>
      </c>
      <c r="C70" s="7">
        <v>41997.11</v>
      </c>
      <c r="D70" s="7">
        <v>20998.55</v>
      </c>
      <c r="E70" s="7">
        <v>31497.83</v>
      </c>
      <c r="F70" s="7">
        <v>41997.11</v>
      </c>
    </row>
    <row r="71" spans="1:6" x14ac:dyDescent="0.2">
      <c r="A71" t="s">
        <v>181</v>
      </c>
      <c r="B71" t="s">
        <v>428</v>
      </c>
      <c r="C71" s="7">
        <v>62334.7</v>
      </c>
      <c r="D71" s="7">
        <v>31167.35</v>
      </c>
      <c r="E71" s="7">
        <v>46751.03</v>
      </c>
      <c r="F71" s="7">
        <v>62334.7</v>
      </c>
    </row>
    <row r="72" spans="1:6" x14ac:dyDescent="0.2">
      <c r="A72" t="s">
        <v>214</v>
      </c>
      <c r="B72" t="s">
        <v>455</v>
      </c>
      <c r="C72" s="7">
        <v>1082.47</v>
      </c>
      <c r="D72" s="7">
        <v>541.23</v>
      </c>
      <c r="E72" s="7">
        <v>811.85</v>
      </c>
      <c r="F72" s="7">
        <v>1082.47</v>
      </c>
    </row>
    <row r="73" spans="1:6" x14ac:dyDescent="0.2">
      <c r="A73" t="s">
        <v>215</v>
      </c>
      <c r="B73" t="s">
        <v>456</v>
      </c>
      <c r="C73" s="7">
        <v>2172.6</v>
      </c>
      <c r="D73" s="7">
        <v>1086.3</v>
      </c>
      <c r="E73" s="7">
        <v>1629.45</v>
      </c>
      <c r="F73" s="7">
        <v>2172.6</v>
      </c>
    </row>
    <row r="74" spans="1:6" x14ac:dyDescent="0.2">
      <c r="A74" t="s">
        <v>216</v>
      </c>
      <c r="B74" t="s">
        <v>457</v>
      </c>
      <c r="C74" s="7">
        <v>3992.9</v>
      </c>
      <c r="D74" s="7">
        <v>1996.45</v>
      </c>
      <c r="E74" s="7">
        <v>2994.68</v>
      </c>
      <c r="F74" s="7">
        <v>3992.9</v>
      </c>
    </row>
    <row r="75" spans="1:6" x14ac:dyDescent="0.2">
      <c r="A75" t="s">
        <v>217</v>
      </c>
      <c r="B75" t="s">
        <v>458</v>
      </c>
      <c r="C75" s="7">
        <v>6926.64</v>
      </c>
      <c r="D75" s="7">
        <v>3463.32</v>
      </c>
      <c r="E75" s="7">
        <v>5194.9799999999996</v>
      </c>
      <c r="F75" s="7">
        <v>6926.64</v>
      </c>
    </row>
    <row r="76" spans="1:6" x14ac:dyDescent="0.2">
      <c r="A76" t="s">
        <v>218</v>
      </c>
      <c r="B76" t="s">
        <v>459</v>
      </c>
      <c r="C76" s="7">
        <v>13405.05</v>
      </c>
      <c r="D76" s="7">
        <v>6702.53</v>
      </c>
      <c r="E76" s="7">
        <v>10053.790000000001</v>
      </c>
      <c r="F76" s="7">
        <v>13405.05</v>
      </c>
    </row>
    <row r="77" spans="1:6" x14ac:dyDescent="0.2">
      <c r="A77" t="s">
        <v>160</v>
      </c>
      <c r="B77" t="s">
        <v>410</v>
      </c>
      <c r="C77" s="7">
        <v>23527.52</v>
      </c>
      <c r="D77" s="7">
        <v>11763.76</v>
      </c>
      <c r="E77" s="7">
        <v>17645.64</v>
      </c>
      <c r="F77" s="7">
        <v>23527.52</v>
      </c>
    </row>
    <row r="78" spans="1:6" x14ac:dyDescent="0.2">
      <c r="A78" t="s">
        <v>182</v>
      </c>
      <c r="B78" t="s">
        <v>429</v>
      </c>
      <c r="C78" s="7">
        <v>33680.69</v>
      </c>
      <c r="D78" s="7">
        <v>16840.34</v>
      </c>
      <c r="E78" s="7">
        <v>25260.51</v>
      </c>
      <c r="F78" s="7">
        <v>33680.69</v>
      </c>
    </row>
    <row r="79" spans="1:6" x14ac:dyDescent="0.2">
      <c r="A79" t="s">
        <v>183</v>
      </c>
      <c r="B79" t="s">
        <v>430</v>
      </c>
      <c r="C79" s="7">
        <v>47573.33</v>
      </c>
      <c r="D79" s="7">
        <v>23786.67</v>
      </c>
      <c r="E79" s="7">
        <v>35680</v>
      </c>
      <c r="F79" s="7">
        <v>47573.33</v>
      </c>
    </row>
    <row r="80" spans="1:6" x14ac:dyDescent="0.2">
      <c r="A80" t="s">
        <v>184</v>
      </c>
      <c r="B80" t="s">
        <v>431</v>
      </c>
      <c r="C80" s="7">
        <v>1107.28</v>
      </c>
      <c r="D80" s="7">
        <v>553.64</v>
      </c>
      <c r="E80" s="7">
        <v>830.46</v>
      </c>
      <c r="F80" s="7">
        <v>1107.28</v>
      </c>
    </row>
    <row r="81" spans="1:6" x14ac:dyDescent="0.2">
      <c r="A81" t="s">
        <v>219</v>
      </c>
      <c r="B81" t="s">
        <v>460</v>
      </c>
      <c r="C81" s="7">
        <v>2212.0300000000002</v>
      </c>
      <c r="D81" s="7">
        <v>1106.02</v>
      </c>
      <c r="E81" s="7">
        <v>1659.02</v>
      </c>
      <c r="F81" s="7">
        <v>2212.0300000000002</v>
      </c>
    </row>
    <row r="82" spans="1:6" x14ac:dyDescent="0.2">
      <c r="A82" t="s">
        <v>185</v>
      </c>
      <c r="B82" t="s">
        <v>432</v>
      </c>
      <c r="C82" s="7">
        <v>4057.62</v>
      </c>
      <c r="D82" s="7">
        <v>2028.81</v>
      </c>
      <c r="E82" s="7">
        <v>3043.22</v>
      </c>
      <c r="F82" s="7">
        <v>4057.62</v>
      </c>
    </row>
    <row r="83" spans="1:6" x14ac:dyDescent="0.2">
      <c r="A83" t="s">
        <v>148</v>
      </c>
      <c r="B83" t="s">
        <v>401</v>
      </c>
      <c r="C83" s="7">
        <v>7147.5</v>
      </c>
      <c r="D83" s="7">
        <v>3573.75</v>
      </c>
      <c r="E83" s="7">
        <v>5360.63</v>
      </c>
      <c r="F83" s="7">
        <v>7147.5</v>
      </c>
    </row>
    <row r="84" spans="1:6" x14ac:dyDescent="0.2">
      <c r="A84" t="s">
        <v>161</v>
      </c>
      <c r="B84" t="s">
        <v>411</v>
      </c>
      <c r="C84" s="7">
        <v>13719.34</v>
      </c>
      <c r="D84" s="7">
        <v>6859.67</v>
      </c>
      <c r="E84" s="7">
        <v>10289.51</v>
      </c>
      <c r="F84" s="7">
        <v>13719.34</v>
      </c>
    </row>
    <row r="85" spans="1:6" x14ac:dyDescent="0.2">
      <c r="A85" t="s">
        <v>186</v>
      </c>
      <c r="B85" t="s">
        <v>433</v>
      </c>
      <c r="C85" s="7">
        <v>23424.51</v>
      </c>
      <c r="D85" s="7">
        <v>11712.25</v>
      </c>
      <c r="E85" s="7">
        <v>17568.38</v>
      </c>
      <c r="F85" s="7">
        <v>23424.51</v>
      </c>
    </row>
    <row r="86" spans="1:6" x14ac:dyDescent="0.2">
      <c r="A86" t="s">
        <v>187</v>
      </c>
      <c r="B86" t="s">
        <v>434</v>
      </c>
      <c r="C86" s="7">
        <v>37557.879999999997</v>
      </c>
      <c r="D86" s="7">
        <v>18778.939999999999</v>
      </c>
      <c r="E86" s="7">
        <v>28168.41</v>
      </c>
      <c r="F86" s="7">
        <v>37557.879999999997</v>
      </c>
    </row>
    <row r="87" spans="1:6" x14ac:dyDescent="0.2">
      <c r="A87" t="s">
        <v>220</v>
      </c>
      <c r="B87" t="s">
        <v>461</v>
      </c>
      <c r="C87" s="7">
        <v>1070.26</v>
      </c>
      <c r="D87" s="7">
        <v>535.13</v>
      </c>
      <c r="E87" s="7">
        <v>802.7</v>
      </c>
      <c r="F87" s="7">
        <v>1070.26</v>
      </c>
    </row>
    <row r="88" spans="1:6" x14ac:dyDescent="0.2">
      <c r="A88" t="s">
        <v>221</v>
      </c>
      <c r="B88" t="s">
        <v>462</v>
      </c>
      <c r="C88" s="7">
        <v>2155.92</v>
      </c>
      <c r="D88" s="7">
        <v>1077.96</v>
      </c>
      <c r="E88" s="7">
        <v>1616.94</v>
      </c>
      <c r="F88" s="7">
        <v>2155.92</v>
      </c>
    </row>
    <row r="89" spans="1:6" x14ac:dyDescent="0.2">
      <c r="A89" t="s">
        <v>222</v>
      </c>
      <c r="B89" t="s">
        <v>463</v>
      </c>
      <c r="C89" s="7">
        <v>3975.76</v>
      </c>
      <c r="D89" s="7">
        <v>1987.88</v>
      </c>
      <c r="E89" s="7">
        <v>2981.82</v>
      </c>
      <c r="F89" s="7">
        <v>3975.76</v>
      </c>
    </row>
    <row r="90" spans="1:6" x14ac:dyDescent="0.2">
      <c r="A90" t="s">
        <v>188</v>
      </c>
      <c r="B90" t="s">
        <v>435</v>
      </c>
      <c r="C90" s="7">
        <v>6761.05</v>
      </c>
      <c r="D90" s="7">
        <v>3380.53</v>
      </c>
      <c r="E90" s="7">
        <v>5070.79</v>
      </c>
      <c r="F90" s="7">
        <v>6761.05</v>
      </c>
    </row>
    <row r="91" spans="1:6" x14ac:dyDescent="0.2">
      <c r="A91" t="s">
        <v>189</v>
      </c>
      <c r="B91" t="s">
        <v>436</v>
      </c>
      <c r="C91" s="7">
        <v>13302.51</v>
      </c>
      <c r="D91" s="7">
        <v>6651.25</v>
      </c>
      <c r="E91" s="7">
        <v>9976.8799999999992</v>
      </c>
      <c r="F91" s="7">
        <v>13302.51</v>
      </c>
    </row>
    <row r="92" spans="1:6" x14ac:dyDescent="0.2">
      <c r="A92" t="s">
        <v>162</v>
      </c>
      <c r="B92" t="s">
        <v>412</v>
      </c>
      <c r="C92" s="7">
        <v>23161.22</v>
      </c>
      <c r="D92" s="7">
        <v>11580.61</v>
      </c>
      <c r="E92" s="7">
        <v>17370.91</v>
      </c>
      <c r="F92" s="7">
        <v>23161.22</v>
      </c>
    </row>
    <row r="93" spans="1:6" x14ac:dyDescent="0.2">
      <c r="A93" t="s">
        <v>190</v>
      </c>
      <c r="B93" t="s">
        <v>437</v>
      </c>
      <c r="C93" s="7">
        <v>32777.79</v>
      </c>
      <c r="D93" s="7">
        <v>16388.89</v>
      </c>
      <c r="E93" s="7">
        <v>24583.34</v>
      </c>
      <c r="F93" s="7">
        <v>32777.79</v>
      </c>
    </row>
    <row r="94" spans="1:6" x14ac:dyDescent="0.2">
      <c r="A94" t="s">
        <v>191</v>
      </c>
      <c r="B94" t="s">
        <v>438</v>
      </c>
      <c r="C94" s="7">
        <v>48089.52</v>
      </c>
      <c r="D94" s="7">
        <v>24044.76</v>
      </c>
      <c r="E94" s="7">
        <v>36067.14</v>
      </c>
      <c r="F94" s="7">
        <v>48089.52</v>
      </c>
    </row>
    <row r="95" spans="1:6" x14ac:dyDescent="0.2">
      <c r="A95" t="s">
        <v>223</v>
      </c>
      <c r="B95" t="s">
        <v>464</v>
      </c>
      <c r="C95" s="7">
        <v>1031.57</v>
      </c>
      <c r="D95" s="7">
        <v>515.78</v>
      </c>
      <c r="E95" s="7">
        <v>773.68</v>
      </c>
      <c r="F95" s="7">
        <v>1031.57</v>
      </c>
    </row>
    <row r="96" spans="1:6" x14ac:dyDescent="0.2">
      <c r="A96" t="s">
        <v>192</v>
      </c>
      <c r="B96" t="s">
        <v>439</v>
      </c>
      <c r="C96" s="7">
        <v>2105.25</v>
      </c>
      <c r="D96" s="7">
        <v>1052.6300000000001</v>
      </c>
      <c r="E96" s="7">
        <v>1578.94</v>
      </c>
      <c r="F96" s="7">
        <v>2105.25</v>
      </c>
    </row>
    <row r="97" spans="1:6" x14ac:dyDescent="0.2">
      <c r="A97" t="s">
        <v>149</v>
      </c>
      <c r="B97" t="s">
        <v>402</v>
      </c>
      <c r="C97" s="7">
        <v>3965.86</v>
      </c>
      <c r="D97" s="7">
        <v>1982.93</v>
      </c>
      <c r="E97" s="7">
        <v>2974.4</v>
      </c>
      <c r="F97" s="7">
        <v>3965.86</v>
      </c>
    </row>
    <row r="98" spans="1:6" x14ac:dyDescent="0.2">
      <c r="A98" t="s">
        <v>150</v>
      </c>
      <c r="B98" t="s">
        <v>403</v>
      </c>
      <c r="C98" s="7">
        <v>6881.71</v>
      </c>
      <c r="D98" s="7">
        <v>3440.86</v>
      </c>
      <c r="E98" s="7">
        <v>5161.29</v>
      </c>
      <c r="F98" s="7">
        <v>6881.71</v>
      </c>
    </row>
    <row r="99" spans="1:6" x14ac:dyDescent="0.2">
      <c r="A99" t="s">
        <v>163</v>
      </c>
      <c r="B99" t="s">
        <v>413</v>
      </c>
      <c r="C99" s="7">
        <v>13584.69</v>
      </c>
      <c r="D99" s="7">
        <v>6792.35</v>
      </c>
      <c r="E99" s="7">
        <v>10188.52</v>
      </c>
      <c r="F99" s="7">
        <v>13584.69</v>
      </c>
    </row>
    <row r="100" spans="1:6" x14ac:dyDescent="0.2">
      <c r="A100" t="s">
        <v>193</v>
      </c>
      <c r="B100" t="s">
        <v>440</v>
      </c>
      <c r="C100" s="7">
        <v>23430.52</v>
      </c>
      <c r="D100" s="7">
        <v>11715.26</v>
      </c>
      <c r="E100" s="7">
        <v>17572.89</v>
      </c>
      <c r="F100" s="7">
        <v>23430.52</v>
      </c>
    </row>
    <row r="101" spans="1:6" x14ac:dyDescent="0.2">
      <c r="A101" t="s">
        <v>194</v>
      </c>
      <c r="B101" t="s">
        <v>441</v>
      </c>
      <c r="C101" s="7">
        <v>38992.050000000003</v>
      </c>
      <c r="D101" s="7">
        <v>19496.02</v>
      </c>
      <c r="E101" s="7">
        <v>29244.04</v>
      </c>
      <c r="F101" s="7">
        <v>38992.050000000003</v>
      </c>
    </row>
    <row r="102" spans="1:6" x14ac:dyDescent="0.2">
      <c r="A102" t="s">
        <v>151</v>
      </c>
      <c r="B102" t="s">
        <v>404</v>
      </c>
      <c r="C102" s="7">
        <v>1063.74</v>
      </c>
      <c r="D102" s="7">
        <v>531.87</v>
      </c>
      <c r="E102" s="7">
        <v>797.81</v>
      </c>
      <c r="F102" s="7">
        <v>1063.74</v>
      </c>
    </row>
    <row r="103" spans="1:6" x14ac:dyDescent="0.2">
      <c r="A103" t="s">
        <v>195</v>
      </c>
      <c r="B103" t="s">
        <v>442</v>
      </c>
      <c r="C103" s="7">
        <v>2197</v>
      </c>
      <c r="D103" s="7">
        <v>1098.5</v>
      </c>
      <c r="E103" s="7">
        <v>1647.75</v>
      </c>
      <c r="F103" s="7">
        <v>2197</v>
      </c>
    </row>
    <row r="104" spans="1:6" x14ac:dyDescent="0.2">
      <c r="A104" t="s">
        <v>224</v>
      </c>
      <c r="B104" t="s">
        <v>465</v>
      </c>
      <c r="C104" s="7">
        <v>4034.39</v>
      </c>
      <c r="D104" s="7">
        <v>2017.2</v>
      </c>
      <c r="E104" s="7">
        <v>3025.8</v>
      </c>
      <c r="F104" s="7">
        <v>4034.39</v>
      </c>
    </row>
    <row r="105" spans="1:6" x14ac:dyDescent="0.2">
      <c r="A105" t="s">
        <v>196</v>
      </c>
      <c r="B105" t="s">
        <v>443</v>
      </c>
      <c r="C105" s="7">
        <v>6988.19</v>
      </c>
      <c r="D105" s="7">
        <v>3494.09</v>
      </c>
      <c r="E105" s="7" t="s">
        <v>500</v>
      </c>
    </row>
    <row r="106" spans="1:6" x14ac:dyDescent="0.2">
      <c r="A106" t="s">
        <v>197</v>
      </c>
      <c r="B106" t="s">
        <v>444</v>
      </c>
      <c r="C106" s="7">
        <v>13420.61</v>
      </c>
      <c r="D106" s="7">
        <v>6710.31</v>
      </c>
      <c r="E106" s="7">
        <v>10065.459999999999</v>
      </c>
      <c r="F106" s="7">
        <v>13420.61</v>
      </c>
    </row>
    <row r="107" spans="1:6" x14ac:dyDescent="0.2">
      <c r="A107" t="s">
        <v>164</v>
      </c>
      <c r="B107" t="s">
        <v>414</v>
      </c>
      <c r="C107" s="7">
        <v>23361.37</v>
      </c>
      <c r="D107" s="7">
        <v>11680.69</v>
      </c>
      <c r="E107" s="7">
        <v>17521.03</v>
      </c>
      <c r="F107" s="7">
        <v>23361.37</v>
      </c>
    </row>
    <row r="108" spans="1:6" x14ac:dyDescent="0.2">
      <c r="A108" t="s">
        <v>198</v>
      </c>
      <c r="B108" t="s">
        <v>445</v>
      </c>
      <c r="C108" s="7">
        <v>32844.050000000003</v>
      </c>
      <c r="D108" s="7">
        <v>16422.03</v>
      </c>
      <c r="E108" s="7">
        <v>24633.040000000001</v>
      </c>
      <c r="F108" s="7">
        <v>32844.050000000003</v>
      </c>
    </row>
    <row r="109" spans="1:6" x14ac:dyDescent="0.2">
      <c r="A109" t="s">
        <v>225</v>
      </c>
      <c r="B109" t="s">
        <v>466</v>
      </c>
      <c r="C109" s="7">
        <v>42688.71</v>
      </c>
      <c r="D109" s="7">
        <v>21344.36</v>
      </c>
      <c r="E109" s="7">
        <v>32016.54</v>
      </c>
      <c r="F109" s="7">
        <v>42688.71</v>
      </c>
    </row>
    <row r="110" spans="1:6" x14ac:dyDescent="0.2">
      <c r="A110" t="s">
        <v>226</v>
      </c>
      <c r="B110" t="s">
        <v>467</v>
      </c>
      <c r="C110" s="7">
        <v>59552.18</v>
      </c>
      <c r="D110" s="7">
        <v>29776.09</v>
      </c>
      <c r="E110" s="7">
        <v>44664.13</v>
      </c>
      <c r="F110" s="7">
        <v>59552.18</v>
      </c>
    </row>
    <row r="111" spans="1:6" x14ac:dyDescent="0.2">
      <c r="A111" t="s">
        <v>227</v>
      </c>
      <c r="B111" t="s">
        <v>468</v>
      </c>
      <c r="C111" s="7">
        <v>1056.6300000000001</v>
      </c>
      <c r="D111" s="7">
        <v>528.32000000000005</v>
      </c>
      <c r="E111" s="7">
        <v>792.47</v>
      </c>
      <c r="F111" s="7">
        <v>1056.6300000000001</v>
      </c>
    </row>
    <row r="112" spans="1:6" x14ac:dyDescent="0.2">
      <c r="A112" t="s">
        <v>228</v>
      </c>
      <c r="B112" t="s">
        <v>469</v>
      </c>
      <c r="C112" s="7">
        <v>2112.16</v>
      </c>
      <c r="D112" s="7">
        <v>1056.08</v>
      </c>
      <c r="E112" s="7">
        <v>1584.12</v>
      </c>
      <c r="F112" s="7">
        <v>2112.16</v>
      </c>
    </row>
    <row r="113" spans="1:6" x14ac:dyDescent="0.2">
      <c r="A113" t="s">
        <v>229</v>
      </c>
      <c r="B113" t="s">
        <v>470</v>
      </c>
      <c r="C113" s="7">
        <v>3936.77</v>
      </c>
      <c r="D113" s="7">
        <v>1968.38</v>
      </c>
      <c r="E113" s="7">
        <v>2952.58</v>
      </c>
      <c r="F113" s="7">
        <v>3936.77</v>
      </c>
    </row>
    <row r="114" spans="1:6" x14ac:dyDescent="0.2">
      <c r="A114" t="s">
        <v>230</v>
      </c>
      <c r="B114" t="s">
        <v>471</v>
      </c>
      <c r="C114" s="7">
        <v>6830.33</v>
      </c>
      <c r="D114" s="7">
        <v>3415.17</v>
      </c>
      <c r="E114" s="7">
        <v>5122.75</v>
      </c>
      <c r="F114" s="7">
        <v>6830.33</v>
      </c>
    </row>
    <row r="115" spans="1:6" x14ac:dyDescent="0.2">
      <c r="A115" t="s">
        <v>231</v>
      </c>
      <c r="B115" t="s">
        <v>472</v>
      </c>
      <c r="C115" s="7">
        <v>13554.48</v>
      </c>
      <c r="D115" s="7">
        <v>6777.24</v>
      </c>
      <c r="E115" s="7">
        <v>10165.86</v>
      </c>
      <c r="F115" s="7">
        <v>13554.48</v>
      </c>
    </row>
    <row r="116" spans="1:6" x14ac:dyDescent="0.2">
      <c r="A116" t="s">
        <v>232</v>
      </c>
      <c r="B116" t="s">
        <v>473</v>
      </c>
      <c r="C116" s="7">
        <v>25693.66</v>
      </c>
      <c r="D116" s="7">
        <v>12846.83</v>
      </c>
      <c r="E116" s="7">
        <v>19270.25</v>
      </c>
      <c r="F116" s="7">
        <v>25693.66</v>
      </c>
    </row>
    <row r="117" spans="1:6" x14ac:dyDescent="0.2">
      <c r="A117" t="s">
        <v>233</v>
      </c>
      <c r="B117" t="s">
        <v>474</v>
      </c>
      <c r="C117" s="7">
        <v>1043.68</v>
      </c>
      <c r="D117" s="7">
        <v>521.84</v>
      </c>
      <c r="E117" s="7">
        <v>782.76</v>
      </c>
      <c r="F117" s="7">
        <v>1043.68</v>
      </c>
    </row>
    <row r="118" spans="1:6" x14ac:dyDescent="0.2">
      <c r="A118" t="s">
        <v>234</v>
      </c>
      <c r="B118" t="s">
        <v>475</v>
      </c>
      <c r="C118" s="7">
        <v>2163.31</v>
      </c>
      <c r="D118" s="7">
        <v>1081.6500000000001</v>
      </c>
      <c r="E118" s="7">
        <v>1622.48</v>
      </c>
      <c r="F118" s="7">
        <v>2163.31</v>
      </c>
    </row>
    <row r="119" spans="1:6" x14ac:dyDescent="0.2">
      <c r="A119" t="s">
        <v>235</v>
      </c>
      <c r="B119" t="s">
        <v>476</v>
      </c>
      <c r="C119" s="7">
        <v>3960.75</v>
      </c>
      <c r="D119" s="7">
        <v>1980.37</v>
      </c>
      <c r="E119" s="7">
        <v>2970.56</v>
      </c>
      <c r="F119" s="7">
        <v>3960.75</v>
      </c>
    </row>
    <row r="120" spans="1:6" x14ac:dyDescent="0.2">
      <c r="A120" t="s">
        <v>236</v>
      </c>
      <c r="B120" t="s">
        <v>477</v>
      </c>
      <c r="C120" s="7">
        <v>7065.72</v>
      </c>
      <c r="D120" s="7">
        <v>3532.86</v>
      </c>
      <c r="E120" s="7">
        <v>5299.29</v>
      </c>
      <c r="F120" s="7">
        <v>7065.72</v>
      </c>
    </row>
    <row r="121" spans="1:6" x14ac:dyDescent="0.2">
      <c r="A121" t="s">
        <v>237</v>
      </c>
      <c r="B121" t="s">
        <v>478</v>
      </c>
      <c r="C121" s="7">
        <v>13623.57</v>
      </c>
      <c r="D121" s="7">
        <v>6811.79</v>
      </c>
      <c r="E121" s="7">
        <v>10217.68</v>
      </c>
      <c r="F121" s="7">
        <v>13623.57</v>
      </c>
    </row>
    <row r="122" spans="1:6" x14ac:dyDescent="0.2">
      <c r="A122" t="s">
        <v>238</v>
      </c>
      <c r="B122" t="s">
        <v>479</v>
      </c>
      <c r="C122" s="7">
        <v>24481.18</v>
      </c>
      <c r="D122" s="7">
        <v>12240.59</v>
      </c>
      <c r="E122" s="7">
        <v>18360.88</v>
      </c>
      <c r="F122" s="7">
        <v>24481.18</v>
      </c>
    </row>
    <row r="123" spans="1:6" x14ac:dyDescent="0.2">
      <c r="A123" t="s">
        <v>239</v>
      </c>
      <c r="B123" t="s">
        <v>480</v>
      </c>
      <c r="C123" s="7">
        <v>36102.6</v>
      </c>
      <c r="D123" s="7">
        <v>18051.3</v>
      </c>
      <c r="E123" s="7">
        <v>27076.95</v>
      </c>
      <c r="F123" s="7">
        <v>36102.6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C1"/>
    </sheetView>
  </sheetViews>
  <sheetFormatPr baseColWidth="10" defaultColWidth="8.83203125" defaultRowHeight="15" x14ac:dyDescent="0.2"/>
  <cols>
    <col min="1" max="1" width="10.5" bestFit="1" customWidth="1"/>
    <col min="2" max="2" width="63.5" bestFit="1" customWidth="1"/>
    <col min="3" max="3" width="19.5" style="7" bestFit="1" customWidth="1"/>
  </cols>
  <sheetData>
    <row r="1" spans="1:4" x14ac:dyDescent="0.2">
      <c r="A1" t="s">
        <v>491</v>
      </c>
      <c r="B1" t="s">
        <v>489</v>
      </c>
      <c r="C1" t="s">
        <v>797</v>
      </c>
      <c r="D1" s="13"/>
    </row>
    <row r="2" spans="1:4" x14ac:dyDescent="0.2">
      <c r="A2">
        <v>7</v>
      </c>
      <c r="B2" t="s">
        <v>0</v>
      </c>
      <c r="C2" s="7">
        <v>159.44999999999999</v>
      </c>
    </row>
    <row r="3" spans="1:4" x14ac:dyDescent="0.2">
      <c r="A3">
        <v>8</v>
      </c>
      <c r="B3" t="s">
        <v>1</v>
      </c>
      <c r="C3" s="7">
        <v>247.73</v>
      </c>
    </row>
    <row r="4" spans="1:4" x14ac:dyDescent="0.2">
      <c r="A4">
        <v>9</v>
      </c>
      <c r="B4" t="s">
        <v>2</v>
      </c>
      <c r="C4" s="7">
        <v>493.94</v>
      </c>
    </row>
    <row r="5" spans="1:4" x14ac:dyDescent="0.2">
      <c r="A5">
        <v>162</v>
      </c>
      <c r="B5" t="s">
        <v>44</v>
      </c>
      <c r="C5" s="7">
        <v>936.13</v>
      </c>
    </row>
    <row r="6" spans="1:4" x14ac:dyDescent="0.2">
      <c r="A6">
        <v>307</v>
      </c>
      <c r="B6" t="s">
        <v>117</v>
      </c>
      <c r="C6" s="7">
        <v>1607.74</v>
      </c>
    </row>
    <row r="7" spans="1:4" x14ac:dyDescent="0.2">
      <c r="A7">
        <v>13</v>
      </c>
      <c r="B7" t="s">
        <v>3</v>
      </c>
      <c r="C7" s="7">
        <v>118.6</v>
      </c>
    </row>
    <row r="8" spans="1:4" x14ac:dyDescent="0.2">
      <c r="A8">
        <v>14</v>
      </c>
      <c r="B8" t="s">
        <v>4</v>
      </c>
      <c r="C8" s="7">
        <v>264.86</v>
      </c>
    </row>
    <row r="9" spans="1:4" x14ac:dyDescent="0.2">
      <c r="A9">
        <v>15</v>
      </c>
      <c r="B9" t="s">
        <v>5</v>
      </c>
      <c r="C9" s="7">
        <v>626.79</v>
      </c>
    </row>
    <row r="10" spans="1:4" x14ac:dyDescent="0.2">
      <c r="A10">
        <v>16</v>
      </c>
      <c r="B10" t="s">
        <v>6</v>
      </c>
      <c r="C10" s="7">
        <v>936.77</v>
      </c>
    </row>
    <row r="11" spans="1:4" x14ac:dyDescent="0.2">
      <c r="A11">
        <v>165</v>
      </c>
      <c r="B11" t="s">
        <v>45</v>
      </c>
      <c r="C11" s="7">
        <v>1595.94</v>
      </c>
    </row>
    <row r="12" spans="1:4" x14ac:dyDescent="0.2">
      <c r="A12">
        <v>213</v>
      </c>
      <c r="B12" t="s">
        <v>78</v>
      </c>
      <c r="C12" s="7">
        <v>2292.5100000000002</v>
      </c>
    </row>
    <row r="13" spans="1:4" x14ac:dyDescent="0.2">
      <c r="A13">
        <v>214</v>
      </c>
      <c r="B13" t="s">
        <v>79</v>
      </c>
      <c r="C13" s="7">
        <v>3835.22</v>
      </c>
    </row>
    <row r="14" spans="1:4" x14ac:dyDescent="0.2">
      <c r="A14">
        <v>215</v>
      </c>
      <c r="B14" t="s">
        <v>80</v>
      </c>
      <c r="C14" s="7">
        <v>112.96</v>
      </c>
    </row>
    <row r="15" spans="1:4" x14ac:dyDescent="0.2">
      <c r="A15">
        <v>216</v>
      </c>
      <c r="B15" t="s">
        <v>492</v>
      </c>
      <c r="C15" s="7">
        <v>270.51</v>
      </c>
    </row>
    <row r="16" spans="1:4" x14ac:dyDescent="0.2">
      <c r="A16">
        <v>217</v>
      </c>
      <c r="B16" t="s">
        <v>493</v>
      </c>
      <c r="C16" s="7">
        <v>520.15</v>
      </c>
    </row>
    <row r="17" spans="1:3" x14ac:dyDescent="0.2">
      <c r="A17">
        <v>264</v>
      </c>
      <c r="B17" t="s">
        <v>116</v>
      </c>
      <c r="C17" s="7">
        <v>867.84</v>
      </c>
    </row>
    <row r="18" spans="1:3" x14ac:dyDescent="0.2">
      <c r="A18">
        <v>27</v>
      </c>
      <c r="B18" t="s">
        <v>7</v>
      </c>
      <c r="C18" s="7">
        <v>1003.81</v>
      </c>
    </row>
    <row r="19" spans="1:3" x14ac:dyDescent="0.2">
      <c r="A19">
        <v>169</v>
      </c>
      <c r="B19" t="s">
        <v>46</v>
      </c>
      <c r="C19" s="7">
        <v>2150.65</v>
      </c>
    </row>
    <row r="20" spans="1:3" x14ac:dyDescent="0.2">
      <c r="A20">
        <v>30</v>
      </c>
      <c r="B20" t="s">
        <v>8</v>
      </c>
      <c r="C20" s="7">
        <v>3836.05</v>
      </c>
    </row>
    <row r="21" spans="1:3" x14ac:dyDescent="0.2">
      <c r="A21">
        <v>31</v>
      </c>
      <c r="B21" t="s">
        <v>9</v>
      </c>
      <c r="C21" s="7">
        <v>6278.88</v>
      </c>
    </row>
    <row r="22" spans="1:3" x14ac:dyDescent="0.2">
      <c r="A22">
        <v>131</v>
      </c>
      <c r="B22" t="s">
        <v>31</v>
      </c>
      <c r="C22" s="7">
        <v>12865.21</v>
      </c>
    </row>
    <row r="23" spans="1:3" x14ac:dyDescent="0.2">
      <c r="A23">
        <v>170</v>
      </c>
      <c r="B23" t="s">
        <v>47</v>
      </c>
      <c r="C23" s="7">
        <v>19477.68</v>
      </c>
    </row>
    <row r="24" spans="1:3" x14ac:dyDescent="0.2">
      <c r="A24">
        <v>221</v>
      </c>
      <c r="B24" t="s">
        <v>494</v>
      </c>
      <c r="C24" s="7">
        <v>30065.3</v>
      </c>
    </row>
    <row r="25" spans="1:3" x14ac:dyDescent="0.2">
      <c r="A25">
        <v>222</v>
      </c>
      <c r="B25" t="s">
        <v>81</v>
      </c>
      <c r="C25" s="7">
        <v>36219.769999999997</v>
      </c>
    </row>
    <row r="26" spans="1:3" x14ac:dyDescent="0.2">
      <c r="A26">
        <v>33</v>
      </c>
      <c r="B26" t="s">
        <v>10</v>
      </c>
      <c r="C26" s="7">
        <v>960.28</v>
      </c>
    </row>
    <row r="27" spans="1:3" x14ac:dyDescent="0.2">
      <c r="A27">
        <v>173</v>
      </c>
      <c r="B27" t="s">
        <v>49</v>
      </c>
      <c r="C27" s="7">
        <v>1909.71</v>
      </c>
    </row>
    <row r="28" spans="1:3" x14ac:dyDescent="0.2">
      <c r="A28">
        <v>223</v>
      </c>
      <c r="B28" t="s">
        <v>82</v>
      </c>
      <c r="C28" s="7">
        <v>3504.02</v>
      </c>
    </row>
    <row r="29" spans="1:3" x14ac:dyDescent="0.2">
      <c r="A29">
        <v>38</v>
      </c>
      <c r="B29" t="s">
        <v>11</v>
      </c>
      <c r="C29" s="7">
        <v>6081.85</v>
      </c>
    </row>
    <row r="30" spans="1:3" x14ac:dyDescent="0.2">
      <c r="A30">
        <v>133</v>
      </c>
      <c r="B30" t="s">
        <v>32</v>
      </c>
      <c r="C30" s="7">
        <v>11672.63</v>
      </c>
    </row>
    <row r="31" spans="1:3" x14ac:dyDescent="0.2">
      <c r="A31">
        <v>173</v>
      </c>
      <c r="B31" t="s">
        <v>49</v>
      </c>
      <c r="C31" s="7">
        <v>22317.24</v>
      </c>
    </row>
    <row r="32" spans="1:3" x14ac:dyDescent="0.2">
      <c r="A32">
        <v>224</v>
      </c>
      <c r="B32" t="s">
        <v>83</v>
      </c>
      <c r="C32" s="7">
        <v>29872.9</v>
      </c>
    </row>
    <row r="33" spans="1:3" x14ac:dyDescent="0.2">
      <c r="A33">
        <v>225</v>
      </c>
      <c r="B33" t="s">
        <v>84</v>
      </c>
      <c r="C33" s="7">
        <v>41318.44</v>
      </c>
    </row>
    <row r="34" spans="1:3" x14ac:dyDescent="0.2">
      <c r="A34">
        <v>40</v>
      </c>
      <c r="B34" t="s">
        <v>12</v>
      </c>
      <c r="C34" s="7">
        <v>1045.07</v>
      </c>
    </row>
    <row r="35" spans="1:3" x14ac:dyDescent="0.2">
      <c r="A35">
        <v>41</v>
      </c>
      <c r="B35" t="s">
        <v>13</v>
      </c>
      <c r="C35" s="7">
        <v>2146.08</v>
      </c>
    </row>
    <row r="36" spans="1:3" x14ac:dyDescent="0.2">
      <c r="A36">
        <v>42</v>
      </c>
      <c r="B36" t="s">
        <v>14</v>
      </c>
      <c r="C36" s="7">
        <v>3749.29</v>
      </c>
    </row>
    <row r="37" spans="1:3" x14ac:dyDescent="0.2">
      <c r="A37">
        <v>135</v>
      </c>
      <c r="B37" t="s">
        <v>33</v>
      </c>
      <c r="C37" s="7">
        <v>6066.14</v>
      </c>
    </row>
    <row r="38" spans="1:3" x14ac:dyDescent="0.2">
      <c r="A38">
        <v>175</v>
      </c>
      <c r="B38" t="s">
        <v>50</v>
      </c>
      <c r="C38" s="7">
        <v>13621.87</v>
      </c>
    </row>
    <row r="39" spans="1:3" x14ac:dyDescent="0.2">
      <c r="A39">
        <v>226</v>
      </c>
      <c r="B39" t="s">
        <v>85</v>
      </c>
      <c r="C39" s="7">
        <v>23348.799999999999</v>
      </c>
    </row>
    <row r="40" spans="1:3" x14ac:dyDescent="0.2">
      <c r="A40">
        <v>227</v>
      </c>
      <c r="B40" t="s">
        <v>86</v>
      </c>
      <c r="C40" s="7">
        <v>34386.31</v>
      </c>
    </row>
    <row r="41" spans="1:3" x14ac:dyDescent="0.2">
      <c r="A41">
        <v>228</v>
      </c>
      <c r="B41" t="s">
        <v>87</v>
      </c>
      <c r="C41" s="7">
        <v>1009.31</v>
      </c>
    </row>
    <row r="42" spans="1:3" x14ac:dyDescent="0.2">
      <c r="A42">
        <v>229</v>
      </c>
      <c r="B42" t="s">
        <v>88</v>
      </c>
      <c r="C42" s="7">
        <v>1911.11</v>
      </c>
    </row>
    <row r="43" spans="1:3" x14ac:dyDescent="0.2">
      <c r="A43">
        <v>48</v>
      </c>
      <c r="B43" t="s">
        <v>15</v>
      </c>
      <c r="C43" s="7">
        <v>3446.16</v>
      </c>
    </row>
    <row r="44" spans="1:3" x14ac:dyDescent="0.2">
      <c r="A44">
        <v>49</v>
      </c>
      <c r="B44" t="s">
        <v>16</v>
      </c>
      <c r="C44" s="7">
        <v>5934.06</v>
      </c>
    </row>
    <row r="45" spans="1:3" x14ac:dyDescent="0.2">
      <c r="A45">
        <v>137</v>
      </c>
      <c r="B45" t="s">
        <v>34</v>
      </c>
      <c r="C45" s="7">
        <v>11588.93</v>
      </c>
    </row>
    <row r="46" spans="1:3" x14ac:dyDescent="0.2">
      <c r="A46">
        <v>177</v>
      </c>
      <c r="B46" t="s">
        <v>51</v>
      </c>
      <c r="C46" s="7">
        <v>21580.639999999999</v>
      </c>
    </row>
    <row r="47" spans="1:3" x14ac:dyDescent="0.2">
      <c r="A47">
        <v>178</v>
      </c>
      <c r="B47" t="s">
        <v>52</v>
      </c>
      <c r="C47" s="7">
        <v>30594.12</v>
      </c>
    </row>
    <row r="48" spans="1:3" x14ac:dyDescent="0.2">
      <c r="A48">
        <v>51</v>
      </c>
      <c r="B48" t="s">
        <v>17</v>
      </c>
      <c r="C48" s="7">
        <v>924.6</v>
      </c>
    </row>
    <row r="49" spans="1:3" x14ac:dyDescent="0.2">
      <c r="A49">
        <v>52</v>
      </c>
      <c r="B49" t="s">
        <v>18</v>
      </c>
      <c r="C49" s="7">
        <v>1855.81</v>
      </c>
    </row>
    <row r="50" spans="1:3" x14ac:dyDescent="0.2">
      <c r="A50">
        <v>53</v>
      </c>
      <c r="B50" t="s">
        <v>19</v>
      </c>
      <c r="C50" s="7">
        <v>3458.88</v>
      </c>
    </row>
    <row r="51" spans="1:3" x14ac:dyDescent="0.2">
      <c r="A51">
        <v>54</v>
      </c>
      <c r="B51" t="s">
        <v>20</v>
      </c>
      <c r="C51" s="7">
        <v>6030.53</v>
      </c>
    </row>
    <row r="52" spans="1:3" x14ac:dyDescent="0.2">
      <c r="A52">
        <v>139</v>
      </c>
      <c r="B52" t="s">
        <v>35</v>
      </c>
      <c r="C52" s="7">
        <v>11826.65</v>
      </c>
    </row>
    <row r="53" spans="1:3" x14ac:dyDescent="0.2">
      <c r="A53">
        <v>179</v>
      </c>
      <c r="B53" t="s">
        <v>53</v>
      </c>
      <c r="C53" s="7">
        <v>20375.28</v>
      </c>
    </row>
    <row r="54" spans="1:3" x14ac:dyDescent="0.2">
      <c r="A54">
        <v>180</v>
      </c>
      <c r="B54" t="s">
        <v>54</v>
      </c>
      <c r="C54" s="7">
        <v>38329.79</v>
      </c>
    </row>
    <row r="55" spans="1:3" x14ac:dyDescent="0.2">
      <c r="A55">
        <v>56</v>
      </c>
      <c r="B55" t="s">
        <v>21</v>
      </c>
      <c r="C55" s="7">
        <v>938.45</v>
      </c>
    </row>
    <row r="56" spans="1:3" x14ac:dyDescent="0.2">
      <c r="A56">
        <v>181</v>
      </c>
      <c r="B56" t="s">
        <v>55</v>
      </c>
      <c r="C56" s="7">
        <v>1839.04</v>
      </c>
    </row>
    <row r="57" spans="1:3" x14ac:dyDescent="0.2">
      <c r="A57">
        <v>59</v>
      </c>
      <c r="B57" t="s">
        <v>22</v>
      </c>
      <c r="C57" s="7">
        <v>3398.49</v>
      </c>
    </row>
    <row r="58" spans="1:3" x14ac:dyDescent="0.2">
      <c r="A58">
        <v>60</v>
      </c>
      <c r="B58" t="s">
        <v>23</v>
      </c>
      <c r="C58" s="7">
        <v>6224.84</v>
      </c>
    </row>
    <row r="59" spans="1:3" x14ac:dyDescent="0.2">
      <c r="A59">
        <v>141</v>
      </c>
      <c r="B59" t="s">
        <v>36</v>
      </c>
      <c r="C59" s="7">
        <v>11664.81</v>
      </c>
    </row>
    <row r="60" spans="1:3" x14ac:dyDescent="0.2">
      <c r="A60">
        <v>182</v>
      </c>
      <c r="B60" t="s">
        <v>56</v>
      </c>
      <c r="C60" s="7">
        <v>19959.96</v>
      </c>
    </row>
    <row r="61" spans="1:3" x14ac:dyDescent="0.2">
      <c r="A61">
        <v>183</v>
      </c>
      <c r="B61" t="s">
        <v>57</v>
      </c>
      <c r="C61" s="7">
        <v>40201.9</v>
      </c>
    </row>
    <row r="62" spans="1:3" x14ac:dyDescent="0.2">
      <c r="A62">
        <v>230</v>
      </c>
      <c r="B62" t="s">
        <v>89</v>
      </c>
      <c r="C62" s="7">
        <v>1030.3599999999999</v>
      </c>
    </row>
    <row r="63" spans="1:3" x14ac:dyDescent="0.2">
      <c r="A63">
        <v>184</v>
      </c>
      <c r="B63" t="s">
        <v>58</v>
      </c>
      <c r="C63" s="7">
        <v>1981.77</v>
      </c>
    </row>
    <row r="64" spans="1:3" x14ac:dyDescent="0.2">
      <c r="A64">
        <v>66</v>
      </c>
      <c r="B64" t="s">
        <v>24</v>
      </c>
      <c r="C64" s="7">
        <v>3697.91</v>
      </c>
    </row>
    <row r="65" spans="1:3" x14ac:dyDescent="0.2">
      <c r="A65">
        <v>67</v>
      </c>
      <c r="B65" t="s">
        <v>25</v>
      </c>
      <c r="C65" s="7">
        <v>6401.64</v>
      </c>
    </row>
    <row r="66" spans="1:3" x14ac:dyDescent="0.2">
      <c r="A66">
        <v>68</v>
      </c>
      <c r="B66" t="s">
        <v>26</v>
      </c>
      <c r="C66" s="7">
        <v>11872.41</v>
      </c>
    </row>
    <row r="67" spans="1:3" x14ac:dyDescent="0.2">
      <c r="A67">
        <v>143</v>
      </c>
      <c r="B67" t="s">
        <v>37</v>
      </c>
      <c r="C67" s="7">
        <v>20209.43</v>
      </c>
    </row>
    <row r="68" spans="1:3" x14ac:dyDescent="0.2">
      <c r="A68">
        <v>144</v>
      </c>
      <c r="B68" t="s">
        <v>38</v>
      </c>
      <c r="C68" s="7">
        <v>28641.17</v>
      </c>
    </row>
    <row r="69" spans="1:3" x14ac:dyDescent="0.2">
      <c r="A69">
        <v>185</v>
      </c>
      <c r="B69" t="s">
        <v>59</v>
      </c>
      <c r="C69" s="7">
        <v>34670.379999999997</v>
      </c>
    </row>
    <row r="70" spans="1:3" x14ac:dyDescent="0.2">
      <c r="A70">
        <v>186</v>
      </c>
      <c r="B70" t="s">
        <v>60</v>
      </c>
      <c r="C70" s="7">
        <v>56615.78</v>
      </c>
    </row>
    <row r="71" spans="1:3" x14ac:dyDescent="0.2">
      <c r="A71">
        <v>231</v>
      </c>
      <c r="B71" t="s">
        <v>90</v>
      </c>
      <c r="C71" s="7">
        <v>1083.3699999999999</v>
      </c>
    </row>
    <row r="72" spans="1:3" x14ac:dyDescent="0.2">
      <c r="A72">
        <v>232</v>
      </c>
      <c r="B72" t="s">
        <v>91</v>
      </c>
      <c r="C72" s="7">
        <v>2110.46</v>
      </c>
    </row>
    <row r="73" spans="1:3" x14ac:dyDescent="0.2">
      <c r="A73">
        <v>233</v>
      </c>
      <c r="B73" t="s">
        <v>92</v>
      </c>
      <c r="C73" s="7">
        <v>3824.85</v>
      </c>
    </row>
    <row r="74" spans="1:3" x14ac:dyDescent="0.2">
      <c r="A74">
        <v>234</v>
      </c>
      <c r="B74" t="s">
        <v>93</v>
      </c>
      <c r="C74" s="7">
        <v>6563.71</v>
      </c>
    </row>
    <row r="75" spans="1:3" x14ac:dyDescent="0.2">
      <c r="A75">
        <v>235</v>
      </c>
      <c r="B75" t="s">
        <v>94</v>
      </c>
      <c r="C75" s="7">
        <v>12823.23</v>
      </c>
    </row>
    <row r="76" spans="1:3" x14ac:dyDescent="0.2">
      <c r="A76">
        <v>146</v>
      </c>
      <c r="B76" t="s">
        <v>39</v>
      </c>
      <c r="C76" s="7">
        <v>20982.49</v>
      </c>
    </row>
    <row r="77" spans="1:3" x14ac:dyDescent="0.2">
      <c r="A77">
        <v>187</v>
      </c>
      <c r="B77" t="s">
        <v>61</v>
      </c>
      <c r="C77" s="7">
        <v>31372.74</v>
      </c>
    </row>
    <row r="78" spans="1:3" x14ac:dyDescent="0.2">
      <c r="A78">
        <v>188</v>
      </c>
      <c r="B78" t="s">
        <v>62</v>
      </c>
      <c r="C78" s="7">
        <v>40755.230000000003</v>
      </c>
    </row>
    <row r="79" spans="1:3" x14ac:dyDescent="0.2">
      <c r="A79">
        <v>189</v>
      </c>
      <c r="B79" t="s">
        <v>63</v>
      </c>
      <c r="C79" s="7">
        <v>1087.9000000000001</v>
      </c>
    </row>
    <row r="80" spans="1:3" x14ac:dyDescent="0.2">
      <c r="A80">
        <v>236</v>
      </c>
      <c r="B80" t="s">
        <v>95</v>
      </c>
      <c r="C80" s="7">
        <v>2054.7399999999998</v>
      </c>
    </row>
    <row r="81" spans="1:3" x14ac:dyDescent="0.2">
      <c r="A81">
        <v>190</v>
      </c>
      <c r="B81" t="s">
        <v>64</v>
      </c>
      <c r="C81" s="7">
        <v>3667.41</v>
      </c>
    </row>
    <row r="82" spans="1:3" x14ac:dyDescent="0.2">
      <c r="A82">
        <v>87</v>
      </c>
      <c r="B82" t="s">
        <v>27</v>
      </c>
      <c r="C82" s="7">
        <v>6473.66</v>
      </c>
    </row>
    <row r="83" spans="1:3" x14ac:dyDescent="0.2">
      <c r="A83">
        <v>148</v>
      </c>
      <c r="B83" t="s">
        <v>40</v>
      </c>
      <c r="C83" s="7">
        <v>11845.18</v>
      </c>
    </row>
    <row r="84" spans="1:3" x14ac:dyDescent="0.2">
      <c r="A84">
        <v>191</v>
      </c>
      <c r="B84" t="s">
        <v>65</v>
      </c>
      <c r="C84" s="7">
        <v>20766.91</v>
      </c>
    </row>
    <row r="85" spans="1:3" x14ac:dyDescent="0.2">
      <c r="A85">
        <v>192</v>
      </c>
      <c r="B85" t="s">
        <v>66</v>
      </c>
      <c r="C85" s="7">
        <v>33735.21</v>
      </c>
    </row>
    <row r="86" spans="1:3" x14ac:dyDescent="0.2">
      <c r="A86">
        <v>237</v>
      </c>
      <c r="B86" t="s">
        <v>96</v>
      </c>
      <c r="C86" s="7">
        <v>1060.22</v>
      </c>
    </row>
    <row r="87" spans="1:3" x14ac:dyDescent="0.2">
      <c r="A87">
        <v>238</v>
      </c>
      <c r="B87" t="s">
        <v>97</v>
      </c>
      <c r="C87" s="7">
        <v>2171.17</v>
      </c>
    </row>
    <row r="88" spans="1:3" x14ac:dyDescent="0.2">
      <c r="A88">
        <v>239</v>
      </c>
      <c r="B88" t="s">
        <v>98</v>
      </c>
      <c r="C88" s="7">
        <v>3889.3</v>
      </c>
    </row>
    <row r="89" spans="1:3" x14ac:dyDescent="0.2">
      <c r="A89">
        <v>193</v>
      </c>
      <c r="B89" t="s">
        <v>67</v>
      </c>
      <c r="C89" s="7">
        <v>6326.11</v>
      </c>
    </row>
    <row r="90" spans="1:3" x14ac:dyDescent="0.2">
      <c r="A90">
        <v>194</v>
      </c>
      <c r="B90" t="s">
        <v>68</v>
      </c>
      <c r="C90" s="7">
        <v>13321.09</v>
      </c>
    </row>
    <row r="91" spans="1:3" x14ac:dyDescent="0.2">
      <c r="A91">
        <v>150</v>
      </c>
      <c r="B91" t="s">
        <v>41</v>
      </c>
      <c r="C91" s="7">
        <v>22909.89</v>
      </c>
    </row>
    <row r="92" spans="1:3" x14ac:dyDescent="0.2">
      <c r="A92">
        <v>195</v>
      </c>
      <c r="B92" t="s">
        <v>69</v>
      </c>
      <c r="C92" s="7">
        <v>31600.06</v>
      </c>
    </row>
    <row r="93" spans="1:3" x14ac:dyDescent="0.2">
      <c r="A93">
        <v>196</v>
      </c>
      <c r="B93" t="s">
        <v>70</v>
      </c>
      <c r="C93" s="7">
        <v>38186.870000000003</v>
      </c>
    </row>
    <row r="94" spans="1:3" x14ac:dyDescent="0.2">
      <c r="A94">
        <v>242</v>
      </c>
      <c r="B94" t="s">
        <v>99</v>
      </c>
      <c r="C94" s="7">
        <v>1083.6099999999999</v>
      </c>
    </row>
    <row r="95" spans="1:3" x14ac:dyDescent="0.2">
      <c r="A95">
        <v>203</v>
      </c>
      <c r="B95" t="s">
        <v>71</v>
      </c>
      <c r="C95" s="7">
        <v>2195.25</v>
      </c>
    </row>
    <row r="96" spans="1:3" x14ac:dyDescent="0.2">
      <c r="A96">
        <v>118</v>
      </c>
      <c r="B96" t="s">
        <v>28</v>
      </c>
      <c r="C96" s="7">
        <v>3921.01</v>
      </c>
    </row>
    <row r="97" spans="1:3" x14ac:dyDescent="0.2">
      <c r="A97">
        <v>119</v>
      </c>
      <c r="B97" t="s">
        <v>29</v>
      </c>
      <c r="C97" s="7">
        <v>6535.28</v>
      </c>
    </row>
    <row r="98" spans="1:3" x14ac:dyDescent="0.2">
      <c r="A98">
        <v>156</v>
      </c>
      <c r="B98" t="s">
        <v>42</v>
      </c>
      <c r="C98" s="7">
        <v>13202.17</v>
      </c>
    </row>
    <row r="99" spans="1:3" x14ac:dyDescent="0.2">
      <c r="A99">
        <v>204</v>
      </c>
      <c r="B99" t="s">
        <v>72</v>
      </c>
      <c r="C99" s="7">
        <v>21897.89</v>
      </c>
    </row>
    <row r="100" spans="1:3" x14ac:dyDescent="0.2">
      <c r="A100">
        <v>205</v>
      </c>
      <c r="B100" t="s">
        <v>73</v>
      </c>
      <c r="C100" s="7">
        <v>35478.85</v>
      </c>
    </row>
    <row r="101" spans="1:3" x14ac:dyDescent="0.2">
      <c r="A101">
        <v>121</v>
      </c>
      <c r="B101" t="s">
        <v>30</v>
      </c>
      <c r="C101" s="7">
        <v>1015.26</v>
      </c>
    </row>
    <row r="102" spans="1:3" x14ac:dyDescent="0.2">
      <c r="A102">
        <v>206</v>
      </c>
      <c r="B102" t="s">
        <v>74</v>
      </c>
      <c r="C102" s="7">
        <v>2129.1799999999998</v>
      </c>
    </row>
    <row r="103" spans="1:3" x14ac:dyDescent="0.2">
      <c r="A103">
        <v>243</v>
      </c>
      <c r="B103" t="s">
        <v>100</v>
      </c>
      <c r="C103" s="7">
        <v>3798.8</v>
      </c>
    </row>
    <row r="104" spans="1:3" x14ac:dyDescent="0.2">
      <c r="A104">
        <v>207</v>
      </c>
      <c r="B104" t="s">
        <v>75</v>
      </c>
      <c r="C104" s="7">
        <v>6655.57</v>
      </c>
    </row>
    <row r="105" spans="1:3" x14ac:dyDescent="0.2">
      <c r="A105">
        <v>208</v>
      </c>
      <c r="B105" t="s">
        <v>76</v>
      </c>
      <c r="C105" s="7">
        <v>12051.19</v>
      </c>
    </row>
    <row r="106" spans="1:3" x14ac:dyDescent="0.2">
      <c r="A106">
        <v>158</v>
      </c>
      <c r="B106" t="s">
        <v>43</v>
      </c>
      <c r="C106" s="7">
        <v>19938.03</v>
      </c>
    </row>
    <row r="107" spans="1:3" x14ac:dyDescent="0.2">
      <c r="A107">
        <v>209</v>
      </c>
      <c r="B107" t="s">
        <v>77</v>
      </c>
      <c r="C107" s="7">
        <v>29004.79</v>
      </c>
    </row>
    <row r="108" spans="1:3" x14ac:dyDescent="0.2">
      <c r="A108">
        <v>244</v>
      </c>
      <c r="B108" t="s">
        <v>101</v>
      </c>
      <c r="C108" s="7">
        <v>40658.49</v>
      </c>
    </row>
    <row r="109" spans="1:3" x14ac:dyDescent="0.2">
      <c r="A109">
        <v>245</v>
      </c>
      <c r="B109" t="s">
        <v>102</v>
      </c>
      <c r="C109" s="7">
        <v>55108.81</v>
      </c>
    </row>
    <row r="110" spans="1:3" x14ac:dyDescent="0.2">
      <c r="A110">
        <v>246</v>
      </c>
      <c r="B110" t="s">
        <v>103</v>
      </c>
      <c r="C110" s="7">
        <v>1093.06</v>
      </c>
    </row>
    <row r="111" spans="1:3" x14ac:dyDescent="0.2">
      <c r="A111">
        <v>247</v>
      </c>
      <c r="B111" t="s">
        <v>104</v>
      </c>
      <c r="C111" s="7">
        <v>2173.1</v>
      </c>
    </row>
    <row r="112" spans="1:3" x14ac:dyDescent="0.2">
      <c r="A112">
        <v>248</v>
      </c>
      <c r="B112" t="s">
        <v>105</v>
      </c>
      <c r="C112" s="7">
        <v>3835.59</v>
      </c>
    </row>
    <row r="113" spans="1:3" x14ac:dyDescent="0.2">
      <c r="A113">
        <v>249</v>
      </c>
      <c r="B113" t="s">
        <v>106</v>
      </c>
      <c r="C113" s="7">
        <v>6086.88</v>
      </c>
    </row>
    <row r="114" spans="1:3" x14ac:dyDescent="0.2">
      <c r="A114">
        <v>250</v>
      </c>
      <c r="B114" t="s">
        <v>107</v>
      </c>
      <c r="C114" s="7">
        <v>12077.35</v>
      </c>
    </row>
    <row r="115" spans="1:3" x14ac:dyDescent="0.2">
      <c r="A115">
        <v>251</v>
      </c>
      <c r="B115" t="s">
        <v>108</v>
      </c>
      <c r="C115" s="7">
        <v>20925.080000000002</v>
      </c>
    </row>
    <row r="116" spans="1:3" x14ac:dyDescent="0.2">
      <c r="A116">
        <v>252</v>
      </c>
      <c r="B116" t="s">
        <v>109</v>
      </c>
      <c r="C116" s="7">
        <v>1017.03</v>
      </c>
    </row>
    <row r="117" spans="1:3" x14ac:dyDescent="0.2">
      <c r="A117">
        <v>253</v>
      </c>
      <c r="B117" t="s">
        <v>110</v>
      </c>
      <c r="C117" s="7">
        <v>2083.17</v>
      </c>
    </row>
    <row r="118" spans="1:3" x14ac:dyDescent="0.2">
      <c r="A118">
        <v>254</v>
      </c>
      <c r="B118" t="s">
        <v>111</v>
      </c>
      <c r="C118" s="7">
        <v>3733.82</v>
      </c>
    </row>
    <row r="119" spans="1:3" x14ac:dyDescent="0.2">
      <c r="A119">
        <v>255</v>
      </c>
      <c r="B119" t="s">
        <v>112</v>
      </c>
      <c r="C119" s="7">
        <v>6197.07</v>
      </c>
    </row>
    <row r="120" spans="1:3" x14ac:dyDescent="0.2">
      <c r="A120">
        <v>256</v>
      </c>
      <c r="B120" t="s">
        <v>113</v>
      </c>
      <c r="C120" s="7">
        <v>12436.38</v>
      </c>
    </row>
    <row r="121" spans="1:3" x14ac:dyDescent="0.2">
      <c r="A121">
        <v>257</v>
      </c>
      <c r="B121" t="s">
        <v>114</v>
      </c>
      <c r="C121" s="7">
        <v>18767.84</v>
      </c>
    </row>
    <row r="122" spans="1:3" x14ac:dyDescent="0.2">
      <c r="A122">
        <v>258</v>
      </c>
      <c r="B122" t="s">
        <v>115</v>
      </c>
      <c r="C122" s="7">
        <v>27680.26</v>
      </c>
    </row>
  </sheetData>
  <autoFilter ref="A1:C7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7"/>
  <sheetViews>
    <sheetView tabSelected="1" workbookViewId="0">
      <selection activeCell="K27" sqref="K27"/>
    </sheetView>
  </sheetViews>
  <sheetFormatPr baseColWidth="10" defaultColWidth="8.83203125" defaultRowHeight="15" x14ac:dyDescent="0.2"/>
  <cols>
    <col min="2" max="2" width="7.5" customWidth="1"/>
    <col min="3" max="3" width="63.6640625" bestFit="1" customWidth="1"/>
    <col min="4" max="4" width="10.5" bestFit="1" customWidth="1"/>
  </cols>
  <sheetData>
    <row r="1" spans="1:4" x14ac:dyDescent="0.2">
      <c r="A1" t="s">
        <v>498</v>
      </c>
      <c r="B1" t="s">
        <v>491</v>
      </c>
      <c r="C1" t="s">
        <v>489</v>
      </c>
      <c r="D1" t="s">
        <v>490</v>
      </c>
    </row>
    <row r="2" spans="1:4" x14ac:dyDescent="0.2">
      <c r="A2">
        <v>2014</v>
      </c>
      <c r="B2" t="e">
        <v>#N/A</v>
      </c>
      <c r="C2" t="s">
        <v>484</v>
      </c>
      <c r="D2">
        <v>42.16</v>
      </c>
    </row>
    <row r="3" spans="1:4" x14ac:dyDescent="0.2">
      <c r="A3">
        <v>2014</v>
      </c>
      <c r="B3" t="e">
        <v>#N/A</v>
      </c>
      <c r="C3" t="s">
        <v>485</v>
      </c>
      <c r="D3">
        <v>120.74</v>
      </c>
    </row>
    <row r="4" spans="1:4" x14ac:dyDescent="0.2">
      <c r="A4">
        <v>2014</v>
      </c>
      <c r="B4" t="e">
        <v>#N/A</v>
      </c>
      <c r="C4" t="s">
        <v>486</v>
      </c>
      <c r="D4">
        <v>234.81</v>
      </c>
    </row>
    <row r="5" spans="1:4" x14ac:dyDescent="0.2">
      <c r="A5">
        <v>2014</v>
      </c>
      <c r="B5" t="s">
        <v>121</v>
      </c>
      <c r="C5" t="s">
        <v>381</v>
      </c>
      <c r="D5">
        <v>127.41</v>
      </c>
    </row>
    <row r="6" spans="1:4" x14ac:dyDescent="0.2">
      <c r="A6">
        <v>2014</v>
      </c>
      <c r="B6" t="s">
        <v>122</v>
      </c>
      <c r="C6" t="s">
        <v>382</v>
      </c>
      <c r="D6">
        <v>266.41000000000003</v>
      </c>
    </row>
    <row r="7" spans="1:4" x14ac:dyDescent="0.2">
      <c r="A7">
        <v>2014</v>
      </c>
      <c r="B7" t="s">
        <v>123</v>
      </c>
      <c r="C7" t="s">
        <v>383</v>
      </c>
      <c r="D7">
        <v>510.81</v>
      </c>
    </row>
    <row r="8" spans="1:4" x14ac:dyDescent="0.2">
      <c r="A8">
        <v>2014</v>
      </c>
      <c r="B8" t="s">
        <v>165</v>
      </c>
      <c r="C8" t="s">
        <v>415</v>
      </c>
      <c r="D8">
        <v>970.58</v>
      </c>
    </row>
    <row r="9" spans="1:4" x14ac:dyDescent="0.2">
      <c r="A9">
        <v>2014</v>
      </c>
      <c r="B9" t="s">
        <v>125</v>
      </c>
      <c r="C9" t="s">
        <v>385</v>
      </c>
      <c r="D9">
        <v>261.83</v>
      </c>
    </row>
    <row r="10" spans="1:4" x14ac:dyDescent="0.2">
      <c r="A10">
        <v>2014</v>
      </c>
      <c r="B10" t="s">
        <v>126</v>
      </c>
      <c r="C10" t="s">
        <v>386</v>
      </c>
      <c r="D10">
        <v>512.07000000000005</v>
      </c>
    </row>
    <row r="11" spans="1:4" x14ac:dyDescent="0.2">
      <c r="A11">
        <v>2014</v>
      </c>
      <c r="B11" t="s">
        <v>127</v>
      </c>
      <c r="C11" t="s">
        <v>387</v>
      </c>
      <c r="D11">
        <v>967.49</v>
      </c>
    </row>
    <row r="12" spans="1:4" x14ac:dyDescent="0.2">
      <c r="A12">
        <v>2014</v>
      </c>
      <c r="B12" t="s">
        <v>166</v>
      </c>
      <c r="C12" t="s">
        <v>416</v>
      </c>
      <c r="D12">
        <v>1681.04</v>
      </c>
    </row>
    <row r="13" spans="1:4" x14ac:dyDescent="0.2">
      <c r="A13">
        <v>2014</v>
      </c>
      <c r="B13" t="s">
        <v>199</v>
      </c>
      <c r="C13" t="s">
        <v>446</v>
      </c>
      <c r="D13">
        <v>2475.9899999999998</v>
      </c>
    </row>
    <row r="14" spans="1:4" x14ac:dyDescent="0.2">
      <c r="A14">
        <v>2014</v>
      </c>
      <c r="B14" t="s">
        <v>200</v>
      </c>
      <c r="C14" t="s">
        <v>447</v>
      </c>
      <c r="D14">
        <v>4054.1</v>
      </c>
    </row>
    <row r="15" spans="1:4" x14ac:dyDescent="0.2">
      <c r="A15">
        <v>2014</v>
      </c>
      <c r="B15" t="s">
        <v>201</v>
      </c>
      <c r="C15" t="s">
        <v>448</v>
      </c>
      <c r="D15">
        <v>124.88</v>
      </c>
    </row>
    <row r="16" spans="1:4" x14ac:dyDescent="0.2">
      <c r="A16">
        <v>2014</v>
      </c>
      <c r="B16" t="s">
        <v>202</v>
      </c>
      <c r="C16" t="s">
        <v>487</v>
      </c>
      <c r="D16">
        <v>292.45999999999998</v>
      </c>
    </row>
    <row r="17" spans="1:4" x14ac:dyDescent="0.2">
      <c r="A17">
        <v>2014</v>
      </c>
      <c r="B17" t="s">
        <v>203</v>
      </c>
      <c r="C17" t="s">
        <v>488</v>
      </c>
      <c r="D17">
        <v>536.37</v>
      </c>
    </row>
    <row r="18" spans="1:4" x14ac:dyDescent="0.2">
      <c r="A18">
        <v>2014</v>
      </c>
      <c r="B18" t="s">
        <v>240</v>
      </c>
      <c r="C18" t="s">
        <v>481</v>
      </c>
      <c r="D18">
        <v>901.05</v>
      </c>
    </row>
    <row r="19" spans="1:4" x14ac:dyDescent="0.2">
      <c r="A19">
        <v>2014</v>
      </c>
      <c r="B19" t="s">
        <v>128</v>
      </c>
      <c r="C19" t="s">
        <v>363</v>
      </c>
      <c r="D19">
        <v>1104.5999999999999</v>
      </c>
    </row>
    <row r="20" spans="1:4" x14ac:dyDescent="0.2">
      <c r="A20">
        <v>2014</v>
      </c>
      <c r="B20" t="s">
        <v>167</v>
      </c>
      <c r="C20" t="s">
        <v>364</v>
      </c>
      <c r="D20">
        <v>2184.8200000000002</v>
      </c>
    </row>
    <row r="21" spans="1:4" x14ac:dyDescent="0.2">
      <c r="A21">
        <v>2014</v>
      </c>
      <c r="B21" t="s">
        <v>129</v>
      </c>
      <c r="C21" t="s">
        <v>365</v>
      </c>
      <c r="D21">
        <v>3917.39</v>
      </c>
    </row>
    <row r="22" spans="1:4" x14ac:dyDescent="0.2">
      <c r="A22">
        <v>2014</v>
      </c>
      <c r="B22" t="s">
        <v>130</v>
      </c>
      <c r="C22" t="s">
        <v>366</v>
      </c>
      <c r="D22">
        <v>6721.94</v>
      </c>
    </row>
    <row r="23" spans="1:4" x14ac:dyDescent="0.2">
      <c r="A23">
        <v>2014</v>
      </c>
      <c r="B23" t="s">
        <v>152</v>
      </c>
      <c r="C23" t="s">
        <v>367</v>
      </c>
      <c r="D23">
        <v>13913.16</v>
      </c>
    </row>
    <row r="24" spans="1:4" x14ac:dyDescent="0.2">
      <c r="A24">
        <v>2014</v>
      </c>
      <c r="B24" t="s">
        <v>168</v>
      </c>
      <c r="C24" t="s">
        <v>368</v>
      </c>
      <c r="D24">
        <v>24674.42</v>
      </c>
    </row>
    <row r="25" spans="1:4" x14ac:dyDescent="0.2">
      <c r="A25">
        <v>2014</v>
      </c>
      <c r="B25" t="s">
        <v>204</v>
      </c>
      <c r="C25" t="s">
        <v>369</v>
      </c>
      <c r="D25">
        <v>35120.78</v>
      </c>
    </row>
    <row r="26" spans="1:4" x14ac:dyDescent="0.2">
      <c r="A26">
        <v>2014</v>
      </c>
      <c r="B26" t="s">
        <v>205</v>
      </c>
      <c r="C26" t="s">
        <v>483</v>
      </c>
      <c r="D26">
        <v>53862.64</v>
      </c>
    </row>
    <row r="27" spans="1:4" x14ac:dyDescent="0.2">
      <c r="A27">
        <v>2014</v>
      </c>
      <c r="B27" t="s">
        <v>131</v>
      </c>
      <c r="C27" t="s">
        <v>388</v>
      </c>
      <c r="D27">
        <v>1052.52</v>
      </c>
    </row>
    <row r="28" spans="1:4" x14ac:dyDescent="0.2">
      <c r="A28">
        <v>2014</v>
      </c>
      <c r="B28" t="s">
        <v>169</v>
      </c>
      <c r="C28" t="s">
        <v>417</v>
      </c>
      <c r="D28">
        <v>2146.08</v>
      </c>
    </row>
    <row r="29" spans="1:4" x14ac:dyDescent="0.2">
      <c r="A29">
        <v>2014</v>
      </c>
      <c r="B29" t="s">
        <v>206</v>
      </c>
      <c r="C29" t="s">
        <v>449</v>
      </c>
      <c r="D29">
        <v>3858.32</v>
      </c>
    </row>
    <row r="30" spans="1:4" x14ac:dyDescent="0.2">
      <c r="A30">
        <v>2014</v>
      </c>
      <c r="B30" t="s">
        <v>132</v>
      </c>
      <c r="C30" t="s">
        <v>389</v>
      </c>
      <c r="D30">
        <v>6588.23</v>
      </c>
    </row>
    <row r="31" spans="1:4" x14ac:dyDescent="0.2">
      <c r="A31">
        <v>2014</v>
      </c>
      <c r="B31" t="s">
        <v>153</v>
      </c>
      <c r="C31" t="s">
        <v>405</v>
      </c>
      <c r="D31">
        <v>13200.66</v>
      </c>
    </row>
    <row r="32" spans="1:4" x14ac:dyDescent="0.2">
      <c r="A32">
        <v>2014</v>
      </c>
      <c r="B32" t="s">
        <v>170</v>
      </c>
      <c r="C32" t="s">
        <v>418</v>
      </c>
      <c r="D32">
        <v>23850.68</v>
      </c>
    </row>
    <row r="33" spans="1:4" x14ac:dyDescent="0.2">
      <c r="A33">
        <v>2014</v>
      </c>
      <c r="B33" t="s">
        <v>207</v>
      </c>
      <c r="C33" t="s">
        <v>450</v>
      </c>
      <c r="D33">
        <v>34053.5</v>
      </c>
    </row>
    <row r="34" spans="1:4" x14ac:dyDescent="0.2">
      <c r="A34">
        <v>2014</v>
      </c>
      <c r="B34" t="s">
        <v>208</v>
      </c>
      <c r="C34" t="s">
        <v>451</v>
      </c>
      <c r="D34">
        <v>54540.25</v>
      </c>
    </row>
    <row r="35" spans="1:4" x14ac:dyDescent="0.2">
      <c r="A35">
        <v>2014</v>
      </c>
      <c r="B35" t="s">
        <v>133</v>
      </c>
      <c r="C35" t="s">
        <v>390</v>
      </c>
      <c r="D35">
        <v>1044.77</v>
      </c>
    </row>
    <row r="36" spans="1:4" x14ac:dyDescent="0.2">
      <c r="A36">
        <v>2014</v>
      </c>
      <c r="B36" t="s">
        <v>134</v>
      </c>
      <c r="C36" t="s">
        <v>370</v>
      </c>
      <c r="D36">
        <v>2139.9899999999998</v>
      </c>
    </row>
    <row r="37" spans="1:4" x14ac:dyDescent="0.2">
      <c r="A37">
        <v>2014</v>
      </c>
      <c r="B37" t="s">
        <v>135</v>
      </c>
      <c r="C37" t="s">
        <v>371</v>
      </c>
      <c r="D37">
        <v>3879.65</v>
      </c>
    </row>
    <row r="38" spans="1:4" x14ac:dyDescent="0.2">
      <c r="A38">
        <v>2014</v>
      </c>
      <c r="B38" t="s">
        <v>154</v>
      </c>
      <c r="C38" t="s">
        <v>372</v>
      </c>
      <c r="D38">
        <v>6553.07</v>
      </c>
    </row>
    <row r="39" spans="1:4" x14ac:dyDescent="0.2">
      <c r="A39">
        <v>2014</v>
      </c>
      <c r="B39" t="s">
        <v>171</v>
      </c>
      <c r="C39" t="s">
        <v>373</v>
      </c>
      <c r="D39">
        <v>13210.65</v>
      </c>
    </row>
    <row r="40" spans="1:4" x14ac:dyDescent="0.2">
      <c r="A40">
        <v>2014</v>
      </c>
      <c r="B40" t="s">
        <v>209</v>
      </c>
      <c r="C40" t="s">
        <v>374</v>
      </c>
      <c r="D40">
        <v>24402.47</v>
      </c>
    </row>
    <row r="41" spans="1:4" x14ac:dyDescent="0.2">
      <c r="A41">
        <v>2014</v>
      </c>
      <c r="B41" t="s">
        <v>210</v>
      </c>
      <c r="C41" t="s">
        <v>452</v>
      </c>
      <c r="D41">
        <v>46274.49</v>
      </c>
    </row>
    <row r="42" spans="1:4" x14ac:dyDescent="0.2">
      <c r="A42">
        <v>2014</v>
      </c>
      <c r="B42" t="s">
        <v>211</v>
      </c>
      <c r="C42" t="s">
        <v>453</v>
      </c>
      <c r="D42">
        <v>1088.32</v>
      </c>
    </row>
    <row r="43" spans="1:4" x14ac:dyDescent="0.2">
      <c r="A43">
        <v>2014</v>
      </c>
      <c r="B43" t="s">
        <v>212</v>
      </c>
      <c r="C43" t="s">
        <v>375</v>
      </c>
      <c r="D43">
        <v>2046.43</v>
      </c>
    </row>
    <row r="44" spans="1:4" x14ac:dyDescent="0.2">
      <c r="A44">
        <v>2014</v>
      </c>
      <c r="B44" t="s">
        <v>136</v>
      </c>
      <c r="C44" t="s">
        <v>376</v>
      </c>
      <c r="D44">
        <v>3820.99</v>
      </c>
    </row>
    <row r="45" spans="1:4" x14ac:dyDescent="0.2">
      <c r="A45">
        <v>2014</v>
      </c>
      <c r="B45" t="s">
        <v>137</v>
      </c>
      <c r="C45" t="s">
        <v>377</v>
      </c>
      <c r="D45">
        <v>6781.06</v>
      </c>
    </row>
    <row r="46" spans="1:4" x14ac:dyDescent="0.2">
      <c r="A46">
        <v>2014</v>
      </c>
      <c r="B46" t="s">
        <v>155</v>
      </c>
      <c r="C46" t="s">
        <v>378</v>
      </c>
      <c r="D46">
        <v>13104.72</v>
      </c>
    </row>
    <row r="47" spans="1:4" x14ac:dyDescent="0.2">
      <c r="A47">
        <v>2014</v>
      </c>
      <c r="B47" t="s">
        <v>172</v>
      </c>
      <c r="C47" t="s">
        <v>419</v>
      </c>
      <c r="D47">
        <v>22706.76</v>
      </c>
    </row>
    <row r="48" spans="1:4" x14ac:dyDescent="0.2">
      <c r="A48">
        <v>2014</v>
      </c>
      <c r="B48" t="s">
        <v>173</v>
      </c>
      <c r="C48" t="s">
        <v>420</v>
      </c>
      <c r="D48">
        <v>38300.080000000002</v>
      </c>
    </row>
    <row r="49" spans="1:4" x14ac:dyDescent="0.2">
      <c r="A49">
        <v>2014</v>
      </c>
      <c r="B49" t="s">
        <v>138</v>
      </c>
      <c r="C49" t="s">
        <v>391</v>
      </c>
      <c r="D49">
        <v>970.9</v>
      </c>
    </row>
    <row r="50" spans="1:4" x14ac:dyDescent="0.2">
      <c r="A50">
        <v>2014</v>
      </c>
      <c r="B50" t="s">
        <v>139</v>
      </c>
      <c r="C50" t="s">
        <v>392</v>
      </c>
      <c r="D50">
        <v>1960.35</v>
      </c>
    </row>
    <row r="51" spans="1:4" x14ac:dyDescent="0.2">
      <c r="A51">
        <v>2014</v>
      </c>
      <c r="B51" t="s">
        <v>140</v>
      </c>
      <c r="C51" t="s">
        <v>393</v>
      </c>
      <c r="D51">
        <v>3751.52</v>
      </c>
    </row>
    <row r="52" spans="1:4" x14ac:dyDescent="0.2">
      <c r="A52">
        <v>2014</v>
      </c>
      <c r="B52" t="s">
        <v>141</v>
      </c>
      <c r="C52" t="s">
        <v>394</v>
      </c>
      <c r="D52">
        <v>6644.91</v>
      </c>
    </row>
    <row r="53" spans="1:4" x14ac:dyDescent="0.2">
      <c r="A53">
        <v>2014</v>
      </c>
      <c r="B53" t="s">
        <v>156</v>
      </c>
      <c r="C53" t="s">
        <v>406</v>
      </c>
      <c r="D53">
        <v>12928.38</v>
      </c>
    </row>
    <row r="54" spans="1:4" x14ac:dyDescent="0.2">
      <c r="A54">
        <v>2014</v>
      </c>
      <c r="B54" t="s">
        <v>174</v>
      </c>
      <c r="C54" t="s">
        <v>421</v>
      </c>
      <c r="D54">
        <v>22414.68</v>
      </c>
    </row>
    <row r="55" spans="1:4" x14ac:dyDescent="0.2">
      <c r="A55">
        <v>2014</v>
      </c>
      <c r="B55" t="s">
        <v>175</v>
      </c>
      <c r="C55" t="s">
        <v>422</v>
      </c>
      <c r="D55">
        <v>34606.959999999999</v>
      </c>
    </row>
    <row r="56" spans="1:4" x14ac:dyDescent="0.2">
      <c r="A56">
        <v>2014</v>
      </c>
      <c r="B56" t="s">
        <v>142</v>
      </c>
      <c r="C56" t="s">
        <v>395</v>
      </c>
      <c r="D56">
        <v>947.58</v>
      </c>
    </row>
    <row r="57" spans="1:4" x14ac:dyDescent="0.2">
      <c r="A57">
        <v>2014</v>
      </c>
      <c r="B57" t="s">
        <v>176</v>
      </c>
      <c r="C57" t="s">
        <v>423</v>
      </c>
      <c r="D57">
        <v>1941.44</v>
      </c>
    </row>
    <row r="58" spans="1:4" x14ac:dyDescent="0.2">
      <c r="A58">
        <v>2014</v>
      </c>
      <c r="B58" t="s">
        <v>143</v>
      </c>
      <c r="C58" t="s">
        <v>396</v>
      </c>
      <c r="D58">
        <v>3683.62</v>
      </c>
    </row>
    <row r="59" spans="1:4" x14ac:dyDescent="0.2">
      <c r="A59">
        <v>2014</v>
      </c>
      <c r="B59" t="s">
        <v>144</v>
      </c>
      <c r="C59" t="s">
        <v>397</v>
      </c>
      <c r="D59">
        <v>6542.36</v>
      </c>
    </row>
    <row r="60" spans="1:4" x14ac:dyDescent="0.2">
      <c r="A60">
        <v>2014</v>
      </c>
      <c r="B60" t="s">
        <v>157</v>
      </c>
      <c r="C60" t="s">
        <v>407</v>
      </c>
      <c r="D60">
        <v>12830.91</v>
      </c>
    </row>
    <row r="61" spans="1:4" x14ac:dyDescent="0.2">
      <c r="A61">
        <v>2014</v>
      </c>
      <c r="B61" t="s">
        <v>177</v>
      </c>
      <c r="C61" t="s">
        <v>424</v>
      </c>
      <c r="D61">
        <v>22352.6</v>
      </c>
    </row>
    <row r="62" spans="1:4" x14ac:dyDescent="0.2">
      <c r="A62">
        <v>2014</v>
      </c>
      <c r="B62" t="s">
        <v>178</v>
      </c>
      <c r="C62" t="s">
        <v>425</v>
      </c>
      <c r="D62">
        <v>34088.42</v>
      </c>
    </row>
    <row r="63" spans="1:4" x14ac:dyDescent="0.2">
      <c r="A63">
        <v>2014</v>
      </c>
      <c r="B63" t="s">
        <v>213</v>
      </c>
      <c r="C63" t="s">
        <v>454</v>
      </c>
      <c r="D63">
        <v>1076.3499999999999</v>
      </c>
    </row>
    <row r="64" spans="1:4" x14ac:dyDescent="0.2">
      <c r="A64">
        <v>2014</v>
      </c>
      <c r="B64" t="s">
        <v>179</v>
      </c>
      <c r="C64" t="s">
        <v>426</v>
      </c>
      <c r="D64">
        <v>2153.36</v>
      </c>
    </row>
    <row r="65" spans="1:4" x14ac:dyDescent="0.2">
      <c r="A65">
        <v>2014</v>
      </c>
      <c r="B65" t="s">
        <v>145</v>
      </c>
      <c r="C65" t="s">
        <v>398</v>
      </c>
      <c r="D65">
        <v>3918.61</v>
      </c>
    </row>
    <row r="66" spans="1:4" x14ac:dyDescent="0.2">
      <c r="A66">
        <v>2014</v>
      </c>
      <c r="B66" t="s">
        <v>146</v>
      </c>
      <c r="C66" t="s">
        <v>399</v>
      </c>
      <c r="D66">
        <v>6952.48</v>
      </c>
    </row>
    <row r="67" spans="1:4" x14ac:dyDescent="0.2">
      <c r="A67">
        <v>2014</v>
      </c>
      <c r="B67" t="s">
        <v>147</v>
      </c>
      <c r="C67" t="s">
        <v>400</v>
      </c>
      <c r="D67">
        <v>13379.35</v>
      </c>
    </row>
    <row r="68" spans="1:4" x14ac:dyDescent="0.2">
      <c r="A68">
        <v>2014</v>
      </c>
      <c r="B68" t="s">
        <v>158</v>
      </c>
      <c r="C68" t="s">
        <v>408</v>
      </c>
      <c r="D68">
        <v>23128.61</v>
      </c>
    </row>
    <row r="69" spans="1:4" x14ac:dyDescent="0.2">
      <c r="A69">
        <v>2014</v>
      </c>
      <c r="B69" t="s">
        <v>159</v>
      </c>
      <c r="C69" t="s">
        <v>409</v>
      </c>
      <c r="D69">
        <v>32899.56</v>
      </c>
    </row>
    <row r="70" spans="1:4" x14ac:dyDescent="0.2">
      <c r="A70">
        <v>2014</v>
      </c>
      <c r="B70" t="s">
        <v>180</v>
      </c>
      <c r="C70" t="s">
        <v>427</v>
      </c>
      <c r="D70">
        <v>41997.11</v>
      </c>
    </row>
    <row r="71" spans="1:4" x14ac:dyDescent="0.2">
      <c r="A71">
        <v>2014</v>
      </c>
      <c r="B71" t="s">
        <v>181</v>
      </c>
      <c r="C71" t="s">
        <v>428</v>
      </c>
      <c r="D71">
        <v>62334.7</v>
      </c>
    </row>
    <row r="72" spans="1:4" x14ac:dyDescent="0.2">
      <c r="A72">
        <v>2014</v>
      </c>
      <c r="B72" t="s">
        <v>214</v>
      </c>
      <c r="C72" t="s">
        <v>455</v>
      </c>
      <c r="D72">
        <v>1082.47</v>
      </c>
    </row>
    <row r="73" spans="1:4" x14ac:dyDescent="0.2">
      <c r="A73">
        <v>2014</v>
      </c>
      <c r="B73" t="s">
        <v>215</v>
      </c>
      <c r="C73" t="s">
        <v>456</v>
      </c>
      <c r="D73">
        <v>2172.6</v>
      </c>
    </row>
    <row r="74" spans="1:4" x14ac:dyDescent="0.2">
      <c r="A74">
        <v>2014</v>
      </c>
      <c r="B74" t="s">
        <v>216</v>
      </c>
      <c r="C74" t="s">
        <v>457</v>
      </c>
      <c r="D74">
        <v>3992.9</v>
      </c>
    </row>
    <row r="75" spans="1:4" x14ac:dyDescent="0.2">
      <c r="A75">
        <v>2014</v>
      </c>
      <c r="B75" t="s">
        <v>217</v>
      </c>
      <c r="C75" t="s">
        <v>458</v>
      </c>
      <c r="D75">
        <v>6926.64</v>
      </c>
    </row>
    <row r="76" spans="1:4" x14ac:dyDescent="0.2">
      <c r="A76">
        <v>2014</v>
      </c>
      <c r="B76" t="s">
        <v>218</v>
      </c>
      <c r="C76" t="s">
        <v>459</v>
      </c>
      <c r="D76">
        <v>13405.05</v>
      </c>
    </row>
    <row r="77" spans="1:4" x14ac:dyDescent="0.2">
      <c r="A77">
        <v>2014</v>
      </c>
      <c r="B77" t="s">
        <v>160</v>
      </c>
      <c r="C77" t="s">
        <v>410</v>
      </c>
      <c r="D77">
        <v>23527.52</v>
      </c>
    </row>
    <row r="78" spans="1:4" x14ac:dyDescent="0.2">
      <c r="A78">
        <v>2014</v>
      </c>
      <c r="B78" t="s">
        <v>182</v>
      </c>
      <c r="C78" t="s">
        <v>429</v>
      </c>
      <c r="D78">
        <v>33680.69</v>
      </c>
    </row>
    <row r="79" spans="1:4" x14ac:dyDescent="0.2">
      <c r="A79">
        <v>2014</v>
      </c>
      <c r="B79" t="s">
        <v>183</v>
      </c>
      <c r="C79" t="s">
        <v>430</v>
      </c>
      <c r="D79">
        <v>47573.33</v>
      </c>
    </row>
    <row r="80" spans="1:4" x14ac:dyDescent="0.2">
      <c r="A80">
        <v>2014</v>
      </c>
      <c r="B80" t="s">
        <v>184</v>
      </c>
      <c r="C80" t="s">
        <v>431</v>
      </c>
      <c r="D80">
        <v>1107.28</v>
      </c>
    </row>
    <row r="81" spans="1:4" x14ac:dyDescent="0.2">
      <c r="A81">
        <v>2014</v>
      </c>
      <c r="B81" t="s">
        <v>219</v>
      </c>
      <c r="C81" t="s">
        <v>460</v>
      </c>
      <c r="D81">
        <v>2212.0300000000002</v>
      </c>
    </row>
    <row r="82" spans="1:4" x14ac:dyDescent="0.2">
      <c r="A82">
        <v>2014</v>
      </c>
      <c r="B82" t="s">
        <v>185</v>
      </c>
      <c r="C82" t="s">
        <v>432</v>
      </c>
      <c r="D82">
        <v>4057.62</v>
      </c>
    </row>
    <row r="83" spans="1:4" x14ac:dyDescent="0.2">
      <c r="A83">
        <v>2014</v>
      </c>
      <c r="B83" t="s">
        <v>148</v>
      </c>
      <c r="C83" t="s">
        <v>401</v>
      </c>
      <c r="D83">
        <v>7147.5</v>
      </c>
    </row>
    <row r="84" spans="1:4" x14ac:dyDescent="0.2">
      <c r="A84">
        <v>2014</v>
      </c>
      <c r="B84" t="s">
        <v>161</v>
      </c>
      <c r="C84" t="s">
        <v>411</v>
      </c>
      <c r="D84">
        <v>13719.34</v>
      </c>
    </row>
    <row r="85" spans="1:4" x14ac:dyDescent="0.2">
      <c r="A85">
        <v>2014</v>
      </c>
      <c r="B85" t="s">
        <v>186</v>
      </c>
      <c r="C85" t="s">
        <v>433</v>
      </c>
      <c r="D85">
        <v>23424.51</v>
      </c>
    </row>
    <row r="86" spans="1:4" x14ac:dyDescent="0.2">
      <c r="A86">
        <v>2014</v>
      </c>
      <c r="B86" t="s">
        <v>187</v>
      </c>
      <c r="C86" t="s">
        <v>434</v>
      </c>
      <c r="D86">
        <v>37557.879999999997</v>
      </c>
    </row>
    <row r="87" spans="1:4" x14ac:dyDescent="0.2">
      <c r="A87">
        <v>2014</v>
      </c>
      <c r="B87" t="s">
        <v>220</v>
      </c>
      <c r="C87" t="s">
        <v>461</v>
      </c>
      <c r="D87">
        <v>1070.26</v>
      </c>
    </row>
    <row r="88" spans="1:4" x14ac:dyDescent="0.2">
      <c r="A88">
        <v>2014</v>
      </c>
      <c r="B88" t="s">
        <v>221</v>
      </c>
      <c r="C88" t="s">
        <v>462</v>
      </c>
      <c r="D88">
        <v>2155.92</v>
      </c>
    </row>
    <row r="89" spans="1:4" x14ac:dyDescent="0.2">
      <c r="A89">
        <v>2014</v>
      </c>
      <c r="B89" t="s">
        <v>222</v>
      </c>
      <c r="C89" t="s">
        <v>463</v>
      </c>
      <c r="D89">
        <v>3975.76</v>
      </c>
    </row>
    <row r="90" spans="1:4" x14ac:dyDescent="0.2">
      <c r="A90">
        <v>2014</v>
      </c>
      <c r="B90" t="s">
        <v>188</v>
      </c>
      <c r="C90" t="s">
        <v>435</v>
      </c>
      <c r="D90">
        <v>6761.05</v>
      </c>
    </row>
    <row r="91" spans="1:4" x14ac:dyDescent="0.2">
      <c r="A91">
        <v>2014</v>
      </c>
      <c r="B91" t="s">
        <v>189</v>
      </c>
      <c r="C91" t="s">
        <v>436</v>
      </c>
      <c r="D91">
        <v>13302.51</v>
      </c>
    </row>
    <row r="92" spans="1:4" x14ac:dyDescent="0.2">
      <c r="A92">
        <v>2014</v>
      </c>
      <c r="B92" t="s">
        <v>162</v>
      </c>
      <c r="C92" t="s">
        <v>412</v>
      </c>
      <c r="D92">
        <v>23161.22</v>
      </c>
    </row>
    <row r="93" spans="1:4" x14ac:dyDescent="0.2">
      <c r="A93">
        <v>2014</v>
      </c>
      <c r="B93" t="s">
        <v>190</v>
      </c>
      <c r="C93" t="s">
        <v>437</v>
      </c>
      <c r="D93">
        <v>32777.79</v>
      </c>
    </row>
    <row r="94" spans="1:4" x14ac:dyDescent="0.2">
      <c r="A94">
        <v>2014</v>
      </c>
      <c r="B94" t="s">
        <v>191</v>
      </c>
      <c r="C94" t="s">
        <v>438</v>
      </c>
      <c r="D94">
        <v>48089.52</v>
      </c>
    </row>
    <row r="95" spans="1:4" x14ac:dyDescent="0.2">
      <c r="A95">
        <v>2014</v>
      </c>
      <c r="B95" t="s">
        <v>223</v>
      </c>
      <c r="C95" t="s">
        <v>464</v>
      </c>
      <c r="D95">
        <v>1031.57</v>
      </c>
    </row>
    <row r="96" spans="1:4" x14ac:dyDescent="0.2">
      <c r="A96">
        <v>2014</v>
      </c>
      <c r="B96" t="s">
        <v>192</v>
      </c>
      <c r="C96" t="s">
        <v>439</v>
      </c>
      <c r="D96">
        <v>2105.25</v>
      </c>
    </row>
    <row r="97" spans="1:4" x14ac:dyDescent="0.2">
      <c r="A97">
        <v>2014</v>
      </c>
      <c r="B97" t="s">
        <v>149</v>
      </c>
      <c r="C97" t="s">
        <v>402</v>
      </c>
      <c r="D97">
        <v>3965.86</v>
      </c>
    </row>
    <row r="98" spans="1:4" x14ac:dyDescent="0.2">
      <c r="A98">
        <v>2014</v>
      </c>
      <c r="B98" t="s">
        <v>150</v>
      </c>
      <c r="C98" t="s">
        <v>403</v>
      </c>
      <c r="D98">
        <v>6881.71</v>
      </c>
    </row>
    <row r="99" spans="1:4" x14ac:dyDescent="0.2">
      <c r="A99">
        <v>2014</v>
      </c>
      <c r="B99" t="s">
        <v>163</v>
      </c>
      <c r="C99" t="s">
        <v>413</v>
      </c>
      <c r="D99">
        <v>13584.69</v>
      </c>
    </row>
    <row r="100" spans="1:4" x14ac:dyDescent="0.2">
      <c r="A100">
        <v>2014</v>
      </c>
      <c r="B100" t="s">
        <v>193</v>
      </c>
      <c r="C100" t="s">
        <v>440</v>
      </c>
      <c r="D100">
        <v>23430.52</v>
      </c>
    </row>
    <row r="101" spans="1:4" x14ac:dyDescent="0.2">
      <c r="A101">
        <v>2014</v>
      </c>
      <c r="B101" t="s">
        <v>194</v>
      </c>
      <c r="C101" t="s">
        <v>441</v>
      </c>
      <c r="D101">
        <v>38992.050000000003</v>
      </c>
    </row>
    <row r="102" spans="1:4" x14ac:dyDescent="0.2">
      <c r="A102">
        <v>2014</v>
      </c>
      <c r="B102" t="s">
        <v>151</v>
      </c>
      <c r="C102" t="s">
        <v>404</v>
      </c>
      <c r="D102">
        <v>1063.74</v>
      </c>
    </row>
    <row r="103" spans="1:4" x14ac:dyDescent="0.2">
      <c r="A103">
        <v>2014</v>
      </c>
      <c r="B103" t="s">
        <v>195</v>
      </c>
      <c r="C103" t="s">
        <v>442</v>
      </c>
      <c r="D103">
        <v>2197</v>
      </c>
    </row>
    <row r="104" spans="1:4" x14ac:dyDescent="0.2">
      <c r="A104">
        <v>2014</v>
      </c>
      <c r="B104" t="s">
        <v>224</v>
      </c>
      <c r="C104" t="s">
        <v>465</v>
      </c>
      <c r="D104">
        <v>4034.39</v>
      </c>
    </row>
    <row r="105" spans="1:4" x14ac:dyDescent="0.2">
      <c r="A105">
        <v>2014</v>
      </c>
      <c r="B105" t="s">
        <v>196</v>
      </c>
      <c r="C105" t="s">
        <v>443</v>
      </c>
      <c r="D105">
        <v>6988.19</v>
      </c>
    </row>
    <row r="106" spans="1:4" x14ac:dyDescent="0.2">
      <c r="A106">
        <v>2014</v>
      </c>
      <c r="B106" t="s">
        <v>197</v>
      </c>
      <c r="C106" t="s">
        <v>444</v>
      </c>
      <c r="D106">
        <v>13420.61</v>
      </c>
    </row>
    <row r="107" spans="1:4" x14ac:dyDescent="0.2">
      <c r="A107">
        <v>2014</v>
      </c>
      <c r="B107" t="s">
        <v>164</v>
      </c>
      <c r="C107" t="s">
        <v>414</v>
      </c>
      <c r="D107">
        <v>23361.37</v>
      </c>
    </row>
    <row r="108" spans="1:4" x14ac:dyDescent="0.2">
      <c r="A108">
        <v>2014</v>
      </c>
      <c r="B108" t="s">
        <v>198</v>
      </c>
      <c r="C108" t="s">
        <v>445</v>
      </c>
      <c r="D108">
        <v>32844.050000000003</v>
      </c>
    </row>
    <row r="109" spans="1:4" x14ac:dyDescent="0.2">
      <c r="A109">
        <v>2014</v>
      </c>
      <c r="B109" t="s">
        <v>225</v>
      </c>
      <c r="C109" t="s">
        <v>466</v>
      </c>
      <c r="D109">
        <v>42688.71</v>
      </c>
    </row>
    <row r="110" spans="1:4" x14ac:dyDescent="0.2">
      <c r="A110">
        <v>2014</v>
      </c>
      <c r="B110" t="s">
        <v>226</v>
      </c>
      <c r="C110" t="s">
        <v>467</v>
      </c>
      <c r="D110">
        <v>59552.18</v>
      </c>
    </row>
    <row r="111" spans="1:4" x14ac:dyDescent="0.2">
      <c r="A111">
        <v>2014</v>
      </c>
      <c r="B111" t="s">
        <v>227</v>
      </c>
      <c r="C111" t="s">
        <v>468</v>
      </c>
      <c r="D111">
        <v>1056.6300000000001</v>
      </c>
    </row>
    <row r="112" spans="1:4" x14ac:dyDescent="0.2">
      <c r="A112">
        <v>2014</v>
      </c>
      <c r="B112" t="s">
        <v>228</v>
      </c>
      <c r="C112" t="s">
        <v>469</v>
      </c>
      <c r="D112">
        <v>2112.16</v>
      </c>
    </row>
    <row r="113" spans="1:4" x14ac:dyDescent="0.2">
      <c r="A113">
        <v>2014</v>
      </c>
      <c r="B113" t="s">
        <v>229</v>
      </c>
      <c r="C113" t="s">
        <v>470</v>
      </c>
      <c r="D113">
        <v>3936.77</v>
      </c>
    </row>
    <row r="114" spans="1:4" x14ac:dyDescent="0.2">
      <c r="A114">
        <v>2014</v>
      </c>
      <c r="B114" t="s">
        <v>230</v>
      </c>
      <c r="C114" t="s">
        <v>471</v>
      </c>
      <c r="D114">
        <v>6830.33</v>
      </c>
    </row>
    <row r="115" spans="1:4" x14ac:dyDescent="0.2">
      <c r="A115">
        <v>2014</v>
      </c>
      <c r="B115" t="s">
        <v>231</v>
      </c>
      <c r="C115" t="s">
        <v>472</v>
      </c>
      <c r="D115">
        <v>13554.48</v>
      </c>
    </row>
    <row r="116" spans="1:4" x14ac:dyDescent="0.2">
      <c r="A116">
        <v>2014</v>
      </c>
      <c r="B116" t="s">
        <v>232</v>
      </c>
      <c r="C116" t="s">
        <v>473</v>
      </c>
      <c r="D116">
        <v>25693.66</v>
      </c>
    </row>
    <row r="117" spans="1:4" x14ac:dyDescent="0.2">
      <c r="A117">
        <v>2014</v>
      </c>
      <c r="B117" t="s">
        <v>233</v>
      </c>
      <c r="C117" t="s">
        <v>474</v>
      </c>
      <c r="D117">
        <v>1043.68</v>
      </c>
    </row>
    <row r="118" spans="1:4" x14ac:dyDescent="0.2">
      <c r="A118">
        <v>2014</v>
      </c>
      <c r="B118" t="s">
        <v>234</v>
      </c>
      <c r="C118" t="s">
        <v>475</v>
      </c>
      <c r="D118">
        <v>2163.31</v>
      </c>
    </row>
    <row r="119" spans="1:4" x14ac:dyDescent="0.2">
      <c r="A119">
        <v>2014</v>
      </c>
      <c r="B119" t="s">
        <v>235</v>
      </c>
      <c r="C119" t="s">
        <v>476</v>
      </c>
      <c r="D119">
        <v>3960.75</v>
      </c>
    </row>
    <row r="120" spans="1:4" x14ac:dyDescent="0.2">
      <c r="A120">
        <v>2014</v>
      </c>
      <c r="B120" t="s">
        <v>236</v>
      </c>
      <c r="C120" t="s">
        <v>477</v>
      </c>
      <c r="D120">
        <v>7065.72</v>
      </c>
    </row>
    <row r="121" spans="1:4" x14ac:dyDescent="0.2">
      <c r="A121">
        <v>2014</v>
      </c>
      <c r="B121" t="s">
        <v>237</v>
      </c>
      <c r="C121" t="s">
        <v>478</v>
      </c>
      <c r="D121">
        <v>13623.57</v>
      </c>
    </row>
    <row r="122" spans="1:4" x14ac:dyDescent="0.2">
      <c r="A122">
        <v>2014</v>
      </c>
      <c r="B122" t="s">
        <v>238</v>
      </c>
      <c r="C122" t="s">
        <v>479</v>
      </c>
      <c r="D122">
        <v>24481.18</v>
      </c>
    </row>
    <row r="123" spans="1:4" x14ac:dyDescent="0.2">
      <c r="A123">
        <v>2014</v>
      </c>
      <c r="B123" t="s">
        <v>239</v>
      </c>
      <c r="C123" t="s">
        <v>480</v>
      </c>
      <c r="D123">
        <v>36102.6</v>
      </c>
    </row>
    <row r="124" spans="1:4" x14ac:dyDescent="0.2">
      <c r="A124">
        <v>2015</v>
      </c>
      <c r="B124" t="s">
        <v>121</v>
      </c>
      <c r="C124" t="s">
        <v>381</v>
      </c>
      <c r="D124" s="7">
        <v>175.95</v>
      </c>
    </row>
    <row r="125" spans="1:4" x14ac:dyDescent="0.2">
      <c r="A125">
        <v>2015</v>
      </c>
      <c r="B125" t="s">
        <v>122</v>
      </c>
      <c r="C125" t="s">
        <v>382</v>
      </c>
      <c r="D125" s="7">
        <v>277.23</v>
      </c>
    </row>
    <row r="126" spans="1:4" x14ac:dyDescent="0.2">
      <c r="A126">
        <v>2015</v>
      </c>
      <c r="B126" t="s">
        <v>123</v>
      </c>
      <c r="C126" t="s">
        <v>383</v>
      </c>
      <c r="D126" s="7">
        <v>553.48</v>
      </c>
    </row>
    <row r="127" spans="1:4" x14ac:dyDescent="0.2">
      <c r="A127">
        <v>2015</v>
      </c>
      <c r="B127" t="s">
        <v>165</v>
      </c>
      <c r="C127" t="s">
        <v>415</v>
      </c>
      <c r="D127" s="7">
        <v>1052.1099999999999</v>
      </c>
    </row>
    <row r="128" spans="1:4" x14ac:dyDescent="0.2">
      <c r="A128">
        <v>2015</v>
      </c>
      <c r="B128" t="e">
        <v>#N/A</v>
      </c>
      <c r="C128" t="s">
        <v>495</v>
      </c>
      <c r="D128" s="7">
        <v>1815.4</v>
      </c>
    </row>
    <row r="129" spans="1:4" x14ac:dyDescent="0.2">
      <c r="A129">
        <v>2015</v>
      </c>
      <c r="B129" t="s">
        <v>124</v>
      </c>
      <c r="C129" t="s">
        <v>384</v>
      </c>
      <c r="D129" s="7">
        <v>137.29</v>
      </c>
    </row>
    <row r="130" spans="1:4" x14ac:dyDescent="0.2">
      <c r="A130">
        <v>2015</v>
      </c>
      <c r="B130" t="s">
        <v>125</v>
      </c>
      <c r="C130" t="s">
        <v>385</v>
      </c>
      <c r="D130" s="7">
        <v>302.42</v>
      </c>
    </row>
    <row r="131" spans="1:4" x14ac:dyDescent="0.2">
      <c r="A131">
        <v>2015</v>
      </c>
      <c r="B131" t="s">
        <v>126</v>
      </c>
      <c r="C131" t="s">
        <v>386</v>
      </c>
      <c r="D131" s="7">
        <v>565.01</v>
      </c>
    </row>
    <row r="132" spans="1:4" x14ac:dyDescent="0.2">
      <c r="A132">
        <v>2015</v>
      </c>
      <c r="B132" t="s">
        <v>127</v>
      </c>
      <c r="C132" t="s">
        <v>387</v>
      </c>
      <c r="D132" s="7">
        <v>1060</v>
      </c>
    </row>
    <row r="133" spans="1:4" x14ac:dyDescent="0.2">
      <c r="A133">
        <v>2015</v>
      </c>
      <c r="B133" t="s">
        <v>166</v>
      </c>
      <c r="C133" t="s">
        <v>416</v>
      </c>
      <c r="D133" s="7">
        <v>1794.75</v>
      </c>
    </row>
    <row r="134" spans="1:4" x14ac:dyDescent="0.2">
      <c r="A134">
        <v>2015</v>
      </c>
      <c r="B134" t="s">
        <v>199</v>
      </c>
      <c r="C134" t="s">
        <v>446</v>
      </c>
      <c r="D134" s="7">
        <v>2680.85</v>
      </c>
    </row>
    <row r="135" spans="1:4" x14ac:dyDescent="0.2">
      <c r="A135">
        <v>2015</v>
      </c>
      <c r="B135" t="s">
        <v>200</v>
      </c>
      <c r="C135" t="s">
        <v>447</v>
      </c>
      <c r="D135" s="7">
        <v>4216.68</v>
      </c>
    </row>
    <row r="136" spans="1:4" x14ac:dyDescent="0.2">
      <c r="A136">
        <v>2015</v>
      </c>
      <c r="B136" t="s">
        <v>201</v>
      </c>
      <c r="C136" t="s">
        <v>448</v>
      </c>
      <c r="D136" s="7">
        <v>125.67</v>
      </c>
    </row>
    <row r="137" spans="1:4" x14ac:dyDescent="0.2">
      <c r="A137">
        <v>2015</v>
      </c>
      <c r="B137" t="s">
        <v>202</v>
      </c>
      <c r="C137" t="s">
        <v>487</v>
      </c>
      <c r="D137" s="7">
        <v>302.5</v>
      </c>
    </row>
    <row r="138" spans="1:4" x14ac:dyDescent="0.2">
      <c r="A138">
        <v>2015</v>
      </c>
      <c r="B138" t="s">
        <v>203</v>
      </c>
      <c r="C138" t="s">
        <v>488</v>
      </c>
      <c r="D138" s="7">
        <v>582.03</v>
      </c>
    </row>
    <row r="139" spans="1:4" x14ac:dyDescent="0.2">
      <c r="A139">
        <v>2015</v>
      </c>
      <c r="B139" t="s">
        <v>240</v>
      </c>
      <c r="C139" t="s">
        <v>481</v>
      </c>
      <c r="D139" s="7">
        <v>982.51</v>
      </c>
    </row>
    <row r="140" spans="1:4" x14ac:dyDescent="0.2">
      <c r="A140">
        <v>2015</v>
      </c>
      <c r="B140" t="s">
        <v>128</v>
      </c>
      <c r="C140" t="s">
        <v>363</v>
      </c>
      <c r="D140" s="7">
        <v>1160.56</v>
      </c>
    </row>
    <row r="141" spans="1:4" x14ac:dyDescent="0.2">
      <c r="A141">
        <v>2015</v>
      </c>
      <c r="B141" t="s">
        <v>167</v>
      </c>
      <c r="C141" t="s">
        <v>364</v>
      </c>
      <c r="D141" s="7">
        <v>2479.88</v>
      </c>
    </row>
    <row r="142" spans="1:4" x14ac:dyDescent="0.2">
      <c r="A142">
        <v>2015</v>
      </c>
      <c r="B142" t="s">
        <v>129</v>
      </c>
      <c r="C142" t="s">
        <v>365</v>
      </c>
      <c r="D142" s="7">
        <v>4442.21</v>
      </c>
    </row>
    <row r="143" spans="1:4" x14ac:dyDescent="0.2">
      <c r="A143">
        <v>2015</v>
      </c>
      <c r="B143" t="s">
        <v>130</v>
      </c>
      <c r="C143" t="s">
        <v>366</v>
      </c>
      <c r="D143" s="7">
        <v>7339.28</v>
      </c>
    </row>
    <row r="144" spans="1:4" x14ac:dyDescent="0.2">
      <c r="A144">
        <v>2015</v>
      </c>
      <c r="B144" t="s">
        <v>152</v>
      </c>
      <c r="C144" t="s">
        <v>367</v>
      </c>
      <c r="D144" s="7">
        <v>15254.02</v>
      </c>
    </row>
    <row r="145" spans="1:4" x14ac:dyDescent="0.2">
      <c r="A145">
        <v>2015</v>
      </c>
      <c r="B145" t="s">
        <v>168</v>
      </c>
      <c r="C145" t="s">
        <v>368</v>
      </c>
      <c r="D145" s="7">
        <v>22802.22</v>
      </c>
    </row>
    <row r="146" spans="1:4" x14ac:dyDescent="0.2">
      <c r="A146">
        <v>2015</v>
      </c>
      <c r="B146" t="s">
        <v>204</v>
      </c>
      <c r="C146" t="s">
        <v>369</v>
      </c>
      <c r="D146" s="7">
        <v>35158.910000000003</v>
      </c>
    </row>
    <row r="147" spans="1:4" x14ac:dyDescent="0.2">
      <c r="A147">
        <v>2015</v>
      </c>
      <c r="B147" t="s">
        <v>205</v>
      </c>
      <c r="C147" t="s">
        <v>483</v>
      </c>
      <c r="D147" s="7">
        <v>42241.35</v>
      </c>
    </row>
    <row r="148" spans="1:4" x14ac:dyDescent="0.2">
      <c r="A148">
        <v>2015</v>
      </c>
      <c r="B148" t="s">
        <v>131</v>
      </c>
      <c r="C148" t="s">
        <v>388</v>
      </c>
      <c r="D148" s="7">
        <v>1106.43</v>
      </c>
    </row>
    <row r="149" spans="1:4" x14ac:dyDescent="0.2">
      <c r="A149">
        <v>2015</v>
      </c>
      <c r="B149" t="s">
        <v>169</v>
      </c>
      <c r="C149" t="s">
        <v>417</v>
      </c>
      <c r="D149" s="7">
        <v>2208.17</v>
      </c>
    </row>
    <row r="150" spans="1:4" x14ac:dyDescent="0.2">
      <c r="A150">
        <v>2015</v>
      </c>
      <c r="B150" t="s">
        <v>206</v>
      </c>
      <c r="C150" t="s">
        <v>449</v>
      </c>
      <c r="D150" s="7">
        <v>4057.84</v>
      </c>
    </row>
    <row r="151" spans="1:4" x14ac:dyDescent="0.2">
      <c r="A151">
        <v>2015</v>
      </c>
      <c r="B151" t="s">
        <v>132</v>
      </c>
      <c r="C151" t="s">
        <v>389</v>
      </c>
      <c r="D151" s="7">
        <v>7055.59</v>
      </c>
    </row>
    <row r="152" spans="1:4" x14ac:dyDescent="0.2">
      <c r="A152">
        <v>2015</v>
      </c>
      <c r="B152" t="s">
        <v>153</v>
      </c>
      <c r="C152" t="s">
        <v>405</v>
      </c>
      <c r="D152" s="7">
        <v>13558.52</v>
      </c>
    </row>
    <row r="153" spans="1:4" x14ac:dyDescent="0.2">
      <c r="A153">
        <v>2015</v>
      </c>
      <c r="B153" t="s">
        <v>170</v>
      </c>
      <c r="C153" t="s">
        <v>418</v>
      </c>
      <c r="D153" s="7">
        <v>25995.63</v>
      </c>
    </row>
    <row r="154" spans="1:4" x14ac:dyDescent="0.2">
      <c r="A154">
        <v>2015</v>
      </c>
      <c r="B154" t="s">
        <v>207</v>
      </c>
      <c r="C154" t="s">
        <v>450</v>
      </c>
      <c r="D154" s="7">
        <v>34718</v>
      </c>
    </row>
    <row r="155" spans="1:4" x14ac:dyDescent="0.2">
      <c r="A155">
        <v>2015</v>
      </c>
      <c r="B155" t="s">
        <v>208</v>
      </c>
      <c r="C155" t="s">
        <v>451</v>
      </c>
      <c r="D155" s="7">
        <v>48024.33</v>
      </c>
    </row>
    <row r="156" spans="1:4" x14ac:dyDescent="0.2">
      <c r="A156">
        <v>2015</v>
      </c>
      <c r="B156" t="s">
        <v>133</v>
      </c>
      <c r="C156" t="s">
        <v>390</v>
      </c>
      <c r="D156" s="7">
        <v>1188.9000000000001</v>
      </c>
    </row>
    <row r="157" spans="1:4" x14ac:dyDescent="0.2">
      <c r="A157">
        <v>2015</v>
      </c>
      <c r="B157" t="s">
        <v>134</v>
      </c>
      <c r="C157" t="s">
        <v>370</v>
      </c>
      <c r="D157" s="7">
        <v>2462.9699999999998</v>
      </c>
    </row>
    <row r="158" spans="1:4" x14ac:dyDescent="0.2">
      <c r="A158">
        <v>2015</v>
      </c>
      <c r="B158" t="s">
        <v>135</v>
      </c>
      <c r="C158" t="s">
        <v>371</v>
      </c>
      <c r="D158" s="7">
        <v>4350.8900000000003</v>
      </c>
    </row>
    <row r="159" spans="1:4" x14ac:dyDescent="0.2">
      <c r="A159">
        <v>2015</v>
      </c>
      <c r="B159" t="s">
        <v>154</v>
      </c>
      <c r="C159" t="s">
        <v>372</v>
      </c>
      <c r="D159" s="7">
        <v>7065.29</v>
      </c>
    </row>
    <row r="160" spans="1:4" x14ac:dyDescent="0.2">
      <c r="A160">
        <v>2015</v>
      </c>
      <c r="B160" t="s">
        <v>171</v>
      </c>
      <c r="C160" t="s">
        <v>373</v>
      </c>
      <c r="D160" s="7">
        <v>15901.77</v>
      </c>
    </row>
    <row r="161" spans="1:4" x14ac:dyDescent="0.2">
      <c r="A161">
        <v>2015</v>
      </c>
      <c r="B161" t="s">
        <v>209</v>
      </c>
      <c r="C161" t="s">
        <v>374</v>
      </c>
      <c r="D161" s="7">
        <v>27229.32</v>
      </c>
    </row>
    <row r="162" spans="1:4" x14ac:dyDescent="0.2">
      <c r="A162">
        <v>2015</v>
      </c>
      <c r="B162" t="s">
        <v>210</v>
      </c>
      <c r="C162" t="s">
        <v>452</v>
      </c>
      <c r="D162" s="7">
        <v>40169.78</v>
      </c>
    </row>
    <row r="163" spans="1:4" x14ac:dyDescent="0.2">
      <c r="A163">
        <v>2015</v>
      </c>
      <c r="B163" t="s">
        <v>211</v>
      </c>
      <c r="C163" t="s">
        <v>453</v>
      </c>
      <c r="D163" s="7">
        <v>1165.04</v>
      </c>
    </row>
    <row r="164" spans="1:4" x14ac:dyDescent="0.2">
      <c r="A164">
        <v>2015</v>
      </c>
      <c r="B164" t="s">
        <v>212</v>
      </c>
      <c r="C164" t="s">
        <v>375</v>
      </c>
      <c r="D164" s="7">
        <v>2211.5100000000002</v>
      </c>
    </row>
    <row r="165" spans="1:4" x14ac:dyDescent="0.2">
      <c r="A165">
        <v>2015</v>
      </c>
      <c r="B165" t="s">
        <v>136</v>
      </c>
      <c r="C165" t="s">
        <v>376</v>
      </c>
      <c r="D165" s="7">
        <v>3992.12</v>
      </c>
    </row>
    <row r="166" spans="1:4" x14ac:dyDescent="0.2">
      <c r="A166">
        <v>2015</v>
      </c>
      <c r="B166" t="s">
        <v>137</v>
      </c>
      <c r="C166" t="s">
        <v>377</v>
      </c>
      <c r="D166" s="7">
        <v>6858.49</v>
      </c>
    </row>
    <row r="167" spans="1:4" x14ac:dyDescent="0.2">
      <c r="A167">
        <v>2015</v>
      </c>
      <c r="B167" t="s">
        <v>155</v>
      </c>
      <c r="C167" t="s">
        <v>378</v>
      </c>
      <c r="D167" s="7">
        <v>13397.99</v>
      </c>
    </row>
    <row r="168" spans="1:4" x14ac:dyDescent="0.2">
      <c r="A168">
        <v>2015</v>
      </c>
      <c r="B168" t="s">
        <v>172</v>
      </c>
      <c r="C168" t="s">
        <v>419</v>
      </c>
      <c r="D168" s="7">
        <v>24876.55</v>
      </c>
    </row>
    <row r="169" spans="1:4" x14ac:dyDescent="0.2">
      <c r="A169">
        <v>2015</v>
      </c>
      <c r="B169" t="s">
        <v>173</v>
      </c>
      <c r="C169" t="s">
        <v>420</v>
      </c>
      <c r="D169" s="7">
        <v>35266.83</v>
      </c>
    </row>
    <row r="170" spans="1:4" x14ac:dyDescent="0.2">
      <c r="A170">
        <v>2015</v>
      </c>
      <c r="B170" t="s">
        <v>138</v>
      </c>
      <c r="C170" t="s">
        <v>391</v>
      </c>
      <c r="D170" s="7">
        <v>1071.9000000000001</v>
      </c>
    </row>
    <row r="171" spans="1:4" x14ac:dyDescent="0.2">
      <c r="A171">
        <v>2015</v>
      </c>
      <c r="B171" t="s">
        <v>139</v>
      </c>
      <c r="C171" t="s">
        <v>392</v>
      </c>
      <c r="D171" s="7">
        <v>2156.66</v>
      </c>
    </row>
    <row r="172" spans="1:4" x14ac:dyDescent="0.2">
      <c r="A172">
        <v>2015</v>
      </c>
      <c r="B172" t="s">
        <v>140</v>
      </c>
      <c r="C172" t="s">
        <v>393</v>
      </c>
      <c r="D172" s="7">
        <v>4012.25</v>
      </c>
    </row>
    <row r="173" spans="1:4" x14ac:dyDescent="0.2">
      <c r="A173">
        <v>2015</v>
      </c>
      <c r="B173" t="s">
        <v>141</v>
      </c>
      <c r="C173" t="s">
        <v>394</v>
      </c>
      <c r="D173" s="7">
        <v>6988.88</v>
      </c>
    </row>
    <row r="174" spans="1:4" x14ac:dyDescent="0.2">
      <c r="A174">
        <v>2015</v>
      </c>
      <c r="B174" t="s">
        <v>156</v>
      </c>
      <c r="C174" t="s">
        <v>406</v>
      </c>
      <c r="D174" s="7">
        <v>13703.51</v>
      </c>
    </row>
    <row r="175" spans="1:4" x14ac:dyDescent="0.2">
      <c r="A175">
        <v>2015</v>
      </c>
      <c r="B175" t="s">
        <v>174</v>
      </c>
      <c r="C175" t="s">
        <v>421</v>
      </c>
      <c r="D175" s="7">
        <v>23728.81</v>
      </c>
    </row>
    <row r="176" spans="1:4" x14ac:dyDescent="0.2">
      <c r="A176">
        <v>2015</v>
      </c>
      <c r="B176" t="s">
        <v>175</v>
      </c>
      <c r="C176" t="s">
        <v>422</v>
      </c>
      <c r="D176" s="7">
        <v>43923.519999999997</v>
      </c>
    </row>
    <row r="177" spans="1:4" x14ac:dyDescent="0.2">
      <c r="A177">
        <v>2015</v>
      </c>
      <c r="B177" t="s">
        <v>142</v>
      </c>
      <c r="C177" t="s">
        <v>395</v>
      </c>
      <c r="D177" s="7">
        <v>1090.99</v>
      </c>
    </row>
    <row r="178" spans="1:4" x14ac:dyDescent="0.2">
      <c r="A178">
        <v>2015</v>
      </c>
      <c r="B178" t="s">
        <v>176</v>
      </c>
      <c r="C178" t="s">
        <v>423</v>
      </c>
      <c r="D178" s="7">
        <v>2140.86</v>
      </c>
    </row>
    <row r="179" spans="1:4" x14ac:dyDescent="0.2">
      <c r="A179">
        <v>2015</v>
      </c>
      <c r="B179" t="s">
        <v>143</v>
      </c>
      <c r="C179" t="s">
        <v>396</v>
      </c>
      <c r="D179" s="7">
        <v>3953.2</v>
      </c>
    </row>
    <row r="180" spans="1:4" x14ac:dyDescent="0.2">
      <c r="A180">
        <v>2015</v>
      </c>
      <c r="B180" t="s">
        <v>144</v>
      </c>
      <c r="C180" t="s">
        <v>397</v>
      </c>
      <c r="D180" s="7">
        <v>7231.82</v>
      </c>
    </row>
    <row r="181" spans="1:4" x14ac:dyDescent="0.2">
      <c r="A181">
        <v>2015</v>
      </c>
      <c r="B181" t="s">
        <v>157</v>
      </c>
      <c r="C181" t="s">
        <v>407</v>
      </c>
      <c r="D181" s="7">
        <v>13568.39</v>
      </c>
    </row>
    <row r="182" spans="1:4" x14ac:dyDescent="0.2">
      <c r="A182">
        <v>2015</v>
      </c>
      <c r="B182" t="s">
        <v>177</v>
      </c>
      <c r="C182" t="s">
        <v>424</v>
      </c>
      <c r="D182" s="7">
        <v>23368.36</v>
      </c>
    </row>
    <row r="183" spans="1:4" x14ac:dyDescent="0.2">
      <c r="A183">
        <v>2015</v>
      </c>
      <c r="B183" t="s">
        <v>178</v>
      </c>
      <c r="C183" t="s">
        <v>425</v>
      </c>
      <c r="D183" s="7">
        <v>45920.800000000003</v>
      </c>
    </row>
    <row r="184" spans="1:4" x14ac:dyDescent="0.2">
      <c r="A184">
        <v>2015</v>
      </c>
      <c r="B184" t="s">
        <v>213</v>
      </c>
      <c r="C184" t="s">
        <v>454</v>
      </c>
      <c r="D184" s="7">
        <v>1171.44</v>
      </c>
    </row>
    <row r="185" spans="1:4" x14ac:dyDescent="0.2">
      <c r="A185">
        <v>2015</v>
      </c>
      <c r="B185" t="s">
        <v>179</v>
      </c>
      <c r="C185" t="s">
        <v>426</v>
      </c>
      <c r="D185" s="7">
        <v>2281.36</v>
      </c>
    </row>
    <row r="186" spans="1:4" x14ac:dyDescent="0.2">
      <c r="A186">
        <v>2015</v>
      </c>
      <c r="B186" t="s">
        <v>145</v>
      </c>
      <c r="C186" t="s">
        <v>398</v>
      </c>
      <c r="D186" s="7">
        <v>4257.9399999999996</v>
      </c>
    </row>
    <row r="187" spans="1:4" x14ac:dyDescent="0.2">
      <c r="A187">
        <v>2015</v>
      </c>
      <c r="B187" t="s">
        <v>146</v>
      </c>
      <c r="C187" t="s">
        <v>399</v>
      </c>
      <c r="D187" s="7">
        <v>7382.62</v>
      </c>
    </row>
    <row r="188" spans="1:4" x14ac:dyDescent="0.2">
      <c r="A188">
        <v>2015</v>
      </c>
      <c r="B188" t="s">
        <v>147</v>
      </c>
      <c r="C188" t="s">
        <v>400</v>
      </c>
      <c r="D188" s="7">
        <v>13730.49</v>
      </c>
    </row>
    <row r="189" spans="1:4" x14ac:dyDescent="0.2">
      <c r="A189">
        <v>2015</v>
      </c>
      <c r="B189" t="s">
        <v>158</v>
      </c>
      <c r="C189" t="s">
        <v>408</v>
      </c>
      <c r="D189" s="7">
        <v>23420.49</v>
      </c>
    </row>
    <row r="190" spans="1:4" x14ac:dyDescent="0.2">
      <c r="A190">
        <v>2015</v>
      </c>
      <c r="B190" t="s">
        <v>159</v>
      </c>
      <c r="C190" t="s">
        <v>409</v>
      </c>
      <c r="D190" s="7">
        <v>33225.480000000003</v>
      </c>
    </row>
    <row r="191" spans="1:4" x14ac:dyDescent="0.2">
      <c r="A191">
        <v>2015</v>
      </c>
      <c r="B191" t="s">
        <v>180</v>
      </c>
      <c r="C191" t="s">
        <v>427</v>
      </c>
      <c r="D191" s="7">
        <v>40176.76</v>
      </c>
    </row>
    <row r="192" spans="1:4" x14ac:dyDescent="0.2">
      <c r="A192">
        <v>2015</v>
      </c>
      <c r="B192" t="s">
        <v>181</v>
      </c>
      <c r="C192" t="s">
        <v>428</v>
      </c>
      <c r="D192" s="7">
        <v>66027</v>
      </c>
    </row>
    <row r="193" spans="1:4" x14ac:dyDescent="0.2">
      <c r="A193">
        <v>2015</v>
      </c>
      <c r="B193" t="s">
        <v>214</v>
      </c>
      <c r="C193" t="s">
        <v>455</v>
      </c>
      <c r="D193" s="7">
        <v>1233.92</v>
      </c>
    </row>
    <row r="194" spans="1:4" x14ac:dyDescent="0.2">
      <c r="A194">
        <v>2015</v>
      </c>
      <c r="B194" t="s">
        <v>215</v>
      </c>
      <c r="C194" t="s">
        <v>456</v>
      </c>
      <c r="D194" s="7">
        <v>2413.73</v>
      </c>
    </row>
    <row r="195" spans="1:4" x14ac:dyDescent="0.2">
      <c r="A195">
        <v>2015</v>
      </c>
      <c r="B195" t="s">
        <v>216</v>
      </c>
      <c r="C195" t="s">
        <v>457</v>
      </c>
      <c r="D195" s="7">
        <v>4398.78</v>
      </c>
    </row>
    <row r="196" spans="1:4" x14ac:dyDescent="0.2">
      <c r="A196">
        <v>2015</v>
      </c>
      <c r="B196" t="s">
        <v>217</v>
      </c>
      <c r="C196" t="s">
        <v>458</v>
      </c>
      <c r="D196" s="7">
        <v>7544.18</v>
      </c>
    </row>
    <row r="197" spans="1:4" x14ac:dyDescent="0.2">
      <c r="A197">
        <v>2015</v>
      </c>
      <c r="B197" t="s">
        <v>218</v>
      </c>
      <c r="C197" t="s">
        <v>459</v>
      </c>
      <c r="D197" s="7">
        <v>14758.37</v>
      </c>
    </row>
    <row r="198" spans="1:4" x14ac:dyDescent="0.2">
      <c r="A198">
        <v>2015</v>
      </c>
      <c r="B198" t="s">
        <v>160</v>
      </c>
      <c r="C198" t="s">
        <v>410</v>
      </c>
      <c r="D198" s="7">
        <v>24095.9</v>
      </c>
    </row>
    <row r="199" spans="1:4" x14ac:dyDescent="0.2">
      <c r="A199">
        <v>2015</v>
      </c>
      <c r="B199" t="s">
        <v>182</v>
      </c>
      <c r="C199" t="s">
        <v>429</v>
      </c>
      <c r="D199" s="7">
        <v>36259.93</v>
      </c>
    </row>
    <row r="200" spans="1:4" x14ac:dyDescent="0.2">
      <c r="A200">
        <v>2015</v>
      </c>
      <c r="B200" t="s">
        <v>183</v>
      </c>
      <c r="C200" t="s">
        <v>430</v>
      </c>
      <c r="D200" s="7">
        <v>47381.04</v>
      </c>
    </row>
    <row r="201" spans="1:4" x14ac:dyDescent="0.2">
      <c r="A201">
        <v>2015</v>
      </c>
      <c r="B201" t="s">
        <v>184</v>
      </c>
      <c r="C201" t="s">
        <v>431</v>
      </c>
      <c r="D201" s="7">
        <v>1242.92</v>
      </c>
    </row>
    <row r="202" spans="1:4" x14ac:dyDescent="0.2">
      <c r="A202">
        <v>2015</v>
      </c>
      <c r="B202" t="s">
        <v>219</v>
      </c>
      <c r="C202" t="s">
        <v>460</v>
      </c>
      <c r="D202" s="7">
        <v>2366.23</v>
      </c>
    </row>
    <row r="203" spans="1:4" x14ac:dyDescent="0.2">
      <c r="A203">
        <v>2015</v>
      </c>
      <c r="B203" t="s">
        <v>185</v>
      </c>
      <c r="C203" t="s">
        <v>432</v>
      </c>
      <c r="D203" s="7">
        <v>4218.46</v>
      </c>
    </row>
    <row r="204" spans="1:4" x14ac:dyDescent="0.2">
      <c r="A204">
        <v>2015</v>
      </c>
      <c r="B204" t="s">
        <v>148</v>
      </c>
      <c r="C204" t="s">
        <v>401</v>
      </c>
      <c r="D204" s="7">
        <v>7487.49</v>
      </c>
    </row>
    <row r="205" spans="1:4" x14ac:dyDescent="0.2">
      <c r="A205">
        <v>2015</v>
      </c>
      <c r="B205" t="s">
        <v>161</v>
      </c>
      <c r="C205" t="s">
        <v>411</v>
      </c>
      <c r="D205" s="7">
        <v>13679.93</v>
      </c>
    </row>
    <row r="206" spans="1:4" x14ac:dyDescent="0.2">
      <c r="A206">
        <v>2015</v>
      </c>
      <c r="B206" t="s">
        <v>186</v>
      </c>
      <c r="C206" t="s">
        <v>433</v>
      </c>
      <c r="D206" s="7">
        <v>24071.39</v>
      </c>
    </row>
    <row r="207" spans="1:4" x14ac:dyDescent="0.2">
      <c r="A207">
        <v>2015</v>
      </c>
      <c r="B207" t="s">
        <v>187</v>
      </c>
      <c r="C207" t="s">
        <v>434</v>
      </c>
      <c r="D207" s="7">
        <v>39152.269999999997</v>
      </c>
    </row>
    <row r="208" spans="1:4" x14ac:dyDescent="0.2">
      <c r="A208">
        <v>2015</v>
      </c>
      <c r="B208" t="s">
        <v>220</v>
      </c>
      <c r="C208" t="s">
        <v>461</v>
      </c>
      <c r="D208" s="7">
        <v>1209.56</v>
      </c>
    </row>
    <row r="209" spans="1:4" x14ac:dyDescent="0.2">
      <c r="A209">
        <v>2015</v>
      </c>
      <c r="B209" t="s">
        <v>221</v>
      </c>
      <c r="C209" t="s">
        <v>462</v>
      </c>
      <c r="D209" s="7">
        <v>2484.6999999999998</v>
      </c>
    </row>
    <row r="210" spans="1:4" x14ac:dyDescent="0.2">
      <c r="A210">
        <v>2015</v>
      </c>
      <c r="B210" t="s">
        <v>222</v>
      </c>
      <c r="C210" t="s">
        <v>463</v>
      </c>
      <c r="D210" s="7">
        <v>4478.53</v>
      </c>
    </row>
    <row r="211" spans="1:4" x14ac:dyDescent="0.2">
      <c r="A211">
        <v>2015</v>
      </c>
      <c r="B211" t="s">
        <v>188</v>
      </c>
      <c r="C211" t="s">
        <v>435</v>
      </c>
      <c r="D211" s="7">
        <v>7300.8</v>
      </c>
    </row>
    <row r="212" spans="1:4" x14ac:dyDescent="0.2">
      <c r="A212">
        <v>2015</v>
      </c>
      <c r="B212" t="s">
        <v>189</v>
      </c>
      <c r="C212" t="s">
        <v>436</v>
      </c>
      <c r="D212" s="7">
        <v>15426.39</v>
      </c>
    </row>
    <row r="213" spans="1:4" x14ac:dyDescent="0.2">
      <c r="A213">
        <v>2015</v>
      </c>
      <c r="B213" t="s">
        <v>162</v>
      </c>
      <c r="C213" t="s">
        <v>412</v>
      </c>
      <c r="D213" s="7">
        <v>26599.88</v>
      </c>
    </row>
    <row r="214" spans="1:4" x14ac:dyDescent="0.2">
      <c r="A214">
        <v>2015</v>
      </c>
      <c r="B214" t="s">
        <v>190</v>
      </c>
      <c r="C214" t="s">
        <v>437</v>
      </c>
      <c r="D214" s="7">
        <v>36757.339999999997</v>
      </c>
    </row>
    <row r="215" spans="1:4" x14ac:dyDescent="0.2">
      <c r="A215">
        <v>2015</v>
      </c>
      <c r="B215" t="s">
        <v>191</v>
      </c>
      <c r="C215" t="s">
        <v>438</v>
      </c>
      <c r="D215" s="7">
        <v>44611</v>
      </c>
    </row>
    <row r="216" spans="1:4" x14ac:dyDescent="0.2">
      <c r="A216">
        <v>2015</v>
      </c>
      <c r="B216" t="s">
        <v>223</v>
      </c>
      <c r="C216" t="s">
        <v>464</v>
      </c>
      <c r="D216" s="7">
        <v>1238.44</v>
      </c>
    </row>
    <row r="217" spans="1:4" x14ac:dyDescent="0.2">
      <c r="A217">
        <v>2015</v>
      </c>
      <c r="B217" t="s">
        <v>192</v>
      </c>
      <c r="C217" t="s">
        <v>439</v>
      </c>
      <c r="D217" s="7">
        <v>2517.73</v>
      </c>
    </row>
    <row r="218" spans="1:4" x14ac:dyDescent="0.2">
      <c r="A218">
        <v>2015</v>
      </c>
      <c r="B218" t="s">
        <v>149</v>
      </c>
      <c r="C218" t="s">
        <v>402</v>
      </c>
      <c r="D218" s="7">
        <v>4526.22</v>
      </c>
    </row>
    <row r="219" spans="1:4" x14ac:dyDescent="0.2">
      <c r="A219">
        <v>2015</v>
      </c>
      <c r="B219" t="s">
        <v>150</v>
      </c>
      <c r="C219" t="s">
        <v>403</v>
      </c>
      <c r="D219" s="7">
        <v>7572.42</v>
      </c>
    </row>
    <row r="220" spans="1:4" x14ac:dyDescent="0.2">
      <c r="A220">
        <v>2015</v>
      </c>
      <c r="B220" t="s">
        <v>163</v>
      </c>
      <c r="C220" t="s">
        <v>413</v>
      </c>
      <c r="D220" s="7">
        <v>15296.83</v>
      </c>
    </row>
    <row r="221" spans="1:4" x14ac:dyDescent="0.2">
      <c r="A221">
        <v>2015</v>
      </c>
      <c r="B221" t="s">
        <v>193</v>
      </c>
      <c r="C221" t="s">
        <v>440</v>
      </c>
      <c r="D221" s="7">
        <v>25472.23</v>
      </c>
    </row>
    <row r="222" spans="1:4" x14ac:dyDescent="0.2">
      <c r="A222">
        <v>2015</v>
      </c>
      <c r="B222" t="s">
        <v>194</v>
      </c>
      <c r="C222" t="s">
        <v>441</v>
      </c>
      <c r="D222" s="7">
        <v>41205.25</v>
      </c>
    </row>
    <row r="223" spans="1:4" x14ac:dyDescent="0.2">
      <c r="A223">
        <v>2015</v>
      </c>
      <c r="B223" t="s">
        <v>151</v>
      </c>
      <c r="C223" t="s">
        <v>404</v>
      </c>
      <c r="D223" s="7">
        <v>1165.96</v>
      </c>
    </row>
    <row r="224" spans="1:4" x14ac:dyDescent="0.2">
      <c r="A224">
        <v>2015</v>
      </c>
      <c r="B224" t="s">
        <v>195</v>
      </c>
      <c r="C224" t="s">
        <v>442</v>
      </c>
      <c r="D224" s="7">
        <v>2453.4699999999998</v>
      </c>
    </row>
    <row r="225" spans="1:4" x14ac:dyDescent="0.2">
      <c r="A225">
        <v>2015</v>
      </c>
      <c r="B225" t="s">
        <v>224</v>
      </c>
      <c r="C225" t="s">
        <v>465</v>
      </c>
      <c r="D225" s="7">
        <v>4390.8999999999996</v>
      </c>
    </row>
    <row r="226" spans="1:4" x14ac:dyDescent="0.2">
      <c r="A226">
        <v>2015</v>
      </c>
      <c r="B226" t="s">
        <v>196</v>
      </c>
      <c r="C226" t="s">
        <v>443</v>
      </c>
      <c r="D226" s="7">
        <v>7743.95</v>
      </c>
    </row>
    <row r="227" spans="1:4" x14ac:dyDescent="0.2">
      <c r="A227">
        <v>2015</v>
      </c>
      <c r="B227" t="s">
        <v>197</v>
      </c>
      <c r="C227" t="s">
        <v>444</v>
      </c>
      <c r="D227" s="7">
        <v>14113.04</v>
      </c>
    </row>
    <row r="228" spans="1:4" x14ac:dyDescent="0.2">
      <c r="A228">
        <v>2015</v>
      </c>
      <c r="B228" t="s">
        <v>164</v>
      </c>
      <c r="C228" t="s">
        <v>414</v>
      </c>
      <c r="D228" s="7">
        <v>23311.88</v>
      </c>
    </row>
    <row r="229" spans="1:4" x14ac:dyDescent="0.2">
      <c r="A229">
        <v>2015</v>
      </c>
      <c r="B229" t="s">
        <v>198</v>
      </c>
      <c r="C229" t="s">
        <v>445</v>
      </c>
      <c r="D229" s="7">
        <v>34016.99</v>
      </c>
    </row>
    <row r="230" spans="1:4" x14ac:dyDescent="0.2">
      <c r="A230">
        <v>2015</v>
      </c>
      <c r="B230" t="s">
        <v>225</v>
      </c>
      <c r="C230" t="s">
        <v>466</v>
      </c>
      <c r="D230" s="7">
        <v>48049.83</v>
      </c>
    </row>
    <row r="231" spans="1:4" x14ac:dyDescent="0.2">
      <c r="A231">
        <v>2015</v>
      </c>
      <c r="B231" t="s">
        <v>226</v>
      </c>
      <c r="C231" t="s">
        <v>467</v>
      </c>
      <c r="D231" s="7">
        <v>65002.63</v>
      </c>
    </row>
    <row r="232" spans="1:4" x14ac:dyDescent="0.2">
      <c r="A232">
        <v>2015</v>
      </c>
      <c r="B232" t="s">
        <v>227</v>
      </c>
      <c r="C232" t="s">
        <v>468</v>
      </c>
      <c r="D232" s="7">
        <v>1233.3499999999999</v>
      </c>
    </row>
    <row r="233" spans="1:4" x14ac:dyDescent="0.2">
      <c r="A233">
        <v>2015</v>
      </c>
      <c r="B233" t="s">
        <v>228</v>
      </c>
      <c r="C233" t="s">
        <v>469</v>
      </c>
      <c r="D233" s="7">
        <v>2474.67</v>
      </c>
    </row>
    <row r="234" spans="1:4" x14ac:dyDescent="0.2">
      <c r="A234">
        <v>2015</v>
      </c>
      <c r="B234" t="s">
        <v>229</v>
      </c>
      <c r="C234" t="s">
        <v>470</v>
      </c>
      <c r="D234" s="7">
        <v>4361.5</v>
      </c>
    </row>
    <row r="235" spans="1:4" x14ac:dyDescent="0.2">
      <c r="A235">
        <v>2015</v>
      </c>
      <c r="B235" t="s">
        <v>230</v>
      </c>
      <c r="C235" t="s">
        <v>471</v>
      </c>
      <c r="D235" s="7">
        <v>6903.6</v>
      </c>
    </row>
    <row r="236" spans="1:4" x14ac:dyDescent="0.2">
      <c r="A236">
        <v>2015</v>
      </c>
      <c r="B236" t="s">
        <v>231</v>
      </c>
      <c r="C236" t="s">
        <v>472</v>
      </c>
      <c r="D236" s="7">
        <v>13929.56</v>
      </c>
    </row>
    <row r="237" spans="1:4" x14ac:dyDescent="0.2">
      <c r="A237">
        <v>2015</v>
      </c>
      <c r="B237" t="s">
        <v>232</v>
      </c>
      <c r="C237" t="s">
        <v>473</v>
      </c>
      <c r="D237" s="7">
        <v>24351.56</v>
      </c>
    </row>
    <row r="238" spans="1:4" x14ac:dyDescent="0.2">
      <c r="A238">
        <v>2015</v>
      </c>
      <c r="B238" t="s">
        <v>233</v>
      </c>
      <c r="C238" t="s">
        <v>474</v>
      </c>
      <c r="D238" s="7">
        <v>1163.3900000000001</v>
      </c>
    </row>
    <row r="239" spans="1:4" x14ac:dyDescent="0.2">
      <c r="A239">
        <v>2015</v>
      </c>
      <c r="B239" t="s">
        <v>234</v>
      </c>
      <c r="C239" t="s">
        <v>475</v>
      </c>
      <c r="D239" s="7">
        <v>2392.33</v>
      </c>
    </row>
    <row r="240" spans="1:4" x14ac:dyDescent="0.2">
      <c r="A240">
        <v>2015</v>
      </c>
      <c r="B240" t="s">
        <v>235</v>
      </c>
      <c r="C240" t="s">
        <v>476</v>
      </c>
      <c r="D240" s="7">
        <v>4259.58</v>
      </c>
    </row>
    <row r="241" spans="1:4" x14ac:dyDescent="0.2">
      <c r="A241">
        <v>2015</v>
      </c>
      <c r="B241" t="s">
        <v>236</v>
      </c>
      <c r="C241" t="s">
        <v>477</v>
      </c>
      <c r="D241" s="7">
        <v>6986.02</v>
      </c>
    </row>
    <row r="242" spans="1:4" x14ac:dyDescent="0.2">
      <c r="A242">
        <v>2015</v>
      </c>
      <c r="B242" t="s">
        <v>237</v>
      </c>
      <c r="C242" t="s">
        <v>478</v>
      </c>
      <c r="D242" s="7">
        <v>14324.84</v>
      </c>
    </row>
    <row r="243" spans="1:4" x14ac:dyDescent="0.2">
      <c r="A243">
        <v>2015</v>
      </c>
      <c r="B243" t="s">
        <v>238</v>
      </c>
      <c r="C243" t="s">
        <v>479</v>
      </c>
      <c r="D243" s="7">
        <v>21609.91</v>
      </c>
    </row>
    <row r="244" spans="1:4" x14ac:dyDescent="0.2">
      <c r="A244">
        <v>2015</v>
      </c>
      <c r="B244" t="s">
        <v>239</v>
      </c>
      <c r="C244" t="s">
        <v>480</v>
      </c>
      <c r="D244" s="7">
        <v>31715.16</v>
      </c>
    </row>
    <row r="245" spans="1:4" x14ac:dyDescent="0.2">
      <c r="A245">
        <v>2016</v>
      </c>
      <c r="B245" t="s">
        <v>128</v>
      </c>
      <c r="C245" t="s">
        <v>7</v>
      </c>
      <c r="D245">
        <v>1105.05</v>
      </c>
    </row>
    <row r="246" spans="1:4" x14ac:dyDescent="0.2">
      <c r="A246">
        <v>2016</v>
      </c>
      <c r="B246" t="s">
        <v>167</v>
      </c>
      <c r="C246" t="s">
        <v>46</v>
      </c>
      <c r="D246">
        <v>2294.3000000000002</v>
      </c>
    </row>
    <row r="247" spans="1:4" x14ac:dyDescent="0.2">
      <c r="A247">
        <v>2016</v>
      </c>
      <c r="B247" t="s">
        <v>129</v>
      </c>
      <c r="C247" t="s">
        <v>8</v>
      </c>
      <c r="D247">
        <v>4312.3900000000003</v>
      </c>
    </row>
    <row r="248" spans="1:4" x14ac:dyDescent="0.2">
      <c r="A248">
        <v>2016</v>
      </c>
      <c r="B248" t="s">
        <v>130</v>
      </c>
      <c r="C248" t="s">
        <v>9</v>
      </c>
      <c r="D248">
        <v>6986.55</v>
      </c>
    </row>
    <row r="249" spans="1:4" x14ac:dyDescent="0.2">
      <c r="A249">
        <v>2016</v>
      </c>
      <c r="B249" t="s">
        <v>152</v>
      </c>
      <c r="C249" t="s">
        <v>31</v>
      </c>
      <c r="D249">
        <v>14742.32</v>
      </c>
    </row>
    <row r="250" spans="1:4" x14ac:dyDescent="0.2">
      <c r="A250">
        <v>2016</v>
      </c>
      <c r="B250" t="s">
        <v>168</v>
      </c>
      <c r="C250" t="s">
        <v>47</v>
      </c>
      <c r="D250">
        <v>22843.08</v>
      </c>
    </row>
    <row r="251" spans="1:4" x14ac:dyDescent="0.2">
      <c r="A251">
        <v>2016</v>
      </c>
      <c r="B251" t="s">
        <v>204</v>
      </c>
      <c r="C251" t="s">
        <v>494</v>
      </c>
      <c r="D251">
        <v>35086.97</v>
      </c>
    </row>
    <row r="252" spans="1:4" x14ac:dyDescent="0.2">
      <c r="A252">
        <v>2016</v>
      </c>
      <c r="B252" t="s">
        <v>205</v>
      </c>
      <c r="C252" t="s">
        <v>81</v>
      </c>
      <c r="D252">
        <v>42164.31</v>
      </c>
    </row>
    <row r="253" spans="1:4" x14ac:dyDescent="0.2">
      <c r="A253">
        <v>2016</v>
      </c>
      <c r="B253" t="s">
        <v>138</v>
      </c>
      <c r="C253" t="s">
        <v>17</v>
      </c>
      <c r="D253">
        <v>1075.67</v>
      </c>
    </row>
    <row r="254" spans="1:4" x14ac:dyDescent="0.2">
      <c r="A254">
        <v>2016</v>
      </c>
      <c r="B254" t="s">
        <v>139</v>
      </c>
      <c r="C254" t="s">
        <v>18</v>
      </c>
      <c r="D254">
        <v>2164.04</v>
      </c>
    </row>
    <row r="255" spans="1:4" x14ac:dyDescent="0.2">
      <c r="A255">
        <v>2016</v>
      </c>
      <c r="B255" t="s">
        <v>140</v>
      </c>
      <c r="C255" t="s">
        <v>19</v>
      </c>
      <c r="D255">
        <v>4030.42</v>
      </c>
    </row>
    <row r="256" spans="1:4" x14ac:dyDescent="0.2">
      <c r="A256">
        <v>2016</v>
      </c>
      <c r="B256" t="s">
        <v>141</v>
      </c>
      <c r="C256" t="s">
        <v>20</v>
      </c>
      <c r="D256">
        <v>7016.48</v>
      </c>
    </row>
    <row r="257" spans="1:4" x14ac:dyDescent="0.2">
      <c r="A257">
        <v>2016</v>
      </c>
      <c r="B257" t="s">
        <v>156</v>
      </c>
      <c r="C257" t="s">
        <v>35</v>
      </c>
      <c r="D257">
        <v>13628.86</v>
      </c>
    </row>
    <row r="258" spans="1:4" x14ac:dyDescent="0.2">
      <c r="A258">
        <v>2016</v>
      </c>
      <c r="B258" t="s">
        <v>174</v>
      </c>
      <c r="C258" t="s">
        <v>53</v>
      </c>
      <c r="D258">
        <v>23312</v>
      </c>
    </row>
    <row r="259" spans="1:4" x14ac:dyDescent="0.2">
      <c r="A259">
        <v>2016</v>
      </c>
      <c r="B259" t="s">
        <v>175</v>
      </c>
      <c r="C259" t="s">
        <v>54</v>
      </c>
      <c r="D259">
        <v>44964.26</v>
      </c>
    </row>
    <row r="260" spans="1:4" x14ac:dyDescent="0.2">
      <c r="A260">
        <v>2016</v>
      </c>
      <c r="B260" t="s">
        <v>220</v>
      </c>
      <c r="C260" t="s">
        <v>96</v>
      </c>
      <c r="D260">
        <v>1160.54</v>
      </c>
    </row>
    <row r="261" spans="1:4" x14ac:dyDescent="0.2">
      <c r="A261">
        <v>2016</v>
      </c>
      <c r="B261" t="s">
        <v>221</v>
      </c>
      <c r="C261" t="s">
        <v>97</v>
      </c>
      <c r="D261">
        <v>2394.67</v>
      </c>
    </row>
    <row r="262" spans="1:4" x14ac:dyDescent="0.2">
      <c r="A262">
        <v>2016</v>
      </c>
      <c r="B262" t="s">
        <v>222</v>
      </c>
      <c r="C262" t="s">
        <v>98</v>
      </c>
      <c r="D262">
        <v>4322.0600000000004</v>
      </c>
    </row>
    <row r="263" spans="1:4" x14ac:dyDescent="0.2">
      <c r="A263">
        <v>2016</v>
      </c>
      <c r="B263" t="s">
        <v>188</v>
      </c>
      <c r="C263" t="s">
        <v>67</v>
      </c>
      <c r="D263">
        <v>7073.17</v>
      </c>
    </row>
    <row r="264" spans="1:4" x14ac:dyDescent="0.2">
      <c r="A264">
        <v>2016</v>
      </c>
      <c r="B264" t="s">
        <v>189</v>
      </c>
      <c r="C264" t="s">
        <v>68</v>
      </c>
      <c r="D264">
        <v>14312.25</v>
      </c>
    </row>
    <row r="265" spans="1:4" x14ac:dyDescent="0.2">
      <c r="A265">
        <v>2016</v>
      </c>
      <c r="B265" t="s">
        <v>162</v>
      </c>
      <c r="C265" t="s">
        <v>41</v>
      </c>
      <c r="D265">
        <v>24926.15</v>
      </c>
    </row>
    <row r="266" spans="1:4" x14ac:dyDescent="0.2">
      <c r="A266">
        <v>2016</v>
      </c>
      <c r="B266" t="s">
        <v>190</v>
      </c>
      <c r="C266" t="s">
        <v>69</v>
      </c>
      <c r="D266">
        <v>33777.760000000002</v>
      </c>
    </row>
    <row r="267" spans="1:4" x14ac:dyDescent="0.2">
      <c r="A267">
        <v>2016</v>
      </c>
      <c r="B267" t="s">
        <v>191</v>
      </c>
      <c r="C267" t="s">
        <v>70</v>
      </c>
      <c r="D267">
        <v>44007.97</v>
      </c>
    </row>
    <row r="268" spans="1:4" x14ac:dyDescent="0.2">
      <c r="A268">
        <v>2016</v>
      </c>
      <c r="B268" t="s">
        <v>201</v>
      </c>
      <c r="C268" t="s">
        <v>80</v>
      </c>
      <c r="D268">
        <v>131.25</v>
      </c>
    </row>
    <row r="269" spans="1:4" x14ac:dyDescent="0.2">
      <c r="A269">
        <v>2016</v>
      </c>
      <c r="B269" t="s">
        <v>202</v>
      </c>
      <c r="C269" t="s">
        <v>492</v>
      </c>
      <c r="D269">
        <v>315.77999999999997</v>
      </c>
    </row>
    <row r="270" spans="1:4" x14ac:dyDescent="0.2">
      <c r="A270">
        <v>2016</v>
      </c>
      <c r="B270" t="s">
        <v>203</v>
      </c>
      <c r="C270" t="s">
        <v>493</v>
      </c>
      <c r="D270">
        <v>603.6</v>
      </c>
    </row>
    <row r="271" spans="1:4" x14ac:dyDescent="0.2">
      <c r="A271">
        <v>2016</v>
      </c>
      <c r="B271" t="s">
        <v>240</v>
      </c>
      <c r="C271" t="s">
        <v>116</v>
      </c>
      <c r="D271">
        <v>1004.65</v>
      </c>
    </row>
    <row r="272" spans="1:4" x14ac:dyDescent="0.2">
      <c r="A272">
        <v>2016</v>
      </c>
      <c r="B272" t="s">
        <v>184</v>
      </c>
      <c r="C272" t="s">
        <v>63</v>
      </c>
      <c r="D272">
        <v>1172.57</v>
      </c>
    </row>
    <row r="273" spans="1:4" x14ac:dyDescent="0.2">
      <c r="A273">
        <v>2016</v>
      </c>
      <c r="B273" t="s">
        <v>219</v>
      </c>
      <c r="C273" t="s">
        <v>95</v>
      </c>
      <c r="D273">
        <v>2257.44</v>
      </c>
    </row>
    <row r="274" spans="1:4" x14ac:dyDescent="0.2">
      <c r="A274">
        <v>2016</v>
      </c>
      <c r="B274" t="s">
        <v>185</v>
      </c>
      <c r="C274" t="s">
        <v>64</v>
      </c>
      <c r="D274">
        <v>4012.35</v>
      </c>
    </row>
    <row r="275" spans="1:4" x14ac:dyDescent="0.2">
      <c r="A275">
        <v>2016</v>
      </c>
      <c r="B275" t="s">
        <v>148</v>
      </c>
      <c r="C275" t="s">
        <v>27</v>
      </c>
      <c r="D275">
        <v>7104.91</v>
      </c>
    </row>
    <row r="276" spans="1:4" x14ac:dyDescent="0.2">
      <c r="A276">
        <v>2016</v>
      </c>
      <c r="B276" t="s">
        <v>161</v>
      </c>
      <c r="C276" t="s">
        <v>40</v>
      </c>
      <c r="D276">
        <v>13038.11</v>
      </c>
    </row>
    <row r="277" spans="1:4" x14ac:dyDescent="0.2">
      <c r="A277">
        <v>2016</v>
      </c>
      <c r="B277" t="s">
        <v>186</v>
      </c>
      <c r="C277" t="s">
        <v>65</v>
      </c>
      <c r="D277">
        <v>23399.67</v>
      </c>
    </row>
    <row r="278" spans="1:4" x14ac:dyDescent="0.2">
      <c r="A278">
        <v>2016</v>
      </c>
      <c r="B278" t="s">
        <v>187</v>
      </c>
      <c r="C278" t="s">
        <v>66</v>
      </c>
      <c r="D278">
        <v>39477.72</v>
      </c>
    </row>
    <row r="279" spans="1:4" x14ac:dyDescent="0.2">
      <c r="A279">
        <v>2016</v>
      </c>
      <c r="B279" t="s">
        <v>124</v>
      </c>
      <c r="C279" t="s">
        <v>3</v>
      </c>
      <c r="D279">
        <v>129.21</v>
      </c>
    </row>
    <row r="280" spans="1:4" x14ac:dyDescent="0.2">
      <c r="A280">
        <v>2016</v>
      </c>
      <c r="B280" t="s">
        <v>125</v>
      </c>
      <c r="C280" t="s">
        <v>4</v>
      </c>
      <c r="D280">
        <v>289.93</v>
      </c>
    </row>
    <row r="281" spans="1:4" x14ac:dyDescent="0.2">
      <c r="A281">
        <v>2016</v>
      </c>
      <c r="B281" t="s">
        <v>126</v>
      </c>
      <c r="C281" t="s">
        <v>5</v>
      </c>
      <c r="D281">
        <v>542.16999999999996</v>
      </c>
    </row>
    <row r="282" spans="1:4" x14ac:dyDescent="0.2">
      <c r="A282">
        <v>2016</v>
      </c>
      <c r="B282" t="s">
        <v>127</v>
      </c>
      <c r="C282" t="s">
        <v>6</v>
      </c>
      <c r="D282">
        <v>1008.24</v>
      </c>
    </row>
    <row r="283" spans="1:4" x14ac:dyDescent="0.2">
      <c r="A283">
        <v>2016</v>
      </c>
      <c r="B283" t="s">
        <v>166</v>
      </c>
      <c r="C283" t="s">
        <v>45</v>
      </c>
      <c r="D283">
        <v>1724.03</v>
      </c>
    </row>
    <row r="284" spans="1:4" x14ac:dyDescent="0.2">
      <c r="A284">
        <v>2016</v>
      </c>
      <c r="B284" t="s">
        <v>199</v>
      </c>
      <c r="C284" t="s">
        <v>78</v>
      </c>
      <c r="D284">
        <v>2590.1999999999998</v>
      </c>
    </row>
    <row r="285" spans="1:4" x14ac:dyDescent="0.2">
      <c r="A285">
        <v>2016</v>
      </c>
      <c r="B285" t="s">
        <v>200</v>
      </c>
      <c r="C285" t="s">
        <v>79</v>
      </c>
      <c r="D285">
        <v>4053.23</v>
      </c>
    </row>
    <row r="286" spans="1:4" x14ac:dyDescent="0.2">
      <c r="A286">
        <v>2016</v>
      </c>
      <c r="B286" t="s">
        <v>211</v>
      </c>
      <c r="C286" t="s">
        <v>87</v>
      </c>
      <c r="D286">
        <v>1130.23</v>
      </c>
    </row>
    <row r="287" spans="1:4" x14ac:dyDescent="0.2">
      <c r="A287">
        <v>2016</v>
      </c>
      <c r="B287" t="s">
        <v>212</v>
      </c>
      <c r="C287" t="s">
        <v>88</v>
      </c>
      <c r="D287">
        <v>2115.5</v>
      </c>
    </row>
    <row r="288" spans="1:4" x14ac:dyDescent="0.2">
      <c r="A288">
        <v>2016</v>
      </c>
      <c r="B288" t="s">
        <v>136</v>
      </c>
      <c r="C288" t="s">
        <v>15</v>
      </c>
      <c r="D288">
        <v>3821.13</v>
      </c>
    </row>
    <row r="289" spans="1:4" x14ac:dyDescent="0.2">
      <c r="A289">
        <v>2016</v>
      </c>
      <c r="B289" t="s">
        <v>137</v>
      </c>
      <c r="C289" t="s">
        <v>16</v>
      </c>
      <c r="D289">
        <v>6552.97</v>
      </c>
    </row>
    <row r="290" spans="1:4" x14ac:dyDescent="0.2">
      <c r="A290">
        <v>2016</v>
      </c>
      <c r="B290" t="s">
        <v>155</v>
      </c>
      <c r="C290" t="s">
        <v>34</v>
      </c>
      <c r="D290">
        <v>12479.55</v>
      </c>
    </row>
    <row r="291" spans="1:4" x14ac:dyDescent="0.2">
      <c r="A291">
        <v>2016</v>
      </c>
      <c r="B291" t="s">
        <v>172</v>
      </c>
      <c r="C291" t="s">
        <v>51</v>
      </c>
      <c r="D291">
        <v>22970.25</v>
      </c>
    </row>
    <row r="292" spans="1:4" x14ac:dyDescent="0.2">
      <c r="A292">
        <v>2016</v>
      </c>
      <c r="B292" t="s">
        <v>173</v>
      </c>
      <c r="C292" t="s">
        <v>52</v>
      </c>
      <c r="D292">
        <v>33402.019999999997</v>
      </c>
    </row>
    <row r="293" spans="1:4" x14ac:dyDescent="0.2">
      <c r="A293">
        <v>2016</v>
      </c>
      <c r="B293" t="s">
        <v>214</v>
      </c>
      <c r="C293" t="s">
        <v>90</v>
      </c>
      <c r="D293">
        <v>1243.6500000000001</v>
      </c>
    </row>
    <row r="294" spans="1:4" x14ac:dyDescent="0.2">
      <c r="A294">
        <v>2016</v>
      </c>
      <c r="B294" t="s">
        <v>215</v>
      </c>
      <c r="C294" t="s">
        <v>91</v>
      </c>
      <c r="D294">
        <v>2341.0500000000002</v>
      </c>
    </row>
    <row r="295" spans="1:4" x14ac:dyDescent="0.2">
      <c r="A295">
        <v>2016</v>
      </c>
      <c r="B295" t="s">
        <v>216</v>
      </c>
      <c r="C295" t="s">
        <v>92</v>
      </c>
      <c r="D295">
        <v>4286.5</v>
      </c>
    </row>
    <row r="296" spans="1:4" x14ac:dyDescent="0.2">
      <c r="A296">
        <v>2016</v>
      </c>
      <c r="B296" t="s">
        <v>217</v>
      </c>
      <c r="C296" t="s">
        <v>93</v>
      </c>
      <c r="D296">
        <v>7311.4</v>
      </c>
    </row>
    <row r="297" spans="1:4" x14ac:dyDescent="0.2">
      <c r="A297">
        <v>2016</v>
      </c>
      <c r="B297" t="s">
        <v>218</v>
      </c>
      <c r="C297" t="s">
        <v>94</v>
      </c>
      <c r="D297">
        <v>14085.48</v>
      </c>
    </row>
    <row r="298" spans="1:4" x14ac:dyDescent="0.2">
      <c r="A298">
        <v>2016</v>
      </c>
      <c r="B298" t="s">
        <v>160</v>
      </c>
      <c r="C298" t="s">
        <v>39</v>
      </c>
      <c r="D298">
        <v>23554.33</v>
      </c>
    </row>
    <row r="299" spans="1:4" x14ac:dyDescent="0.2">
      <c r="A299">
        <v>2016</v>
      </c>
      <c r="B299" t="s">
        <v>182</v>
      </c>
      <c r="C299" t="s">
        <v>61</v>
      </c>
      <c r="D299">
        <v>34089.25</v>
      </c>
    </row>
    <row r="300" spans="1:4" x14ac:dyDescent="0.2">
      <c r="A300">
        <v>2016</v>
      </c>
      <c r="B300" t="s">
        <v>183</v>
      </c>
      <c r="C300" t="s">
        <v>62</v>
      </c>
      <c r="D300">
        <v>44779.94</v>
      </c>
    </row>
    <row r="301" spans="1:4" x14ac:dyDescent="0.2">
      <c r="A301">
        <v>2016</v>
      </c>
      <c r="B301" t="s">
        <v>121</v>
      </c>
      <c r="C301" t="s">
        <v>0</v>
      </c>
      <c r="D301">
        <v>184.95</v>
      </c>
    </row>
    <row r="302" spans="1:4" x14ac:dyDescent="0.2">
      <c r="A302">
        <v>2016</v>
      </c>
      <c r="B302" t="s">
        <v>122</v>
      </c>
      <c r="C302" t="s">
        <v>1</v>
      </c>
      <c r="D302">
        <v>284.12</v>
      </c>
    </row>
    <row r="303" spans="1:4" x14ac:dyDescent="0.2">
      <c r="A303">
        <v>2016</v>
      </c>
      <c r="B303" t="s">
        <v>123</v>
      </c>
      <c r="C303" t="s">
        <v>2</v>
      </c>
      <c r="D303">
        <v>571.17999999999995</v>
      </c>
    </row>
    <row r="304" spans="1:4" x14ac:dyDescent="0.2">
      <c r="A304">
        <v>2016</v>
      </c>
      <c r="B304" t="s">
        <v>165</v>
      </c>
      <c r="C304" t="s">
        <v>44</v>
      </c>
      <c r="D304">
        <v>1079.31</v>
      </c>
    </row>
    <row r="305" spans="1:4" x14ac:dyDescent="0.2">
      <c r="A305">
        <v>2016</v>
      </c>
      <c r="B305" t="e">
        <v>#N/A</v>
      </c>
      <c r="C305" t="s">
        <v>496</v>
      </c>
      <c r="D305">
        <v>1856.27</v>
      </c>
    </row>
    <row r="306" spans="1:4" x14ac:dyDescent="0.2">
      <c r="A306">
        <v>2016</v>
      </c>
      <c r="B306" t="s">
        <v>233</v>
      </c>
      <c r="C306" t="s">
        <v>109</v>
      </c>
      <c r="D306">
        <v>1101.68</v>
      </c>
    </row>
    <row r="307" spans="1:4" x14ac:dyDescent="0.2">
      <c r="A307">
        <v>2016</v>
      </c>
      <c r="B307" t="s">
        <v>234</v>
      </c>
      <c r="C307" t="s">
        <v>110</v>
      </c>
      <c r="D307">
        <v>2298.98</v>
      </c>
    </row>
    <row r="308" spans="1:4" x14ac:dyDescent="0.2">
      <c r="A308">
        <v>2016</v>
      </c>
      <c r="B308" t="s">
        <v>235</v>
      </c>
      <c r="C308" t="s">
        <v>111</v>
      </c>
      <c r="D308">
        <v>4170.58</v>
      </c>
    </row>
    <row r="309" spans="1:4" x14ac:dyDescent="0.2">
      <c r="A309">
        <v>2016</v>
      </c>
      <c r="B309" t="s">
        <v>236</v>
      </c>
      <c r="C309" t="s">
        <v>112</v>
      </c>
      <c r="D309">
        <v>7058.31</v>
      </c>
    </row>
    <row r="310" spans="1:4" x14ac:dyDescent="0.2">
      <c r="A310">
        <v>2016</v>
      </c>
      <c r="B310" t="s">
        <v>237</v>
      </c>
      <c r="C310" t="s">
        <v>113</v>
      </c>
      <c r="D310">
        <v>14147.16</v>
      </c>
    </row>
    <row r="311" spans="1:4" x14ac:dyDescent="0.2">
      <c r="A311">
        <v>2016</v>
      </c>
      <c r="B311" t="s">
        <v>238</v>
      </c>
      <c r="C311" t="s">
        <v>114</v>
      </c>
      <c r="D311">
        <v>21535.05</v>
      </c>
    </row>
    <row r="312" spans="1:4" x14ac:dyDescent="0.2">
      <c r="A312">
        <v>2016</v>
      </c>
      <c r="B312" t="s">
        <v>239</v>
      </c>
      <c r="C312" t="s">
        <v>115</v>
      </c>
      <c r="D312">
        <v>32516.49</v>
      </c>
    </row>
    <row r="313" spans="1:4" x14ac:dyDescent="0.2">
      <c r="A313">
        <v>2016</v>
      </c>
      <c r="B313" t="s">
        <v>142</v>
      </c>
      <c r="C313" t="s">
        <v>21</v>
      </c>
      <c r="D313">
        <v>1097.06</v>
      </c>
    </row>
    <row r="314" spans="1:4" x14ac:dyDescent="0.2">
      <c r="A314">
        <v>2016</v>
      </c>
      <c r="B314" t="s">
        <v>176</v>
      </c>
      <c r="C314" t="s">
        <v>55</v>
      </c>
      <c r="D314">
        <v>2145.4499999999998</v>
      </c>
    </row>
    <row r="315" spans="1:4" x14ac:dyDescent="0.2">
      <c r="A315">
        <v>2016</v>
      </c>
      <c r="B315" t="s">
        <v>143</v>
      </c>
      <c r="C315" t="s">
        <v>22</v>
      </c>
      <c r="D315">
        <v>3970.47</v>
      </c>
    </row>
    <row r="316" spans="1:4" x14ac:dyDescent="0.2">
      <c r="A316">
        <v>2016</v>
      </c>
      <c r="B316" t="s">
        <v>144</v>
      </c>
      <c r="C316" t="s">
        <v>23</v>
      </c>
      <c r="D316">
        <v>7232.64</v>
      </c>
    </row>
    <row r="317" spans="1:4" x14ac:dyDescent="0.2">
      <c r="A317">
        <v>2016</v>
      </c>
      <c r="B317" t="s">
        <v>157</v>
      </c>
      <c r="C317" t="s">
        <v>36</v>
      </c>
      <c r="D317">
        <v>13481.52</v>
      </c>
    </row>
    <row r="318" spans="1:4" x14ac:dyDescent="0.2">
      <c r="A318">
        <v>2016</v>
      </c>
      <c r="B318" t="s">
        <v>177</v>
      </c>
      <c r="C318" t="s">
        <v>56</v>
      </c>
      <c r="D318">
        <v>23186.47</v>
      </c>
    </row>
    <row r="319" spans="1:4" x14ac:dyDescent="0.2">
      <c r="A319">
        <v>2016</v>
      </c>
      <c r="B319" t="s">
        <v>178</v>
      </c>
      <c r="C319" t="s">
        <v>57</v>
      </c>
      <c r="D319">
        <v>47270.83</v>
      </c>
    </row>
    <row r="320" spans="1:4" x14ac:dyDescent="0.2">
      <c r="A320">
        <v>2016</v>
      </c>
      <c r="B320" t="s">
        <v>133</v>
      </c>
      <c r="C320" t="s">
        <v>12</v>
      </c>
      <c r="D320">
        <v>1058.42</v>
      </c>
    </row>
    <row r="321" spans="1:4" x14ac:dyDescent="0.2">
      <c r="A321">
        <v>2016</v>
      </c>
      <c r="B321" t="s">
        <v>134</v>
      </c>
      <c r="C321" t="s">
        <v>13</v>
      </c>
      <c r="D321">
        <v>2225.86</v>
      </c>
    </row>
    <row r="322" spans="1:4" x14ac:dyDescent="0.2">
      <c r="A322">
        <v>2016</v>
      </c>
      <c r="B322" t="s">
        <v>135</v>
      </c>
      <c r="C322" t="s">
        <v>14</v>
      </c>
      <c r="D322">
        <v>4264.8100000000004</v>
      </c>
    </row>
    <row r="323" spans="1:4" x14ac:dyDescent="0.2">
      <c r="A323">
        <v>2016</v>
      </c>
      <c r="B323" t="s">
        <v>154</v>
      </c>
      <c r="C323" t="s">
        <v>33</v>
      </c>
      <c r="D323">
        <v>6264.54</v>
      </c>
    </row>
    <row r="324" spans="1:4" x14ac:dyDescent="0.2">
      <c r="A324">
        <v>2016</v>
      </c>
      <c r="B324" t="s">
        <v>171</v>
      </c>
      <c r="C324" t="s">
        <v>50</v>
      </c>
      <c r="D324">
        <v>15142.16</v>
      </c>
    </row>
    <row r="325" spans="1:4" x14ac:dyDescent="0.2">
      <c r="A325">
        <v>2016</v>
      </c>
      <c r="B325" t="s">
        <v>209</v>
      </c>
      <c r="C325" t="s">
        <v>85</v>
      </c>
      <c r="D325">
        <v>27263.3</v>
      </c>
    </row>
    <row r="326" spans="1:4" x14ac:dyDescent="0.2">
      <c r="A326">
        <v>2016</v>
      </c>
      <c r="B326" t="s">
        <v>210</v>
      </c>
      <c r="C326" t="s">
        <v>86</v>
      </c>
      <c r="D326">
        <v>40023.379999999997</v>
      </c>
    </row>
    <row r="327" spans="1:4" x14ac:dyDescent="0.2">
      <c r="A327">
        <v>2016</v>
      </c>
      <c r="B327" t="s">
        <v>151</v>
      </c>
      <c r="C327" t="s">
        <v>30</v>
      </c>
      <c r="D327">
        <v>1100.1300000000001</v>
      </c>
    </row>
    <row r="328" spans="1:4" x14ac:dyDescent="0.2">
      <c r="A328">
        <v>2016</v>
      </c>
      <c r="B328" t="s">
        <v>195</v>
      </c>
      <c r="C328" t="s">
        <v>74</v>
      </c>
      <c r="D328">
        <v>2318.44</v>
      </c>
    </row>
    <row r="329" spans="1:4" x14ac:dyDescent="0.2">
      <c r="A329">
        <v>2016</v>
      </c>
      <c r="B329" t="s">
        <v>224</v>
      </c>
      <c r="C329" t="s">
        <v>100</v>
      </c>
      <c r="D329">
        <v>4224.1099999999997</v>
      </c>
    </row>
    <row r="330" spans="1:4" x14ac:dyDescent="0.2">
      <c r="A330">
        <v>2016</v>
      </c>
      <c r="B330" t="s">
        <v>196</v>
      </c>
      <c r="C330" t="s">
        <v>75</v>
      </c>
      <c r="D330">
        <v>7463.27</v>
      </c>
    </row>
    <row r="331" spans="1:4" x14ac:dyDescent="0.2">
      <c r="A331">
        <v>2016</v>
      </c>
      <c r="B331" t="s">
        <v>197</v>
      </c>
      <c r="C331" t="s">
        <v>76</v>
      </c>
      <c r="D331">
        <v>13363.71</v>
      </c>
    </row>
    <row r="332" spans="1:4" x14ac:dyDescent="0.2">
      <c r="A332">
        <v>2016</v>
      </c>
      <c r="B332" t="s">
        <v>164</v>
      </c>
      <c r="C332" t="s">
        <v>43</v>
      </c>
      <c r="D332">
        <v>21340.27</v>
      </c>
    </row>
    <row r="333" spans="1:4" x14ac:dyDescent="0.2">
      <c r="A333">
        <v>2016</v>
      </c>
      <c r="B333" t="s">
        <v>198</v>
      </c>
      <c r="C333" t="s">
        <v>77</v>
      </c>
      <c r="D333">
        <v>31851.59</v>
      </c>
    </row>
    <row r="334" spans="1:4" x14ac:dyDescent="0.2">
      <c r="A334">
        <v>2016</v>
      </c>
      <c r="B334" t="s">
        <v>225</v>
      </c>
      <c r="C334" t="s">
        <v>101</v>
      </c>
      <c r="D334">
        <v>46412.55</v>
      </c>
    </row>
    <row r="335" spans="1:4" x14ac:dyDescent="0.2">
      <c r="A335">
        <v>2016</v>
      </c>
      <c r="B335" t="s">
        <v>226</v>
      </c>
      <c r="C335" t="s">
        <v>102</v>
      </c>
      <c r="D335">
        <v>64898.09</v>
      </c>
    </row>
    <row r="336" spans="1:4" x14ac:dyDescent="0.2">
      <c r="A336">
        <v>2016</v>
      </c>
      <c r="B336" t="s">
        <v>131</v>
      </c>
      <c r="C336" t="s">
        <v>10</v>
      </c>
      <c r="D336">
        <v>1021.29</v>
      </c>
    </row>
    <row r="337" spans="1:4" x14ac:dyDescent="0.2">
      <c r="A337">
        <v>2016</v>
      </c>
      <c r="B337" t="s">
        <v>169</v>
      </c>
      <c r="C337" t="s">
        <v>48</v>
      </c>
      <c r="D337">
        <v>2030.12</v>
      </c>
    </row>
    <row r="338" spans="1:4" x14ac:dyDescent="0.2">
      <c r="A338">
        <v>2016</v>
      </c>
      <c r="B338" t="s">
        <v>206</v>
      </c>
      <c r="C338" t="s">
        <v>82</v>
      </c>
      <c r="D338">
        <v>3962.98</v>
      </c>
    </row>
    <row r="339" spans="1:4" x14ac:dyDescent="0.2">
      <c r="A339">
        <v>2016</v>
      </c>
      <c r="B339" t="s">
        <v>132</v>
      </c>
      <c r="C339" t="s">
        <v>11</v>
      </c>
      <c r="D339">
        <v>6906.06</v>
      </c>
    </row>
    <row r="340" spans="1:4" x14ac:dyDescent="0.2">
      <c r="A340">
        <v>2016</v>
      </c>
      <c r="B340" t="s">
        <v>153</v>
      </c>
      <c r="C340" t="s">
        <v>32</v>
      </c>
      <c r="D340">
        <v>13158.95</v>
      </c>
    </row>
    <row r="341" spans="1:4" x14ac:dyDescent="0.2">
      <c r="A341">
        <v>2016</v>
      </c>
      <c r="B341" t="s">
        <v>170</v>
      </c>
      <c r="C341" t="s">
        <v>49</v>
      </c>
      <c r="D341">
        <v>25060.85</v>
      </c>
    </row>
    <row r="342" spans="1:4" x14ac:dyDescent="0.2">
      <c r="A342">
        <v>2016</v>
      </c>
      <c r="B342" t="s">
        <v>207</v>
      </c>
      <c r="C342" t="s">
        <v>83</v>
      </c>
      <c r="D342">
        <v>35086.25</v>
      </c>
    </row>
    <row r="343" spans="1:4" x14ac:dyDescent="0.2">
      <c r="A343">
        <v>2016</v>
      </c>
      <c r="B343" t="s">
        <v>208</v>
      </c>
      <c r="C343" t="s">
        <v>84</v>
      </c>
      <c r="D343">
        <v>47898.91</v>
      </c>
    </row>
    <row r="344" spans="1:4" x14ac:dyDescent="0.2">
      <c r="A344">
        <v>2016</v>
      </c>
      <c r="B344" t="s">
        <v>223</v>
      </c>
      <c r="C344" t="s">
        <v>99</v>
      </c>
      <c r="D344">
        <v>1244.49</v>
      </c>
    </row>
    <row r="345" spans="1:4" x14ac:dyDescent="0.2">
      <c r="A345">
        <v>2016</v>
      </c>
      <c r="B345" t="s">
        <v>192</v>
      </c>
      <c r="C345" t="s">
        <v>71</v>
      </c>
      <c r="D345">
        <v>2485.5700000000002</v>
      </c>
    </row>
    <row r="346" spans="1:4" x14ac:dyDescent="0.2">
      <c r="A346">
        <v>2016</v>
      </c>
      <c r="B346" t="s">
        <v>149</v>
      </c>
      <c r="C346" t="s">
        <v>28</v>
      </c>
      <c r="D346">
        <v>4460.05</v>
      </c>
    </row>
    <row r="347" spans="1:4" x14ac:dyDescent="0.2">
      <c r="A347">
        <v>2016</v>
      </c>
      <c r="B347" t="s">
        <v>150</v>
      </c>
      <c r="C347" t="s">
        <v>29</v>
      </c>
      <c r="D347">
        <v>7443.78</v>
      </c>
    </row>
    <row r="348" spans="1:4" x14ac:dyDescent="0.2">
      <c r="A348">
        <v>2016</v>
      </c>
      <c r="B348" t="s">
        <v>163</v>
      </c>
      <c r="C348" t="s">
        <v>42</v>
      </c>
      <c r="D348">
        <v>14952.5</v>
      </c>
    </row>
    <row r="349" spans="1:4" x14ac:dyDescent="0.2">
      <c r="A349">
        <v>2016</v>
      </c>
      <c r="B349" t="s">
        <v>193</v>
      </c>
      <c r="C349" t="s">
        <v>72</v>
      </c>
      <c r="D349">
        <v>25211.759999999998</v>
      </c>
    </row>
    <row r="350" spans="1:4" x14ac:dyDescent="0.2">
      <c r="A350">
        <v>2016</v>
      </c>
      <c r="B350" t="s">
        <v>194</v>
      </c>
      <c r="C350" t="s">
        <v>73</v>
      </c>
      <c r="D350">
        <v>41256.49</v>
      </c>
    </row>
    <row r="351" spans="1:4" x14ac:dyDescent="0.2">
      <c r="A351">
        <v>2016</v>
      </c>
      <c r="B351" t="s">
        <v>213</v>
      </c>
      <c r="C351" t="s">
        <v>89</v>
      </c>
      <c r="D351">
        <v>1125.79</v>
      </c>
    </row>
    <row r="352" spans="1:4" x14ac:dyDescent="0.2">
      <c r="A352">
        <v>2016</v>
      </c>
      <c r="B352" t="s">
        <v>179</v>
      </c>
      <c r="C352" t="s">
        <v>58</v>
      </c>
      <c r="D352">
        <v>2157.7199999999998</v>
      </c>
    </row>
    <row r="353" spans="1:4" x14ac:dyDescent="0.2">
      <c r="A353">
        <v>2016</v>
      </c>
      <c r="B353" t="s">
        <v>145</v>
      </c>
      <c r="C353" t="s">
        <v>24</v>
      </c>
      <c r="D353">
        <v>4159.3999999999996</v>
      </c>
    </row>
    <row r="354" spans="1:4" x14ac:dyDescent="0.2">
      <c r="A354">
        <v>2016</v>
      </c>
      <c r="B354" t="s">
        <v>146</v>
      </c>
      <c r="C354" t="s">
        <v>25</v>
      </c>
      <c r="D354">
        <v>7137.62</v>
      </c>
    </row>
    <row r="355" spans="1:4" x14ac:dyDescent="0.2">
      <c r="A355">
        <v>2016</v>
      </c>
      <c r="B355" t="s">
        <v>147</v>
      </c>
      <c r="C355" t="s">
        <v>26</v>
      </c>
      <c r="D355">
        <v>13253.89</v>
      </c>
    </row>
    <row r="356" spans="1:4" x14ac:dyDescent="0.2">
      <c r="A356">
        <v>2016</v>
      </c>
      <c r="B356" t="s">
        <v>158</v>
      </c>
      <c r="C356" t="s">
        <v>37</v>
      </c>
      <c r="D356">
        <v>22087.119999999999</v>
      </c>
    </row>
    <row r="357" spans="1:4" x14ac:dyDescent="0.2">
      <c r="A357">
        <v>2016</v>
      </c>
      <c r="B357" t="s">
        <v>159</v>
      </c>
      <c r="C357" t="s">
        <v>38</v>
      </c>
      <c r="D357">
        <v>31560.93</v>
      </c>
    </row>
    <row r="358" spans="1:4" x14ac:dyDescent="0.2">
      <c r="A358">
        <v>2016</v>
      </c>
      <c r="B358" t="s">
        <v>180</v>
      </c>
      <c r="C358" t="s">
        <v>59</v>
      </c>
      <c r="D358">
        <v>40606.43</v>
      </c>
    </row>
    <row r="359" spans="1:4" x14ac:dyDescent="0.2">
      <c r="A359">
        <v>2016</v>
      </c>
      <c r="B359" t="s">
        <v>181</v>
      </c>
      <c r="C359" t="s">
        <v>60</v>
      </c>
      <c r="D359">
        <v>66033.899999999994</v>
      </c>
    </row>
    <row r="360" spans="1:4" x14ac:dyDescent="0.2">
      <c r="A360">
        <v>2016</v>
      </c>
      <c r="B360" t="s">
        <v>227</v>
      </c>
      <c r="C360" t="s">
        <v>103</v>
      </c>
      <c r="D360">
        <v>1224.05</v>
      </c>
    </row>
    <row r="361" spans="1:4" x14ac:dyDescent="0.2">
      <c r="A361">
        <v>2016</v>
      </c>
      <c r="B361" t="s">
        <v>228</v>
      </c>
      <c r="C361" t="s">
        <v>104</v>
      </c>
      <c r="D361">
        <v>2490.83</v>
      </c>
    </row>
    <row r="362" spans="1:4" x14ac:dyDescent="0.2">
      <c r="A362">
        <v>2016</v>
      </c>
      <c r="B362" t="s">
        <v>229</v>
      </c>
      <c r="C362" t="s">
        <v>105</v>
      </c>
      <c r="D362">
        <v>4353.37</v>
      </c>
    </row>
    <row r="363" spans="1:4" x14ac:dyDescent="0.2">
      <c r="A363">
        <v>2016</v>
      </c>
      <c r="B363" t="s">
        <v>230</v>
      </c>
      <c r="C363" t="s">
        <v>106</v>
      </c>
      <c r="D363">
        <v>6920.3</v>
      </c>
    </row>
    <row r="364" spans="1:4" x14ac:dyDescent="0.2">
      <c r="A364">
        <v>2016</v>
      </c>
      <c r="B364" t="s">
        <v>231</v>
      </c>
      <c r="C364" t="s">
        <v>107</v>
      </c>
      <c r="D364">
        <v>13754.56</v>
      </c>
    </row>
    <row r="365" spans="1:4" x14ac:dyDescent="0.2">
      <c r="A365">
        <v>2016</v>
      </c>
      <c r="B365" t="s">
        <v>232</v>
      </c>
      <c r="C365" t="s">
        <v>108</v>
      </c>
      <c r="D365">
        <v>24390.61</v>
      </c>
    </row>
    <row r="366" spans="1:4" x14ac:dyDescent="0.2">
      <c r="A366">
        <v>2017</v>
      </c>
      <c r="B366" t="s">
        <v>128</v>
      </c>
      <c r="C366" t="s">
        <v>7</v>
      </c>
      <c r="D366">
        <v>1162.08</v>
      </c>
    </row>
    <row r="367" spans="1:4" x14ac:dyDescent="0.2">
      <c r="A367">
        <v>2017</v>
      </c>
      <c r="B367" t="s">
        <v>167</v>
      </c>
      <c r="C367" t="s">
        <v>46</v>
      </c>
      <c r="D367">
        <v>2537.67</v>
      </c>
    </row>
    <row r="368" spans="1:4" x14ac:dyDescent="0.2">
      <c r="A368">
        <v>2017</v>
      </c>
      <c r="B368" t="s">
        <v>129</v>
      </c>
      <c r="C368" t="s">
        <v>8</v>
      </c>
      <c r="D368">
        <v>4536.43</v>
      </c>
    </row>
    <row r="369" spans="1:4" x14ac:dyDescent="0.2">
      <c r="A369">
        <v>2017</v>
      </c>
      <c r="B369" t="s">
        <v>130</v>
      </c>
      <c r="C369" t="s">
        <v>9</v>
      </c>
      <c r="D369">
        <v>7445.87</v>
      </c>
    </row>
    <row r="370" spans="1:4" x14ac:dyDescent="0.2">
      <c r="A370">
        <v>2017</v>
      </c>
      <c r="B370" t="s">
        <v>152</v>
      </c>
      <c r="C370" t="s">
        <v>31</v>
      </c>
      <c r="D370">
        <v>15322.54</v>
      </c>
    </row>
    <row r="371" spans="1:4" x14ac:dyDescent="0.2">
      <c r="A371">
        <v>2017</v>
      </c>
      <c r="B371" t="s">
        <v>168</v>
      </c>
      <c r="C371" t="s">
        <v>47</v>
      </c>
      <c r="D371">
        <v>23203.5</v>
      </c>
    </row>
    <row r="372" spans="1:4" x14ac:dyDescent="0.2">
      <c r="A372">
        <v>2017</v>
      </c>
      <c r="B372" t="s">
        <v>204</v>
      </c>
      <c r="C372" t="s">
        <v>494</v>
      </c>
      <c r="D372">
        <v>35744.480000000003</v>
      </c>
    </row>
    <row r="373" spans="1:4" x14ac:dyDescent="0.2">
      <c r="A373">
        <v>2017</v>
      </c>
      <c r="B373" t="s">
        <v>205</v>
      </c>
      <c r="C373" t="s">
        <v>81</v>
      </c>
      <c r="D373">
        <v>42455</v>
      </c>
    </row>
    <row r="374" spans="1:4" x14ac:dyDescent="0.2">
      <c r="A374">
        <v>2017</v>
      </c>
      <c r="B374" t="s">
        <v>138</v>
      </c>
      <c r="C374" t="s">
        <v>17</v>
      </c>
      <c r="D374">
        <v>1099.07</v>
      </c>
    </row>
    <row r="375" spans="1:4" x14ac:dyDescent="0.2">
      <c r="A375">
        <v>2017</v>
      </c>
      <c r="B375" t="s">
        <v>139</v>
      </c>
      <c r="C375" t="s">
        <v>18</v>
      </c>
      <c r="D375">
        <v>2219.48</v>
      </c>
    </row>
    <row r="376" spans="1:4" x14ac:dyDescent="0.2">
      <c r="A376">
        <v>2017</v>
      </c>
      <c r="B376" t="s">
        <v>140</v>
      </c>
      <c r="C376" t="s">
        <v>19</v>
      </c>
      <c r="D376">
        <v>4130.46</v>
      </c>
    </row>
    <row r="377" spans="1:4" x14ac:dyDescent="0.2">
      <c r="A377">
        <v>2017</v>
      </c>
      <c r="B377" t="s">
        <v>141</v>
      </c>
      <c r="C377" t="s">
        <v>20</v>
      </c>
      <c r="D377">
        <v>7218.32</v>
      </c>
    </row>
    <row r="378" spans="1:4" x14ac:dyDescent="0.2">
      <c r="A378">
        <v>2017</v>
      </c>
      <c r="B378" t="s">
        <v>156</v>
      </c>
      <c r="C378" t="s">
        <v>35</v>
      </c>
      <c r="D378">
        <v>14188.18</v>
      </c>
    </row>
    <row r="379" spans="1:4" x14ac:dyDescent="0.2">
      <c r="A379">
        <v>2017</v>
      </c>
      <c r="B379" t="s">
        <v>174</v>
      </c>
      <c r="C379" t="s">
        <v>53</v>
      </c>
      <c r="D379">
        <v>24386.31</v>
      </c>
    </row>
    <row r="380" spans="1:4" x14ac:dyDescent="0.2">
      <c r="A380">
        <v>2017</v>
      </c>
      <c r="B380" t="s">
        <v>175</v>
      </c>
      <c r="C380" t="s">
        <v>54</v>
      </c>
      <c r="D380">
        <v>42005.5</v>
      </c>
    </row>
    <row r="381" spans="1:4" x14ac:dyDescent="0.2">
      <c r="A381">
        <v>2017</v>
      </c>
      <c r="B381" t="s">
        <v>220</v>
      </c>
      <c r="C381" t="s">
        <v>96</v>
      </c>
      <c r="D381">
        <v>1239.48</v>
      </c>
    </row>
    <row r="382" spans="1:4" x14ac:dyDescent="0.2">
      <c r="A382">
        <v>2017</v>
      </c>
      <c r="B382" t="s">
        <v>221</v>
      </c>
      <c r="C382" t="s">
        <v>97</v>
      </c>
      <c r="D382">
        <v>2563.38</v>
      </c>
    </row>
    <row r="383" spans="1:4" x14ac:dyDescent="0.2">
      <c r="A383">
        <v>2017</v>
      </c>
      <c r="B383" t="s">
        <v>222</v>
      </c>
      <c r="C383" t="s">
        <v>98</v>
      </c>
      <c r="D383">
        <v>4597.18</v>
      </c>
    </row>
    <row r="384" spans="1:4" x14ac:dyDescent="0.2">
      <c r="A384">
        <v>2017</v>
      </c>
      <c r="B384" t="s">
        <v>188</v>
      </c>
      <c r="C384" t="s">
        <v>67</v>
      </c>
      <c r="D384">
        <v>7531.31</v>
      </c>
    </row>
    <row r="385" spans="1:4" x14ac:dyDescent="0.2">
      <c r="A385">
        <v>2017</v>
      </c>
      <c r="B385" t="s">
        <v>189</v>
      </c>
      <c r="C385" t="s">
        <v>68</v>
      </c>
      <c r="D385">
        <v>15670.8</v>
      </c>
    </row>
    <row r="386" spans="1:4" x14ac:dyDescent="0.2">
      <c r="A386">
        <v>2017</v>
      </c>
      <c r="B386" t="s">
        <v>162</v>
      </c>
      <c r="C386" t="s">
        <v>41</v>
      </c>
      <c r="D386">
        <v>27072.59</v>
      </c>
    </row>
    <row r="387" spans="1:4" x14ac:dyDescent="0.2">
      <c r="A387">
        <v>2017</v>
      </c>
      <c r="B387" t="s">
        <v>190</v>
      </c>
      <c r="C387" t="s">
        <v>69</v>
      </c>
      <c r="D387">
        <v>37352.230000000003</v>
      </c>
    </row>
    <row r="388" spans="1:4" x14ac:dyDescent="0.2">
      <c r="A388">
        <v>2017</v>
      </c>
      <c r="B388" t="s">
        <v>191</v>
      </c>
      <c r="C388" t="s">
        <v>70</v>
      </c>
      <c r="D388">
        <v>45293.59</v>
      </c>
    </row>
    <row r="389" spans="1:4" x14ac:dyDescent="0.2">
      <c r="A389">
        <v>2017</v>
      </c>
      <c r="B389" t="s">
        <v>201</v>
      </c>
      <c r="C389" t="s">
        <v>80</v>
      </c>
      <c r="D389">
        <v>133.16999999999999</v>
      </c>
    </row>
    <row r="390" spans="1:4" x14ac:dyDescent="0.2">
      <c r="A390">
        <v>2017</v>
      </c>
      <c r="B390" t="s">
        <v>202</v>
      </c>
      <c r="C390" t="s">
        <v>492</v>
      </c>
      <c r="D390">
        <v>318.63</v>
      </c>
    </row>
    <row r="391" spans="1:4" x14ac:dyDescent="0.2">
      <c r="A391">
        <v>2017</v>
      </c>
      <c r="B391" t="s">
        <v>203</v>
      </c>
      <c r="C391" t="s">
        <v>493</v>
      </c>
      <c r="D391">
        <v>611.16</v>
      </c>
    </row>
    <row r="392" spans="1:4" x14ac:dyDescent="0.2">
      <c r="A392">
        <v>2017</v>
      </c>
      <c r="B392" t="s">
        <v>240</v>
      </c>
      <c r="C392" t="s">
        <v>116</v>
      </c>
      <c r="D392">
        <v>1015.62</v>
      </c>
    </row>
    <row r="393" spans="1:4" x14ac:dyDescent="0.2">
      <c r="A393">
        <v>2017</v>
      </c>
      <c r="B393" t="s">
        <v>184</v>
      </c>
      <c r="C393" t="s">
        <v>63</v>
      </c>
      <c r="D393">
        <v>1275.71</v>
      </c>
    </row>
    <row r="394" spans="1:4" x14ac:dyDescent="0.2">
      <c r="A394">
        <v>2017</v>
      </c>
      <c r="B394" t="s">
        <v>219</v>
      </c>
      <c r="C394" t="s">
        <v>95</v>
      </c>
      <c r="D394">
        <v>2431.88</v>
      </c>
    </row>
    <row r="395" spans="1:4" x14ac:dyDescent="0.2">
      <c r="A395">
        <v>2017</v>
      </c>
      <c r="B395" t="s">
        <v>185</v>
      </c>
      <c r="C395" t="s">
        <v>64</v>
      </c>
      <c r="D395">
        <v>4354.55</v>
      </c>
    </row>
    <row r="396" spans="1:4" x14ac:dyDescent="0.2">
      <c r="A396">
        <v>2017</v>
      </c>
      <c r="B396" t="s">
        <v>148</v>
      </c>
      <c r="C396" t="s">
        <v>27</v>
      </c>
      <c r="D396">
        <v>7709.17</v>
      </c>
    </row>
    <row r="397" spans="1:4" x14ac:dyDescent="0.2">
      <c r="A397">
        <v>2017</v>
      </c>
      <c r="B397" t="s">
        <v>161</v>
      </c>
      <c r="C397" t="s">
        <v>40</v>
      </c>
      <c r="D397">
        <v>14103.64</v>
      </c>
    </row>
    <row r="398" spans="1:4" x14ac:dyDescent="0.2">
      <c r="A398">
        <v>2017</v>
      </c>
      <c r="B398" t="s">
        <v>186</v>
      </c>
      <c r="C398" t="s">
        <v>65</v>
      </c>
      <c r="D398">
        <v>24736.42</v>
      </c>
    </row>
    <row r="399" spans="1:4" x14ac:dyDescent="0.2">
      <c r="A399">
        <v>2017</v>
      </c>
      <c r="B399" t="s">
        <v>187</v>
      </c>
      <c r="C399" t="s">
        <v>66</v>
      </c>
      <c r="D399">
        <v>40269.019999999997</v>
      </c>
    </row>
    <row r="400" spans="1:4" x14ac:dyDescent="0.2">
      <c r="A400">
        <v>2017</v>
      </c>
      <c r="B400" t="s">
        <v>124</v>
      </c>
      <c r="C400" t="s">
        <v>3</v>
      </c>
      <c r="D400">
        <v>141.49</v>
      </c>
    </row>
    <row r="401" spans="1:4" x14ac:dyDescent="0.2">
      <c r="A401">
        <v>2017</v>
      </c>
      <c r="B401" t="s">
        <v>125</v>
      </c>
      <c r="C401" t="s">
        <v>4</v>
      </c>
      <c r="D401">
        <v>311.32</v>
      </c>
    </row>
    <row r="402" spans="1:4" x14ac:dyDescent="0.2">
      <c r="A402">
        <v>2017</v>
      </c>
      <c r="B402" t="s">
        <v>126</v>
      </c>
      <c r="C402" t="s">
        <v>5</v>
      </c>
      <c r="D402">
        <v>581.29999999999995</v>
      </c>
    </row>
    <row r="403" spans="1:4" x14ac:dyDescent="0.2">
      <c r="A403">
        <v>2017</v>
      </c>
      <c r="B403" t="s">
        <v>127</v>
      </c>
      <c r="C403" t="s">
        <v>6</v>
      </c>
      <c r="D403">
        <v>1085.6400000000001</v>
      </c>
    </row>
    <row r="404" spans="1:4" x14ac:dyDescent="0.2">
      <c r="A404">
        <v>2017</v>
      </c>
      <c r="B404" t="s">
        <v>166</v>
      </c>
      <c r="C404" t="s">
        <v>45</v>
      </c>
      <c r="D404">
        <v>1835.61</v>
      </c>
    </row>
    <row r="405" spans="1:4" x14ac:dyDescent="0.2">
      <c r="A405">
        <v>2017</v>
      </c>
      <c r="B405" t="s">
        <v>199</v>
      </c>
      <c r="C405" t="s">
        <v>78</v>
      </c>
      <c r="D405">
        <v>2740.97</v>
      </c>
    </row>
    <row r="406" spans="1:4" x14ac:dyDescent="0.2">
      <c r="A406">
        <v>2017</v>
      </c>
      <c r="B406" t="s">
        <v>200</v>
      </c>
      <c r="C406" t="s">
        <v>79</v>
      </c>
      <c r="D406">
        <v>4316.46</v>
      </c>
    </row>
    <row r="407" spans="1:4" x14ac:dyDescent="0.2">
      <c r="A407">
        <v>2017</v>
      </c>
      <c r="B407" t="s">
        <v>211</v>
      </c>
      <c r="C407" t="s">
        <v>87</v>
      </c>
      <c r="D407">
        <v>1179.55</v>
      </c>
    </row>
    <row r="408" spans="1:4" x14ac:dyDescent="0.2">
      <c r="A408">
        <v>2017</v>
      </c>
      <c r="B408" t="s">
        <v>212</v>
      </c>
      <c r="C408" t="s">
        <v>88</v>
      </c>
      <c r="D408">
        <v>2268.59</v>
      </c>
    </row>
    <row r="409" spans="1:4" x14ac:dyDescent="0.2">
      <c r="A409">
        <v>2017</v>
      </c>
      <c r="B409" t="s">
        <v>136</v>
      </c>
      <c r="C409" t="s">
        <v>15</v>
      </c>
      <c r="D409">
        <v>4095.26</v>
      </c>
    </row>
    <row r="410" spans="1:4" x14ac:dyDescent="0.2">
      <c r="A410">
        <v>2017</v>
      </c>
      <c r="B410" t="s">
        <v>137</v>
      </c>
      <c r="C410" t="s">
        <v>16</v>
      </c>
      <c r="D410">
        <v>7065.18</v>
      </c>
    </row>
    <row r="411" spans="1:4" x14ac:dyDescent="0.2">
      <c r="A411">
        <v>2017</v>
      </c>
      <c r="B411" t="s">
        <v>155</v>
      </c>
      <c r="C411" t="s">
        <v>34</v>
      </c>
      <c r="D411">
        <v>13844.96</v>
      </c>
    </row>
    <row r="412" spans="1:4" x14ac:dyDescent="0.2">
      <c r="A412">
        <v>2017</v>
      </c>
      <c r="B412" t="s">
        <v>172</v>
      </c>
      <c r="C412" t="s">
        <v>51</v>
      </c>
      <c r="D412">
        <v>25848.85</v>
      </c>
    </row>
    <row r="413" spans="1:4" x14ac:dyDescent="0.2">
      <c r="A413">
        <v>2017</v>
      </c>
      <c r="B413" t="s">
        <v>173</v>
      </c>
      <c r="C413" t="s">
        <v>52</v>
      </c>
      <c r="D413">
        <v>36812.300000000003</v>
      </c>
    </row>
    <row r="414" spans="1:4" x14ac:dyDescent="0.2">
      <c r="A414">
        <v>2017</v>
      </c>
      <c r="B414" t="s">
        <v>214</v>
      </c>
      <c r="C414" t="s">
        <v>90</v>
      </c>
      <c r="D414">
        <v>1265.49</v>
      </c>
    </row>
    <row r="415" spans="1:4" x14ac:dyDescent="0.2">
      <c r="A415">
        <v>2017</v>
      </c>
      <c r="B415" t="s">
        <v>215</v>
      </c>
      <c r="C415" t="s">
        <v>91</v>
      </c>
      <c r="D415">
        <v>2486.39</v>
      </c>
    </row>
    <row r="416" spans="1:4" x14ac:dyDescent="0.2">
      <c r="A416">
        <v>2017</v>
      </c>
      <c r="B416" t="s">
        <v>216</v>
      </c>
      <c r="C416" t="s">
        <v>92</v>
      </c>
      <c r="D416">
        <v>4512.66</v>
      </c>
    </row>
    <row r="417" spans="1:4" x14ac:dyDescent="0.2">
      <c r="A417">
        <v>2017</v>
      </c>
      <c r="B417" t="s">
        <v>217</v>
      </c>
      <c r="C417" t="s">
        <v>93</v>
      </c>
      <c r="D417">
        <v>7783.27</v>
      </c>
    </row>
    <row r="418" spans="1:4" x14ac:dyDescent="0.2">
      <c r="A418">
        <v>2017</v>
      </c>
      <c r="B418" t="s">
        <v>218</v>
      </c>
      <c r="C418" t="s">
        <v>94</v>
      </c>
      <c r="D418">
        <v>15243.48</v>
      </c>
    </row>
    <row r="419" spans="1:4" x14ac:dyDescent="0.2">
      <c r="A419">
        <v>2017</v>
      </c>
      <c r="B419" t="s">
        <v>160</v>
      </c>
      <c r="C419" t="s">
        <v>39</v>
      </c>
      <c r="D419">
        <v>24942.51</v>
      </c>
    </row>
    <row r="420" spans="1:4" x14ac:dyDescent="0.2">
      <c r="A420">
        <v>2017</v>
      </c>
      <c r="B420" t="s">
        <v>182</v>
      </c>
      <c r="C420" t="s">
        <v>61</v>
      </c>
      <c r="D420">
        <v>37325.980000000003</v>
      </c>
    </row>
    <row r="421" spans="1:4" x14ac:dyDescent="0.2">
      <c r="A421">
        <v>2017</v>
      </c>
      <c r="B421" t="s">
        <v>183</v>
      </c>
      <c r="C421" t="s">
        <v>62</v>
      </c>
      <c r="D421">
        <v>48432.79</v>
      </c>
    </row>
    <row r="422" spans="1:4" x14ac:dyDescent="0.2">
      <c r="A422">
        <v>2017</v>
      </c>
      <c r="B422" t="s">
        <v>121</v>
      </c>
      <c r="C422" t="s">
        <v>0</v>
      </c>
      <c r="D422">
        <v>155.83000000000001</v>
      </c>
    </row>
    <row r="423" spans="1:4" x14ac:dyDescent="0.2">
      <c r="A423">
        <v>2017</v>
      </c>
      <c r="B423" t="s">
        <v>122</v>
      </c>
      <c r="C423" t="s">
        <v>1</v>
      </c>
      <c r="D423">
        <v>291.79000000000002</v>
      </c>
    </row>
    <row r="424" spans="1:4" x14ac:dyDescent="0.2">
      <c r="A424">
        <v>2017</v>
      </c>
      <c r="B424" t="s">
        <v>123</v>
      </c>
      <c r="C424" t="s">
        <v>2</v>
      </c>
      <c r="D424">
        <v>578.28</v>
      </c>
    </row>
    <row r="425" spans="1:4" x14ac:dyDescent="0.2">
      <c r="A425">
        <v>2017</v>
      </c>
      <c r="B425" t="s">
        <v>165</v>
      </c>
      <c r="C425" t="s">
        <v>44</v>
      </c>
      <c r="D425">
        <v>1096.8800000000001</v>
      </c>
    </row>
    <row r="426" spans="1:4" x14ac:dyDescent="0.2">
      <c r="A426">
        <v>2017</v>
      </c>
      <c r="B426" t="e">
        <v>#N/A</v>
      </c>
      <c r="C426" t="s">
        <v>497</v>
      </c>
      <c r="D426">
        <v>1897.5</v>
      </c>
    </row>
    <row r="427" spans="1:4" x14ac:dyDescent="0.2">
      <c r="A427">
        <v>2017</v>
      </c>
      <c r="B427" t="s">
        <v>233</v>
      </c>
      <c r="C427" t="s">
        <v>109</v>
      </c>
      <c r="D427">
        <v>1186.31</v>
      </c>
    </row>
    <row r="428" spans="1:4" x14ac:dyDescent="0.2">
      <c r="A428">
        <v>2017</v>
      </c>
      <c r="B428" t="s">
        <v>234</v>
      </c>
      <c r="C428" t="s">
        <v>110</v>
      </c>
      <c r="D428">
        <v>2464.0300000000002</v>
      </c>
    </row>
    <row r="429" spans="1:4" x14ac:dyDescent="0.2">
      <c r="A429">
        <v>2017</v>
      </c>
      <c r="B429" t="s">
        <v>235</v>
      </c>
      <c r="C429" t="s">
        <v>111</v>
      </c>
      <c r="D429">
        <v>4362.71</v>
      </c>
    </row>
    <row r="430" spans="1:4" x14ac:dyDescent="0.2">
      <c r="A430">
        <v>2017</v>
      </c>
      <c r="B430" t="s">
        <v>236</v>
      </c>
      <c r="C430" t="s">
        <v>112</v>
      </c>
      <c r="D430">
        <v>7209.78</v>
      </c>
    </row>
    <row r="431" spans="1:4" x14ac:dyDescent="0.2">
      <c r="A431">
        <v>2017</v>
      </c>
      <c r="B431" t="s">
        <v>237</v>
      </c>
      <c r="C431" t="s">
        <v>113</v>
      </c>
      <c r="D431">
        <v>14516.17</v>
      </c>
    </row>
    <row r="432" spans="1:4" x14ac:dyDescent="0.2">
      <c r="A432">
        <v>2017</v>
      </c>
      <c r="B432" t="s">
        <v>238</v>
      </c>
      <c r="C432" t="s">
        <v>114</v>
      </c>
      <c r="D432">
        <v>22447.68</v>
      </c>
    </row>
    <row r="433" spans="1:4" x14ac:dyDescent="0.2">
      <c r="A433">
        <v>2017</v>
      </c>
      <c r="B433" t="s">
        <v>239</v>
      </c>
      <c r="C433" t="s">
        <v>115</v>
      </c>
      <c r="D433">
        <v>33107.56</v>
      </c>
    </row>
    <row r="434" spans="1:4" x14ac:dyDescent="0.2">
      <c r="A434">
        <v>2017</v>
      </c>
      <c r="B434" t="s">
        <v>142</v>
      </c>
      <c r="C434" t="s">
        <v>21</v>
      </c>
      <c r="D434">
        <v>1117.21</v>
      </c>
    </row>
    <row r="435" spans="1:4" x14ac:dyDescent="0.2">
      <c r="A435">
        <v>2017</v>
      </c>
      <c r="B435" t="s">
        <v>176</v>
      </c>
      <c r="C435" t="s">
        <v>55</v>
      </c>
      <c r="D435">
        <v>2203.64</v>
      </c>
    </row>
    <row r="436" spans="1:4" x14ac:dyDescent="0.2">
      <c r="A436">
        <v>2017</v>
      </c>
      <c r="B436" t="s">
        <v>143</v>
      </c>
      <c r="C436" t="s">
        <v>22</v>
      </c>
      <c r="D436">
        <v>4074.24</v>
      </c>
    </row>
    <row r="437" spans="1:4" x14ac:dyDescent="0.2">
      <c r="A437">
        <v>2017</v>
      </c>
      <c r="B437" t="s">
        <v>144</v>
      </c>
      <c r="C437" t="s">
        <v>23</v>
      </c>
      <c r="D437">
        <v>7468.13</v>
      </c>
    </row>
    <row r="438" spans="1:4" x14ac:dyDescent="0.2">
      <c r="A438">
        <v>2017</v>
      </c>
      <c r="B438" t="s">
        <v>157</v>
      </c>
      <c r="C438" t="s">
        <v>36</v>
      </c>
      <c r="D438">
        <v>14000.41</v>
      </c>
    </row>
    <row r="439" spans="1:4" x14ac:dyDescent="0.2">
      <c r="A439">
        <v>2017</v>
      </c>
      <c r="B439" t="s">
        <v>177</v>
      </c>
      <c r="C439" t="s">
        <v>56</v>
      </c>
      <c r="D439">
        <v>23906.78</v>
      </c>
    </row>
    <row r="440" spans="1:4" x14ac:dyDescent="0.2">
      <c r="A440">
        <v>2017</v>
      </c>
      <c r="B440" t="s">
        <v>178</v>
      </c>
      <c r="C440" t="s">
        <v>57</v>
      </c>
      <c r="D440">
        <v>41478.94</v>
      </c>
    </row>
    <row r="441" spans="1:4" x14ac:dyDescent="0.2">
      <c r="A441">
        <v>2017</v>
      </c>
      <c r="B441" t="s">
        <v>133</v>
      </c>
      <c r="C441" t="s">
        <v>12</v>
      </c>
      <c r="D441">
        <v>1229.71</v>
      </c>
    </row>
    <row r="442" spans="1:4" x14ac:dyDescent="0.2">
      <c r="A442">
        <v>2017</v>
      </c>
      <c r="B442" t="s">
        <v>134</v>
      </c>
      <c r="C442" t="s">
        <v>13</v>
      </c>
      <c r="D442">
        <v>2499.06</v>
      </c>
    </row>
    <row r="443" spans="1:4" x14ac:dyDescent="0.2">
      <c r="A443">
        <v>2017</v>
      </c>
      <c r="B443" t="s">
        <v>135</v>
      </c>
      <c r="C443" t="s">
        <v>14</v>
      </c>
      <c r="D443">
        <v>4462.46</v>
      </c>
    </row>
    <row r="444" spans="1:4" x14ac:dyDescent="0.2">
      <c r="A444">
        <v>2017</v>
      </c>
      <c r="B444" t="s">
        <v>154</v>
      </c>
      <c r="C444" t="s">
        <v>33</v>
      </c>
      <c r="D444">
        <v>7150.06</v>
      </c>
    </row>
    <row r="445" spans="1:4" x14ac:dyDescent="0.2">
      <c r="A445">
        <v>2017</v>
      </c>
      <c r="B445" t="s">
        <v>171</v>
      </c>
      <c r="C445" t="s">
        <v>50</v>
      </c>
      <c r="D445">
        <v>15515.04</v>
      </c>
    </row>
    <row r="446" spans="1:4" x14ac:dyDescent="0.2">
      <c r="A446">
        <v>2017</v>
      </c>
      <c r="B446" t="s">
        <v>209</v>
      </c>
      <c r="C446" t="s">
        <v>85</v>
      </c>
      <c r="D446">
        <v>26846.25</v>
      </c>
    </row>
    <row r="447" spans="1:4" x14ac:dyDescent="0.2">
      <c r="A447">
        <v>2017</v>
      </c>
      <c r="B447" t="s">
        <v>210</v>
      </c>
      <c r="C447" t="s">
        <v>86</v>
      </c>
      <c r="D447">
        <v>40717.19</v>
      </c>
    </row>
    <row r="448" spans="1:4" x14ac:dyDescent="0.2">
      <c r="A448">
        <v>2017</v>
      </c>
      <c r="B448" t="s">
        <v>151</v>
      </c>
      <c r="C448" t="s">
        <v>30</v>
      </c>
      <c r="D448">
        <v>1187.4100000000001</v>
      </c>
    </row>
    <row r="449" spans="1:4" x14ac:dyDescent="0.2">
      <c r="A449">
        <v>2017</v>
      </c>
      <c r="B449" t="s">
        <v>195</v>
      </c>
      <c r="C449" t="s">
        <v>74</v>
      </c>
      <c r="D449">
        <v>2534.88</v>
      </c>
    </row>
    <row r="450" spans="1:4" x14ac:dyDescent="0.2">
      <c r="A450">
        <v>2017</v>
      </c>
      <c r="B450" t="s">
        <v>224</v>
      </c>
      <c r="C450" t="s">
        <v>100</v>
      </c>
      <c r="D450">
        <v>4521.8100000000004</v>
      </c>
    </row>
    <row r="451" spans="1:4" x14ac:dyDescent="0.2">
      <c r="A451">
        <v>2017</v>
      </c>
      <c r="B451" t="s">
        <v>196</v>
      </c>
      <c r="C451" t="s">
        <v>75</v>
      </c>
      <c r="D451">
        <v>7996.48</v>
      </c>
    </row>
    <row r="452" spans="1:4" x14ac:dyDescent="0.2">
      <c r="A452">
        <v>2017</v>
      </c>
      <c r="B452" t="s">
        <v>197</v>
      </c>
      <c r="C452" t="s">
        <v>76</v>
      </c>
      <c r="D452">
        <v>14545.92</v>
      </c>
    </row>
    <row r="453" spans="1:4" x14ac:dyDescent="0.2">
      <c r="A453">
        <v>2017</v>
      </c>
      <c r="B453" t="s">
        <v>164</v>
      </c>
      <c r="C453" t="s">
        <v>43</v>
      </c>
      <c r="D453">
        <v>24052.92</v>
      </c>
    </row>
    <row r="454" spans="1:4" x14ac:dyDescent="0.2">
      <c r="A454">
        <v>2017</v>
      </c>
      <c r="B454" t="s">
        <v>198</v>
      </c>
      <c r="C454" t="s">
        <v>77</v>
      </c>
      <c r="D454">
        <v>34798.53</v>
      </c>
    </row>
    <row r="455" spans="1:4" x14ac:dyDescent="0.2">
      <c r="A455">
        <v>2017</v>
      </c>
      <c r="B455" t="s">
        <v>225</v>
      </c>
      <c r="C455" t="s">
        <v>101</v>
      </c>
      <c r="D455">
        <v>48886.400000000001</v>
      </c>
    </row>
    <row r="456" spans="1:4" x14ac:dyDescent="0.2">
      <c r="A456">
        <v>2017</v>
      </c>
      <c r="B456" t="s">
        <v>226</v>
      </c>
      <c r="C456" t="s">
        <v>102</v>
      </c>
      <c r="D456">
        <v>61165.04</v>
      </c>
    </row>
    <row r="457" spans="1:4" x14ac:dyDescent="0.2">
      <c r="A457">
        <v>2017</v>
      </c>
      <c r="B457" t="s">
        <v>131</v>
      </c>
      <c r="C457" t="s">
        <v>10</v>
      </c>
      <c r="D457">
        <v>1116.05</v>
      </c>
    </row>
    <row r="458" spans="1:4" x14ac:dyDescent="0.2">
      <c r="A458">
        <v>2017</v>
      </c>
      <c r="B458" t="s">
        <v>169</v>
      </c>
      <c r="C458" t="s">
        <v>48</v>
      </c>
      <c r="D458">
        <v>2256.84</v>
      </c>
    </row>
    <row r="459" spans="1:4" x14ac:dyDescent="0.2">
      <c r="A459">
        <v>2017</v>
      </c>
      <c r="B459" t="s">
        <v>206</v>
      </c>
      <c r="C459" t="s">
        <v>82</v>
      </c>
      <c r="D459">
        <v>4146.45</v>
      </c>
    </row>
    <row r="460" spans="1:4" x14ac:dyDescent="0.2">
      <c r="A460">
        <v>2017</v>
      </c>
      <c r="B460" t="s">
        <v>132</v>
      </c>
      <c r="C460" t="s">
        <v>11</v>
      </c>
      <c r="D460">
        <v>7220.31</v>
      </c>
    </row>
    <row r="461" spans="1:4" x14ac:dyDescent="0.2">
      <c r="A461">
        <v>2017</v>
      </c>
      <c r="B461" t="s">
        <v>153</v>
      </c>
      <c r="C461" t="s">
        <v>32</v>
      </c>
      <c r="D461">
        <v>13903.64</v>
      </c>
    </row>
    <row r="462" spans="1:4" x14ac:dyDescent="0.2">
      <c r="A462">
        <v>2017</v>
      </c>
      <c r="B462" t="s">
        <v>170</v>
      </c>
      <c r="C462" t="s">
        <v>49</v>
      </c>
      <c r="D462">
        <v>26259.5</v>
      </c>
    </row>
    <row r="463" spans="1:4" x14ac:dyDescent="0.2">
      <c r="A463">
        <v>2017</v>
      </c>
      <c r="B463" t="s">
        <v>207</v>
      </c>
      <c r="C463" t="s">
        <v>83</v>
      </c>
      <c r="D463">
        <v>35682.47</v>
      </c>
    </row>
    <row r="464" spans="1:4" x14ac:dyDescent="0.2">
      <c r="A464">
        <v>2017</v>
      </c>
      <c r="B464" t="s">
        <v>208</v>
      </c>
      <c r="C464" t="s">
        <v>84</v>
      </c>
      <c r="D464">
        <v>48925.59</v>
      </c>
    </row>
    <row r="465" spans="1:4" x14ac:dyDescent="0.2">
      <c r="A465">
        <v>2017</v>
      </c>
      <c r="B465" t="s">
        <v>223</v>
      </c>
      <c r="C465" t="s">
        <v>99</v>
      </c>
      <c r="D465">
        <v>1253.6199999999999</v>
      </c>
    </row>
    <row r="466" spans="1:4" x14ac:dyDescent="0.2">
      <c r="A466">
        <v>2017</v>
      </c>
      <c r="B466" t="s">
        <v>192</v>
      </c>
      <c r="C466" t="s">
        <v>71</v>
      </c>
      <c r="D466">
        <v>2505.9899999999998</v>
      </c>
    </row>
    <row r="467" spans="1:4" x14ac:dyDescent="0.2">
      <c r="A467">
        <v>2017</v>
      </c>
      <c r="B467" t="s">
        <v>149</v>
      </c>
      <c r="C467" t="s">
        <v>28</v>
      </c>
      <c r="D467">
        <v>4632.6499999999996</v>
      </c>
    </row>
    <row r="468" spans="1:4" x14ac:dyDescent="0.2">
      <c r="A468">
        <v>2017</v>
      </c>
      <c r="B468" t="s">
        <v>150</v>
      </c>
      <c r="C468" t="s">
        <v>29</v>
      </c>
      <c r="D468">
        <v>7742.9</v>
      </c>
    </row>
    <row r="469" spans="1:4" x14ac:dyDescent="0.2">
      <c r="A469">
        <v>2017</v>
      </c>
      <c r="B469" t="s">
        <v>163</v>
      </c>
      <c r="C469" t="s">
        <v>42</v>
      </c>
      <c r="D469">
        <v>15698.96</v>
      </c>
    </row>
    <row r="470" spans="1:4" x14ac:dyDescent="0.2">
      <c r="A470">
        <v>2017</v>
      </c>
      <c r="B470" t="s">
        <v>193</v>
      </c>
      <c r="C470" t="s">
        <v>72</v>
      </c>
      <c r="D470">
        <v>26014.46</v>
      </c>
    </row>
    <row r="471" spans="1:4" x14ac:dyDescent="0.2">
      <c r="A471">
        <v>2017</v>
      </c>
      <c r="B471" t="s">
        <v>194</v>
      </c>
      <c r="C471" t="s">
        <v>73</v>
      </c>
      <c r="D471">
        <v>42071.49</v>
      </c>
    </row>
    <row r="472" spans="1:4" x14ac:dyDescent="0.2">
      <c r="A472">
        <v>2017</v>
      </c>
      <c r="B472" t="s">
        <v>213</v>
      </c>
      <c r="C472" t="s">
        <v>89</v>
      </c>
      <c r="D472">
        <v>1203.6199999999999</v>
      </c>
    </row>
    <row r="473" spans="1:4" x14ac:dyDescent="0.2">
      <c r="A473">
        <v>2017</v>
      </c>
      <c r="B473" t="s">
        <v>179</v>
      </c>
      <c r="C473" t="s">
        <v>58</v>
      </c>
      <c r="D473">
        <v>2350.1</v>
      </c>
    </row>
    <row r="474" spans="1:4" x14ac:dyDescent="0.2">
      <c r="A474">
        <v>2017</v>
      </c>
      <c r="B474" t="s">
        <v>145</v>
      </c>
      <c r="C474" t="s">
        <v>24</v>
      </c>
      <c r="D474">
        <v>4385.74</v>
      </c>
    </row>
    <row r="475" spans="1:4" x14ac:dyDescent="0.2">
      <c r="A475">
        <v>2017</v>
      </c>
      <c r="B475" t="s">
        <v>146</v>
      </c>
      <c r="C475" t="s">
        <v>25</v>
      </c>
      <c r="D475">
        <v>7600.21</v>
      </c>
    </row>
    <row r="476" spans="1:4" x14ac:dyDescent="0.2">
      <c r="A476">
        <v>2017</v>
      </c>
      <c r="B476" t="s">
        <v>147</v>
      </c>
      <c r="C476" t="s">
        <v>26</v>
      </c>
      <c r="D476">
        <v>14100.25</v>
      </c>
    </row>
    <row r="477" spans="1:4" x14ac:dyDescent="0.2">
      <c r="A477">
        <v>2017</v>
      </c>
      <c r="B477" t="s">
        <v>158</v>
      </c>
      <c r="C477" t="s">
        <v>37</v>
      </c>
      <c r="D477">
        <v>24029.26</v>
      </c>
    </row>
    <row r="478" spans="1:4" x14ac:dyDescent="0.2">
      <c r="A478">
        <v>2017</v>
      </c>
      <c r="B478" t="s">
        <v>159</v>
      </c>
      <c r="C478" t="s">
        <v>38</v>
      </c>
      <c r="D478">
        <v>34011.370000000003</v>
      </c>
    </row>
    <row r="479" spans="1:4" x14ac:dyDescent="0.2">
      <c r="A479">
        <v>2017</v>
      </c>
      <c r="B479" t="s">
        <v>180</v>
      </c>
      <c r="C479" t="s">
        <v>59</v>
      </c>
      <c r="D479">
        <v>40959.31</v>
      </c>
    </row>
    <row r="480" spans="1:4" x14ac:dyDescent="0.2">
      <c r="A480">
        <v>2017</v>
      </c>
      <c r="B480" t="s">
        <v>181</v>
      </c>
      <c r="C480" t="s">
        <v>60</v>
      </c>
      <c r="D480">
        <v>67084.490000000005</v>
      </c>
    </row>
    <row r="481" spans="1:4" x14ac:dyDescent="0.2">
      <c r="A481">
        <v>2017</v>
      </c>
      <c r="B481" t="s">
        <v>227</v>
      </c>
      <c r="C481" t="s">
        <v>103</v>
      </c>
      <c r="D481">
        <v>1265.23</v>
      </c>
    </row>
    <row r="482" spans="1:4" x14ac:dyDescent="0.2">
      <c r="A482">
        <v>2017</v>
      </c>
      <c r="B482" t="s">
        <v>228</v>
      </c>
      <c r="C482" t="s">
        <v>104</v>
      </c>
      <c r="D482">
        <v>2529.3000000000002</v>
      </c>
    </row>
    <row r="483" spans="1:4" x14ac:dyDescent="0.2">
      <c r="A483">
        <v>2017</v>
      </c>
      <c r="B483" t="s">
        <v>229</v>
      </c>
      <c r="C483" t="s">
        <v>105</v>
      </c>
      <c r="D483">
        <v>4489.3</v>
      </c>
    </row>
    <row r="484" spans="1:4" x14ac:dyDescent="0.2">
      <c r="A484">
        <v>2017</v>
      </c>
      <c r="B484" t="s">
        <v>230</v>
      </c>
      <c r="C484" t="s">
        <v>106</v>
      </c>
      <c r="D484">
        <v>7208.95</v>
      </c>
    </row>
    <row r="485" spans="1:4" x14ac:dyDescent="0.2">
      <c r="A485">
        <v>2017</v>
      </c>
      <c r="B485" t="s">
        <v>231</v>
      </c>
      <c r="C485" t="s">
        <v>107</v>
      </c>
      <c r="D485">
        <v>14390.8</v>
      </c>
    </row>
    <row r="486" spans="1:4" x14ac:dyDescent="0.2">
      <c r="A486">
        <v>2017</v>
      </c>
      <c r="B486" t="s">
        <v>232</v>
      </c>
      <c r="C486" t="s">
        <v>108</v>
      </c>
      <c r="D486">
        <v>25027.89</v>
      </c>
    </row>
    <row r="487" spans="1:4" x14ac:dyDescent="0.2">
      <c r="A487">
        <v>2018</v>
      </c>
      <c r="B487" t="s">
        <v>128</v>
      </c>
      <c r="C487" t="s">
        <v>7</v>
      </c>
      <c r="D487">
        <v>1253.96</v>
      </c>
    </row>
    <row r="488" spans="1:4" x14ac:dyDescent="0.2">
      <c r="A488">
        <v>2018</v>
      </c>
      <c r="B488" t="s">
        <v>167</v>
      </c>
      <c r="C488" t="s">
        <v>46</v>
      </c>
      <c r="D488">
        <v>2443.67</v>
      </c>
    </row>
    <row r="489" spans="1:4" x14ac:dyDescent="0.2">
      <c r="A489">
        <v>2018</v>
      </c>
      <c r="B489" t="s">
        <v>129</v>
      </c>
      <c r="C489" t="s">
        <v>8</v>
      </c>
      <c r="D489">
        <v>4458.97</v>
      </c>
    </row>
    <row r="490" spans="1:4" x14ac:dyDescent="0.2">
      <c r="A490">
        <v>2018</v>
      </c>
      <c r="B490" t="s">
        <v>130</v>
      </c>
      <c r="C490" t="s">
        <v>9</v>
      </c>
      <c r="D490">
        <v>7554.86</v>
      </c>
    </row>
    <row r="491" spans="1:4" x14ac:dyDescent="0.2">
      <c r="A491">
        <v>2018</v>
      </c>
      <c r="B491" t="s">
        <v>152</v>
      </c>
      <c r="C491" t="s">
        <v>31</v>
      </c>
      <c r="D491">
        <v>14993.22</v>
      </c>
    </row>
    <row r="492" spans="1:4" x14ac:dyDescent="0.2">
      <c r="A492">
        <v>2018</v>
      </c>
      <c r="B492" t="s">
        <v>168</v>
      </c>
      <c r="C492" t="s">
        <v>47</v>
      </c>
      <c r="D492">
        <v>24774.25</v>
      </c>
    </row>
    <row r="493" spans="1:4" x14ac:dyDescent="0.2">
      <c r="A493">
        <v>2018</v>
      </c>
      <c r="B493" t="s">
        <v>204</v>
      </c>
      <c r="C493" t="s">
        <v>494</v>
      </c>
      <c r="D493">
        <v>36433.050000000003</v>
      </c>
    </row>
    <row r="494" spans="1:4" x14ac:dyDescent="0.2">
      <c r="A494">
        <v>2018</v>
      </c>
      <c r="B494" t="s">
        <v>205</v>
      </c>
      <c r="C494" t="s">
        <v>81</v>
      </c>
      <c r="D494">
        <v>51280</v>
      </c>
    </row>
    <row r="495" spans="1:4" x14ac:dyDescent="0.2">
      <c r="A495">
        <v>2018</v>
      </c>
      <c r="B495" t="s">
        <v>138</v>
      </c>
      <c r="C495" t="s">
        <v>17</v>
      </c>
      <c r="D495">
        <v>1135.93</v>
      </c>
    </row>
    <row r="496" spans="1:4" x14ac:dyDescent="0.2">
      <c r="A496">
        <v>2018</v>
      </c>
      <c r="B496" t="s">
        <v>139</v>
      </c>
      <c r="C496" t="s">
        <v>18</v>
      </c>
      <c r="D496">
        <v>2261.21</v>
      </c>
    </row>
    <row r="497" spans="1:4" x14ac:dyDescent="0.2">
      <c r="A497">
        <v>2018</v>
      </c>
      <c r="B497" t="s">
        <v>140</v>
      </c>
      <c r="C497" t="s">
        <v>19</v>
      </c>
      <c r="D497">
        <v>4311.17</v>
      </c>
    </row>
    <row r="498" spans="1:4" x14ac:dyDescent="0.2">
      <c r="A498">
        <v>2018</v>
      </c>
      <c r="B498" t="s">
        <v>141</v>
      </c>
      <c r="C498" t="s">
        <v>20</v>
      </c>
      <c r="D498">
        <v>7611.26</v>
      </c>
    </row>
    <row r="499" spans="1:4" x14ac:dyDescent="0.2">
      <c r="A499">
        <v>2018</v>
      </c>
      <c r="B499" t="s">
        <v>156</v>
      </c>
      <c r="C499" t="s">
        <v>35</v>
      </c>
      <c r="D499">
        <v>14744.43</v>
      </c>
    </row>
    <row r="500" spans="1:4" x14ac:dyDescent="0.2">
      <c r="A500">
        <v>2018</v>
      </c>
      <c r="B500" t="s">
        <v>174</v>
      </c>
      <c r="C500" t="s">
        <v>53</v>
      </c>
      <c r="D500">
        <v>25250.61</v>
      </c>
    </row>
    <row r="501" spans="1:4" x14ac:dyDescent="0.2">
      <c r="A501">
        <v>2018</v>
      </c>
      <c r="B501" t="s">
        <v>175</v>
      </c>
      <c r="C501" t="s">
        <v>54</v>
      </c>
      <c r="D501">
        <v>41101</v>
      </c>
    </row>
    <row r="502" spans="1:4" x14ac:dyDescent="0.2">
      <c r="A502">
        <v>2018</v>
      </c>
      <c r="B502" t="s">
        <v>220</v>
      </c>
      <c r="C502" t="s">
        <v>96</v>
      </c>
      <c r="D502">
        <v>1237.74</v>
      </c>
    </row>
    <row r="503" spans="1:4" x14ac:dyDescent="0.2">
      <c r="A503">
        <v>2018</v>
      </c>
      <c r="B503" t="s">
        <v>221</v>
      </c>
      <c r="C503" t="s">
        <v>97</v>
      </c>
      <c r="D503">
        <v>2459.9299999999998</v>
      </c>
    </row>
    <row r="504" spans="1:4" x14ac:dyDescent="0.2">
      <c r="A504">
        <v>2018</v>
      </c>
      <c r="B504" t="s">
        <v>222</v>
      </c>
      <c r="C504" t="s">
        <v>98</v>
      </c>
      <c r="D504">
        <v>4630.43</v>
      </c>
    </row>
    <row r="505" spans="1:4" x14ac:dyDescent="0.2">
      <c r="A505">
        <v>2018</v>
      </c>
      <c r="B505" t="s">
        <v>188</v>
      </c>
      <c r="C505" t="s">
        <v>67</v>
      </c>
      <c r="D505">
        <v>7815.23</v>
      </c>
    </row>
    <row r="506" spans="1:4" x14ac:dyDescent="0.2">
      <c r="A506">
        <v>2018</v>
      </c>
      <c r="B506" t="s">
        <v>189</v>
      </c>
      <c r="C506" t="s">
        <v>68</v>
      </c>
      <c r="D506">
        <v>15253.33</v>
      </c>
    </row>
    <row r="507" spans="1:4" x14ac:dyDescent="0.2">
      <c r="A507">
        <v>2018</v>
      </c>
      <c r="B507" t="s">
        <v>162</v>
      </c>
      <c r="C507" t="s">
        <v>41</v>
      </c>
      <c r="D507">
        <v>26311.98</v>
      </c>
    </row>
    <row r="508" spans="1:4" x14ac:dyDescent="0.2">
      <c r="A508">
        <v>2018</v>
      </c>
      <c r="B508" t="s">
        <v>190</v>
      </c>
      <c r="C508" t="s">
        <v>69</v>
      </c>
      <c r="D508">
        <v>37407.56</v>
      </c>
    </row>
    <row r="509" spans="1:4" x14ac:dyDescent="0.2">
      <c r="A509">
        <v>2018</v>
      </c>
      <c r="B509" t="s">
        <v>191</v>
      </c>
      <c r="C509" t="s">
        <v>70</v>
      </c>
      <c r="D509">
        <v>46326.02</v>
      </c>
    </row>
    <row r="510" spans="1:4" x14ac:dyDescent="0.2">
      <c r="A510">
        <v>2018</v>
      </c>
      <c r="B510" t="s">
        <v>201</v>
      </c>
      <c r="C510" t="s">
        <v>80</v>
      </c>
      <c r="D510">
        <v>154.38999999999999</v>
      </c>
    </row>
    <row r="511" spans="1:4" x14ac:dyDescent="0.2">
      <c r="A511">
        <v>2018</v>
      </c>
      <c r="B511" t="s">
        <v>202</v>
      </c>
      <c r="C511" t="s">
        <v>492</v>
      </c>
      <c r="D511">
        <v>353.11</v>
      </c>
    </row>
    <row r="512" spans="1:4" x14ac:dyDescent="0.2">
      <c r="A512">
        <v>2018</v>
      </c>
      <c r="B512" t="s">
        <v>203</v>
      </c>
      <c r="C512" t="s">
        <v>493</v>
      </c>
      <c r="D512">
        <v>645.53</v>
      </c>
    </row>
    <row r="513" spans="1:4" x14ac:dyDescent="0.2">
      <c r="A513">
        <v>2018</v>
      </c>
      <c r="B513" t="s">
        <v>240</v>
      </c>
      <c r="C513" t="s">
        <v>116</v>
      </c>
      <c r="D513">
        <v>1062.1500000000001</v>
      </c>
    </row>
    <row r="514" spans="1:4" x14ac:dyDescent="0.2">
      <c r="A514">
        <v>2018</v>
      </c>
      <c r="B514" t="s">
        <v>184</v>
      </c>
      <c r="C514" t="s">
        <v>63</v>
      </c>
      <c r="D514">
        <v>1284.5899999999999</v>
      </c>
    </row>
    <row r="515" spans="1:4" x14ac:dyDescent="0.2">
      <c r="A515">
        <v>2018</v>
      </c>
      <c r="B515" t="s">
        <v>219</v>
      </c>
      <c r="C515" t="s">
        <v>95</v>
      </c>
      <c r="D515">
        <v>2505.81</v>
      </c>
    </row>
    <row r="516" spans="1:4" x14ac:dyDescent="0.2">
      <c r="A516">
        <v>2018</v>
      </c>
      <c r="B516" t="s">
        <v>185</v>
      </c>
      <c r="C516" t="s">
        <v>64</v>
      </c>
      <c r="D516">
        <v>4617.07</v>
      </c>
    </row>
    <row r="517" spans="1:4" x14ac:dyDescent="0.2">
      <c r="A517">
        <v>2018</v>
      </c>
      <c r="B517" t="s">
        <v>148</v>
      </c>
      <c r="C517" t="s">
        <v>27</v>
      </c>
      <c r="D517">
        <v>8123.08</v>
      </c>
    </row>
    <row r="518" spans="1:4" x14ac:dyDescent="0.2">
      <c r="A518">
        <v>2018</v>
      </c>
      <c r="B518" t="s">
        <v>161</v>
      </c>
      <c r="C518" t="s">
        <v>40</v>
      </c>
      <c r="D518">
        <v>15247.3</v>
      </c>
    </row>
    <row r="519" spans="1:4" x14ac:dyDescent="0.2">
      <c r="A519">
        <v>2018</v>
      </c>
      <c r="B519" t="s">
        <v>186</v>
      </c>
      <c r="C519" t="s">
        <v>65</v>
      </c>
      <c r="D519">
        <v>26203.24</v>
      </c>
    </row>
    <row r="520" spans="1:4" x14ac:dyDescent="0.2">
      <c r="A520">
        <v>2018</v>
      </c>
      <c r="B520" t="s">
        <v>187</v>
      </c>
      <c r="C520" t="s">
        <v>66</v>
      </c>
      <c r="D520">
        <v>41399.4</v>
      </c>
    </row>
    <row r="521" spans="1:4" x14ac:dyDescent="0.2">
      <c r="A521">
        <v>2018</v>
      </c>
      <c r="B521" t="s">
        <v>124</v>
      </c>
      <c r="C521" t="s">
        <v>3</v>
      </c>
      <c r="D521">
        <v>159.93</v>
      </c>
    </row>
    <row r="522" spans="1:4" x14ac:dyDescent="0.2">
      <c r="A522">
        <v>2018</v>
      </c>
      <c r="B522" t="s">
        <v>125</v>
      </c>
      <c r="C522" t="s">
        <v>4</v>
      </c>
      <c r="D522">
        <v>330.65</v>
      </c>
    </row>
    <row r="523" spans="1:4" x14ac:dyDescent="0.2">
      <c r="A523">
        <v>2018</v>
      </c>
      <c r="B523" t="s">
        <v>126</v>
      </c>
      <c r="C523" t="s">
        <v>5</v>
      </c>
      <c r="D523">
        <v>633.34</v>
      </c>
    </row>
    <row r="524" spans="1:4" x14ac:dyDescent="0.2">
      <c r="A524">
        <v>2018</v>
      </c>
      <c r="B524" t="s">
        <v>127</v>
      </c>
      <c r="C524" t="s">
        <v>6</v>
      </c>
      <c r="D524">
        <v>1186.24</v>
      </c>
    </row>
    <row r="525" spans="1:4" x14ac:dyDescent="0.2">
      <c r="A525">
        <v>2018</v>
      </c>
      <c r="B525" t="s">
        <v>166</v>
      </c>
      <c r="C525" t="s">
        <v>45</v>
      </c>
      <c r="D525">
        <v>2041.29</v>
      </c>
    </row>
    <row r="526" spans="1:4" x14ac:dyDescent="0.2">
      <c r="A526">
        <v>2018</v>
      </c>
      <c r="B526" t="s">
        <v>199</v>
      </c>
      <c r="C526" t="s">
        <v>78</v>
      </c>
      <c r="D526">
        <v>3022</v>
      </c>
    </row>
    <row r="527" spans="1:4" x14ac:dyDescent="0.2">
      <c r="A527">
        <v>2018</v>
      </c>
      <c r="B527" t="s">
        <v>200</v>
      </c>
      <c r="C527" t="s">
        <v>79</v>
      </c>
      <c r="D527">
        <v>5121.63</v>
      </c>
    </row>
    <row r="528" spans="1:4" x14ac:dyDescent="0.2">
      <c r="A528">
        <v>2018</v>
      </c>
      <c r="B528" t="s">
        <v>211</v>
      </c>
      <c r="C528" t="s">
        <v>87</v>
      </c>
      <c r="D528">
        <v>1236.8900000000001</v>
      </c>
    </row>
    <row r="529" spans="1:4" x14ac:dyDescent="0.2">
      <c r="A529">
        <v>2018</v>
      </c>
      <c r="B529" t="s">
        <v>212</v>
      </c>
      <c r="C529" t="s">
        <v>88</v>
      </c>
      <c r="D529">
        <v>2307.04</v>
      </c>
    </row>
    <row r="530" spans="1:4" x14ac:dyDescent="0.2">
      <c r="A530">
        <v>2018</v>
      </c>
      <c r="B530" t="s">
        <v>136</v>
      </c>
      <c r="C530" t="s">
        <v>15</v>
      </c>
      <c r="D530">
        <v>4382.76</v>
      </c>
    </row>
    <row r="531" spans="1:4" x14ac:dyDescent="0.2">
      <c r="A531">
        <v>2018</v>
      </c>
      <c r="B531" t="s">
        <v>137</v>
      </c>
      <c r="C531" t="s">
        <v>16</v>
      </c>
      <c r="D531">
        <v>7618.26</v>
      </c>
    </row>
    <row r="532" spans="1:4" x14ac:dyDescent="0.2">
      <c r="A532">
        <v>2018</v>
      </c>
      <c r="B532" t="s">
        <v>155</v>
      </c>
      <c r="C532" t="s">
        <v>34</v>
      </c>
      <c r="D532">
        <v>14788.35</v>
      </c>
    </row>
    <row r="533" spans="1:4" x14ac:dyDescent="0.2">
      <c r="A533">
        <v>2018</v>
      </c>
      <c r="B533" t="s">
        <v>172</v>
      </c>
      <c r="C533" t="s">
        <v>51</v>
      </c>
      <c r="D533">
        <v>26843.08</v>
      </c>
    </row>
    <row r="534" spans="1:4" x14ac:dyDescent="0.2">
      <c r="A534">
        <v>2018</v>
      </c>
      <c r="B534" t="s">
        <v>173</v>
      </c>
      <c r="C534" t="s">
        <v>52</v>
      </c>
      <c r="D534">
        <v>44118.95</v>
      </c>
    </row>
    <row r="535" spans="1:4" x14ac:dyDescent="0.2">
      <c r="A535">
        <v>2018</v>
      </c>
      <c r="B535" t="s">
        <v>214</v>
      </c>
      <c r="C535" t="s">
        <v>90</v>
      </c>
      <c r="D535">
        <v>1268.42</v>
      </c>
    </row>
    <row r="536" spans="1:4" x14ac:dyDescent="0.2">
      <c r="A536">
        <v>2018</v>
      </c>
      <c r="B536" t="s">
        <v>215</v>
      </c>
      <c r="C536" t="s">
        <v>91</v>
      </c>
      <c r="D536">
        <v>2486.7600000000002</v>
      </c>
    </row>
    <row r="537" spans="1:4" x14ac:dyDescent="0.2">
      <c r="A537">
        <v>2018</v>
      </c>
      <c r="B537" t="s">
        <v>216</v>
      </c>
      <c r="C537" t="s">
        <v>92</v>
      </c>
      <c r="D537">
        <v>4654.28</v>
      </c>
    </row>
    <row r="538" spans="1:4" x14ac:dyDescent="0.2">
      <c r="A538">
        <v>2018</v>
      </c>
      <c r="B538" t="s">
        <v>217</v>
      </c>
      <c r="C538" t="s">
        <v>93</v>
      </c>
      <c r="D538">
        <v>7958.22</v>
      </c>
    </row>
    <row r="539" spans="1:4" x14ac:dyDescent="0.2">
      <c r="A539">
        <v>2018</v>
      </c>
      <c r="B539" t="s">
        <v>218</v>
      </c>
      <c r="C539" t="s">
        <v>94</v>
      </c>
      <c r="D539">
        <v>15495.01</v>
      </c>
    </row>
    <row r="540" spans="1:4" x14ac:dyDescent="0.2">
      <c r="A540">
        <v>2018</v>
      </c>
      <c r="B540" t="s">
        <v>160</v>
      </c>
      <c r="C540" t="s">
        <v>39</v>
      </c>
      <c r="D540">
        <v>26272.46</v>
      </c>
    </row>
    <row r="541" spans="1:4" x14ac:dyDescent="0.2">
      <c r="A541">
        <v>2018</v>
      </c>
      <c r="B541" t="s">
        <v>182</v>
      </c>
      <c r="C541" t="s">
        <v>61</v>
      </c>
      <c r="D541">
        <v>37964.699999999997</v>
      </c>
    </row>
    <row r="542" spans="1:4" x14ac:dyDescent="0.2">
      <c r="A542">
        <v>2018</v>
      </c>
      <c r="B542" t="s">
        <v>183</v>
      </c>
      <c r="C542" t="s">
        <v>62</v>
      </c>
      <c r="D542">
        <v>53783.17</v>
      </c>
    </row>
    <row r="543" spans="1:4" x14ac:dyDescent="0.2">
      <c r="A543">
        <v>2018</v>
      </c>
      <c r="B543" t="s">
        <v>121</v>
      </c>
      <c r="C543" t="s">
        <v>0</v>
      </c>
      <c r="D543">
        <v>152.36000000000001</v>
      </c>
    </row>
    <row r="544" spans="1:4" x14ac:dyDescent="0.2">
      <c r="A544">
        <v>2018</v>
      </c>
      <c r="B544" t="s">
        <v>122</v>
      </c>
      <c r="C544" t="s">
        <v>1</v>
      </c>
      <c r="D544">
        <v>309.63</v>
      </c>
    </row>
    <row r="545" spans="1:4" x14ac:dyDescent="0.2">
      <c r="A545">
        <v>2018</v>
      </c>
      <c r="B545" t="s">
        <v>123</v>
      </c>
      <c r="C545" t="s">
        <v>2</v>
      </c>
      <c r="D545">
        <v>596.85</v>
      </c>
    </row>
    <row r="546" spans="1:4" x14ac:dyDescent="0.2">
      <c r="A546">
        <v>2018</v>
      </c>
      <c r="B546" t="s">
        <v>165</v>
      </c>
      <c r="C546" t="s">
        <v>44</v>
      </c>
      <c r="D546">
        <v>1102.3</v>
      </c>
    </row>
    <row r="547" spans="1:4" x14ac:dyDescent="0.2">
      <c r="A547">
        <v>2018</v>
      </c>
      <c r="B547" t="e">
        <v>#N/A</v>
      </c>
      <c r="C547" t="s">
        <v>497</v>
      </c>
      <c r="D547">
        <v>1963.48</v>
      </c>
    </row>
    <row r="548" spans="1:4" x14ac:dyDescent="0.2">
      <c r="A548">
        <v>2018</v>
      </c>
      <c r="B548" t="s">
        <v>233</v>
      </c>
      <c r="C548" t="s">
        <v>109</v>
      </c>
      <c r="D548">
        <v>1208.95</v>
      </c>
    </row>
    <row r="549" spans="1:4" x14ac:dyDescent="0.2">
      <c r="A549">
        <v>2018</v>
      </c>
      <c r="B549" t="s">
        <v>234</v>
      </c>
      <c r="C549" t="s">
        <v>110</v>
      </c>
      <c r="D549">
        <v>2443.35</v>
      </c>
    </row>
    <row r="550" spans="1:4" x14ac:dyDescent="0.2">
      <c r="A550">
        <v>2018</v>
      </c>
      <c r="B550" t="s">
        <v>235</v>
      </c>
      <c r="C550" t="s">
        <v>111</v>
      </c>
      <c r="D550">
        <v>4475.93</v>
      </c>
    </row>
    <row r="551" spans="1:4" x14ac:dyDescent="0.2">
      <c r="A551">
        <v>2018</v>
      </c>
      <c r="B551" t="s">
        <v>236</v>
      </c>
      <c r="C551" t="s">
        <v>112</v>
      </c>
      <c r="D551">
        <v>7898.95</v>
      </c>
    </row>
    <row r="552" spans="1:4" x14ac:dyDescent="0.2">
      <c r="A552">
        <v>2018</v>
      </c>
      <c r="B552" t="s">
        <v>237</v>
      </c>
      <c r="C552" t="s">
        <v>113</v>
      </c>
      <c r="D552">
        <v>13951.13</v>
      </c>
    </row>
    <row r="553" spans="1:4" x14ac:dyDescent="0.2">
      <c r="A553">
        <v>2018</v>
      </c>
      <c r="B553" t="s">
        <v>238</v>
      </c>
      <c r="C553" t="s">
        <v>114</v>
      </c>
      <c r="D553">
        <v>24949.58</v>
      </c>
    </row>
    <row r="554" spans="1:4" x14ac:dyDescent="0.2">
      <c r="A554">
        <v>2018</v>
      </c>
      <c r="B554" t="s">
        <v>239</v>
      </c>
      <c r="C554" t="s">
        <v>115</v>
      </c>
      <c r="D554">
        <v>38804.29</v>
      </c>
    </row>
    <row r="555" spans="1:4" x14ac:dyDescent="0.2">
      <c r="A555">
        <v>2018</v>
      </c>
      <c r="B555" t="s">
        <v>142</v>
      </c>
      <c r="C555" t="s">
        <v>21</v>
      </c>
      <c r="D555">
        <v>1137.3399999999999</v>
      </c>
    </row>
    <row r="556" spans="1:4" x14ac:dyDescent="0.2">
      <c r="A556">
        <v>2018</v>
      </c>
      <c r="B556" t="s">
        <v>176</v>
      </c>
      <c r="C556" t="s">
        <v>55</v>
      </c>
      <c r="D556">
        <v>2263.31</v>
      </c>
    </row>
    <row r="557" spans="1:4" x14ac:dyDescent="0.2">
      <c r="A557">
        <v>2018</v>
      </c>
      <c r="B557" t="s">
        <v>143</v>
      </c>
      <c r="C557" t="s">
        <v>22</v>
      </c>
      <c r="D557">
        <v>4246.5</v>
      </c>
    </row>
    <row r="558" spans="1:4" x14ac:dyDescent="0.2">
      <c r="A558">
        <v>2018</v>
      </c>
      <c r="B558" t="s">
        <v>144</v>
      </c>
      <c r="C558" t="s">
        <v>23</v>
      </c>
      <c r="D558">
        <v>7614.34</v>
      </c>
    </row>
    <row r="559" spans="1:4" x14ac:dyDescent="0.2">
      <c r="A559">
        <v>2018</v>
      </c>
      <c r="B559" t="s">
        <v>157</v>
      </c>
      <c r="C559" t="s">
        <v>36</v>
      </c>
      <c r="D559">
        <v>14625.36</v>
      </c>
    </row>
    <row r="560" spans="1:4" x14ac:dyDescent="0.2">
      <c r="A560">
        <v>2018</v>
      </c>
      <c r="B560" t="s">
        <v>177</v>
      </c>
      <c r="C560" t="s">
        <v>56</v>
      </c>
      <c r="D560">
        <v>25224.42</v>
      </c>
    </row>
    <row r="561" spans="1:4" x14ac:dyDescent="0.2">
      <c r="A561">
        <v>2018</v>
      </c>
      <c r="B561" t="s">
        <v>178</v>
      </c>
      <c r="C561" t="s">
        <v>57</v>
      </c>
      <c r="D561">
        <v>40590.11</v>
      </c>
    </row>
    <row r="562" spans="1:4" x14ac:dyDescent="0.2">
      <c r="A562">
        <v>2018</v>
      </c>
      <c r="B562" t="s">
        <v>133</v>
      </c>
      <c r="C562" t="s">
        <v>12</v>
      </c>
      <c r="D562">
        <v>1195.4100000000001</v>
      </c>
    </row>
    <row r="563" spans="1:4" x14ac:dyDescent="0.2">
      <c r="A563">
        <v>2018</v>
      </c>
      <c r="B563" t="s">
        <v>134</v>
      </c>
      <c r="C563" t="s">
        <v>13</v>
      </c>
      <c r="D563">
        <v>2354.5100000000002</v>
      </c>
    </row>
    <row r="564" spans="1:4" x14ac:dyDescent="0.2">
      <c r="A564">
        <v>2018</v>
      </c>
      <c r="B564" t="s">
        <v>135</v>
      </c>
      <c r="C564" t="s">
        <v>14</v>
      </c>
      <c r="D564">
        <v>4423.82</v>
      </c>
    </row>
    <row r="565" spans="1:4" x14ac:dyDescent="0.2">
      <c r="A565">
        <v>2018</v>
      </c>
      <c r="B565" t="s">
        <v>154</v>
      </c>
      <c r="C565" t="s">
        <v>33</v>
      </c>
      <c r="D565">
        <v>6997.68</v>
      </c>
    </row>
    <row r="566" spans="1:4" x14ac:dyDescent="0.2">
      <c r="A566">
        <v>2018</v>
      </c>
      <c r="B566" t="s">
        <v>171</v>
      </c>
      <c r="C566" t="s">
        <v>50</v>
      </c>
      <c r="D566">
        <v>14739.29</v>
      </c>
    </row>
    <row r="567" spans="1:4" x14ac:dyDescent="0.2">
      <c r="A567">
        <v>2018</v>
      </c>
      <c r="B567" t="s">
        <v>209</v>
      </c>
      <c r="C567" t="s">
        <v>85</v>
      </c>
      <c r="D567">
        <v>26577.79</v>
      </c>
    </row>
    <row r="568" spans="1:4" x14ac:dyDescent="0.2">
      <c r="A568">
        <v>2018</v>
      </c>
      <c r="B568" t="s">
        <v>210</v>
      </c>
      <c r="C568" t="s">
        <v>86</v>
      </c>
      <c r="D568">
        <v>47151.09</v>
      </c>
    </row>
    <row r="569" spans="1:4" x14ac:dyDescent="0.2">
      <c r="A569">
        <v>2018</v>
      </c>
      <c r="B569" t="s">
        <v>151</v>
      </c>
      <c r="C569" t="s">
        <v>30</v>
      </c>
      <c r="D569">
        <v>1242.46</v>
      </c>
    </row>
    <row r="570" spans="1:4" x14ac:dyDescent="0.2">
      <c r="A570">
        <v>2018</v>
      </c>
      <c r="B570" t="s">
        <v>195</v>
      </c>
      <c r="C570" t="s">
        <v>74</v>
      </c>
      <c r="D570">
        <v>2525.31</v>
      </c>
    </row>
    <row r="571" spans="1:4" x14ac:dyDescent="0.2">
      <c r="A571">
        <v>2018</v>
      </c>
      <c r="B571" t="s">
        <v>224</v>
      </c>
      <c r="C571" t="s">
        <v>100</v>
      </c>
      <c r="D571">
        <v>4688.3100000000004</v>
      </c>
    </row>
    <row r="572" spans="1:4" x14ac:dyDescent="0.2">
      <c r="A572">
        <v>2018</v>
      </c>
      <c r="B572" t="s">
        <v>196</v>
      </c>
      <c r="C572" t="s">
        <v>75</v>
      </c>
      <c r="D572">
        <v>8068.48</v>
      </c>
    </row>
    <row r="573" spans="1:4" x14ac:dyDescent="0.2">
      <c r="A573">
        <v>2018</v>
      </c>
      <c r="B573" t="s">
        <v>197</v>
      </c>
      <c r="C573" t="s">
        <v>76</v>
      </c>
      <c r="D573">
        <v>15609.56</v>
      </c>
    </row>
    <row r="574" spans="1:4" x14ac:dyDescent="0.2">
      <c r="A574">
        <v>2018</v>
      </c>
      <c r="B574" t="s">
        <v>164</v>
      </c>
      <c r="C574" t="s">
        <v>43</v>
      </c>
      <c r="D574">
        <v>26207.53</v>
      </c>
    </row>
    <row r="575" spans="1:4" x14ac:dyDescent="0.2">
      <c r="A575">
        <v>2018</v>
      </c>
      <c r="B575" t="s">
        <v>198</v>
      </c>
      <c r="C575" t="s">
        <v>77</v>
      </c>
      <c r="D575">
        <v>36274.15</v>
      </c>
    </row>
    <row r="576" spans="1:4" x14ac:dyDescent="0.2">
      <c r="A576">
        <v>2018</v>
      </c>
      <c r="B576" t="s">
        <v>225</v>
      </c>
      <c r="C576" t="s">
        <v>101</v>
      </c>
      <c r="D576">
        <v>48992.82</v>
      </c>
    </row>
    <row r="577" spans="1:4" x14ac:dyDescent="0.2">
      <c r="A577">
        <v>2018</v>
      </c>
      <c r="B577" t="s">
        <v>226</v>
      </c>
      <c r="C577" t="s">
        <v>102</v>
      </c>
      <c r="D577">
        <v>59574.75</v>
      </c>
    </row>
    <row r="578" spans="1:4" x14ac:dyDescent="0.2">
      <c r="A578">
        <v>2018</v>
      </c>
      <c r="B578" t="s">
        <v>131</v>
      </c>
      <c r="C578" t="s">
        <v>10</v>
      </c>
      <c r="D578">
        <v>1202.8800000000001</v>
      </c>
    </row>
    <row r="579" spans="1:4" x14ac:dyDescent="0.2">
      <c r="A579">
        <v>2018</v>
      </c>
      <c r="B579" t="s">
        <v>169</v>
      </c>
      <c r="C579" t="s">
        <v>48</v>
      </c>
      <c r="D579">
        <v>2370.8200000000002</v>
      </c>
    </row>
    <row r="580" spans="1:4" x14ac:dyDescent="0.2">
      <c r="A580">
        <v>2018</v>
      </c>
      <c r="B580" t="s">
        <v>206</v>
      </c>
      <c r="C580" t="s">
        <v>82</v>
      </c>
      <c r="D580">
        <v>4359.97</v>
      </c>
    </row>
    <row r="581" spans="1:4" x14ac:dyDescent="0.2">
      <c r="A581">
        <v>2018</v>
      </c>
      <c r="B581" t="s">
        <v>132</v>
      </c>
      <c r="C581" t="s">
        <v>11</v>
      </c>
      <c r="D581">
        <v>7547.49</v>
      </c>
    </row>
    <row r="582" spans="1:4" x14ac:dyDescent="0.2">
      <c r="A582">
        <v>2018</v>
      </c>
      <c r="B582" t="s">
        <v>153</v>
      </c>
      <c r="C582" t="s">
        <v>32</v>
      </c>
      <c r="D582">
        <v>14508.43</v>
      </c>
    </row>
    <row r="583" spans="1:4" x14ac:dyDescent="0.2">
      <c r="A583">
        <v>2018</v>
      </c>
      <c r="B583" t="s">
        <v>170</v>
      </c>
      <c r="C583" t="s">
        <v>49</v>
      </c>
      <c r="D583">
        <v>25450.07</v>
      </c>
    </row>
    <row r="584" spans="1:4" x14ac:dyDescent="0.2">
      <c r="A584">
        <v>2018</v>
      </c>
      <c r="B584" t="s">
        <v>207</v>
      </c>
      <c r="C584" t="s">
        <v>83</v>
      </c>
      <c r="D584">
        <v>36201.9</v>
      </c>
    </row>
    <row r="585" spans="1:4" x14ac:dyDescent="0.2">
      <c r="A585">
        <v>2018</v>
      </c>
      <c r="B585" t="s">
        <v>208</v>
      </c>
      <c r="C585" t="s">
        <v>84</v>
      </c>
      <c r="D585">
        <v>54686</v>
      </c>
    </row>
    <row r="586" spans="1:4" x14ac:dyDescent="0.2">
      <c r="A586">
        <v>2018</v>
      </c>
      <c r="B586" t="s">
        <v>223</v>
      </c>
      <c r="C586" t="s">
        <v>99</v>
      </c>
      <c r="D586">
        <v>1197.8900000000001</v>
      </c>
    </row>
    <row r="587" spans="1:4" x14ac:dyDescent="0.2">
      <c r="A587">
        <v>2018</v>
      </c>
      <c r="B587" t="s">
        <v>192</v>
      </c>
      <c r="C587" t="s">
        <v>71</v>
      </c>
      <c r="D587">
        <v>2385.92</v>
      </c>
    </row>
    <row r="588" spans="1:4" x14ac:dyDescent="0.2">
      <c r="A588">
        <v>2018</v>
      </c>
      <c r="B588" t="s">
        <v>149</v>
      </c>
      <c r="C588" t="s">
        <v>28</v>
      </c>
      <c r="D588">
        <v>4617.5</v>
      </c>
    </row>
    <row r="589" spans="1:4" x14ac:dyDescent="0.2">
      <c r="A589">
        <v>2018</v>
      </c>
      <c r="B589" t="s">
        <v>150</v>
      </c>
      <c r="C589" t="s">
        <v>29</v>
      </c>
      <c r="D589">
        <v>7936.19</v>
      </c>
    </row>
    <row r="590" spans="1:4" x14ac:dyDescent="0.2">
      <c r="A590">
        <v>2018</v>
      </c>
      <c r="B590" t="s">
        <v>163</v>
      </c>
      <c r="C590" t="s">
        <v>42</v>
      </c>
      <c r="D590">
        <v>15555.07</v>
      </c>
    </row>
    <row r="591" spans="1:4" x14ac:dyDescent="0.2">
      <c r="A591">
        <v>2018</v>
      </c>
      <c r="B591" t="s">
        <v>193</v>
      </c>
      <c r="C591" t="s">
        <v>72</v>
      </c>
      <c r="D591">
        <v>26607.27</v>
      </c>
    </row>
    <row r="592" spans="1:4" x14ac:dyDescent="0.2">
      <c r="A592">
        <v>2018</v>
      </c>
      <c r="B592" t="s">
        <v>194</v>
      </c>
      <c r="C592" t="s">
        <v>73</v>
      </c>
      <c r="D592">
        <v>42071.18</v>
      </c>
    </row>
    <row r="593" spans="1:4" x14ac:dyDescent="0.2">
      <c r="A593">
        <v>2018</v>
      </c>
      <c r="B593" t="s">
        <v>213</v>
      </c>
      <c r="C593" t="s">
        <v>89</v>
      </c>
      <c r="D593">
        <v>1245.32</v>
      </c>
    </row>
    <row r="594" spans="1:4" x14ac:dyDescent="0.2">
      <c r="A594">
        <v>2018</v>
      </c>
      <c r="B594" t="s">
        <v>179</v>
      </c>
      <c r="C594" t="s">
        <v>58</v>
      </c>
      <c r="D594">
        <v>2404.64</v>
      </c>
    </row>
    <row r="595" spans="1:4" x14ac:dyDescent="0.2">
      <c r="A595">
        <v>2018</v>
      </c>
      <c r="B595" t="s">
        <v>145</v>
      </c>
      <c r="C595" t="s">
        <v>24</v>
      </c>
      <c r="D595">
        <v>4476.62</v>
      </c>
    </row>
    <row r="596" spans="1:4" x14ac:dyDescent="0.2">
      <c r="A596">
        <v>2018</v>
      </c>
      <c r="B596" t="s">
        <v>146</v>
      </c>
      <c r="C596" t="s">
        <v>25</v>
      </c>
      <c r="D596">
        <v>7886.76</v>
      </c>
    </row>
    <row r="597" spans="1:4" x14ac:dyDescent="0.2">
      <c r="A597">
        <v>2018</v>
      </c>
      <c r="B597" t="s">
        <v>147</v>
      </c>
      <c r="C597" t="s">
        <v>26</v>
      </c>
      <c r="D597">
        <v>15017.8</v>
      </c>
    </row>
    <row r="598" spans="1:4" x14ac:dyDescent="0.2">
      <c r="A598">
        <v>2018</v>
      </c>
      <c r="B598" t="s">
        <v>158</v>
      </c>
      <c r="C598" t="s">
        <v>37</v>
      </c>
      <c r="D598">
        <v>25478.97</v>
      </c>
    </row>
    <row r="599" spans="1:4" x14ac:dyDescent="0.2">
      <c r="A599">
        <v>2018</v>
      </c>
      <c r="B599" t="s">
        <v>159</v>
      </c>
      <c r="C599" t="s">
        <v>38</v>
      </c>
      <c r="D599">
        <v>36170.410000000003</v>
      </c>
    </row>
    <row r="600" spans="1:4" x14ac:dyDescent="0.2">
      <c r="A600">
        <v>2018</v>
      </c>
      <c r="B600" t="s">
        <v>180</v>
      </c>
      <c r="C600" t="s">
        <v>59</v>
      </c>
      <c r="D600">
        <v>44737.65</v>
      </c>
    </row>
    <row r="601" spans="1:4" x14ac:dyDescent="0.2">
      <c r="A601">
        <v>2018</v>
      </c>
      <c r="B601" t="s">
        <v>181</v>
      </c>
      <c r="C601" t="s">
        <v>60</v>
      </c>
      <c r="D601">
        <v>82560.81</v>
      </c>
    </row>
    <row r="602" spans="1:4" x14ac:dyDescent="0.2">
      <c r="A602">
        <v>2018</v>
      </c>
      <c r="B602" t="s">
        <v>227</v>
      </c>
      <c r="C602" t="s">
        <v>103</v>
      </c>
      <c r="D602">
        <v>1205.33</v>
      </c>
    </row>
    <row r="603" spans="1:4" x14ac:dyDescent="0.2">
      <c r="A603">
        <v>2018</v>
      </c>
      <c r="B603" t="s">
        <v>228</v>
      </c>
      <c r="C603" t="s">
        <v>104</v>
      </c>
      <c r="D603">
        <v>2401.94</v>
      </c>
    </row>
    <row r="604" spans="1:4" x14ac:dyDescent="0.2">
      <c r="A604">
        <v>2018</v>
      </c>
      <c r="B604" t="s">
        <v>229</v>
      </c>
      <c r="C604" t="s">
        <v>105</v>
      </c>
      <c r="D604">
        <v>4560.21</v>
      </c>
    </row>
    <row r="605" spans="1:4" x14ac:dyDescent="0.2">
      <c r="A605">
        <v>2018</v>
      </c>
      <c r="B605" t="s">
        <v>230</v>
      </c>
      <c r="C605" t="s">
        <v>106</v>
      </c>
      <c r="D605">
        <v>7506.53</v>
      </c>
    </row>
    <row r="606" spans="1:4" x14ac:dyDescent="0.2">
      <c r="A606">
        <v>2018</v>
      </c>
      <c r="B606" t="s">
        <v>231</v>
      </c>
      <c r="C606" t="s">
        <v>107</v>
      </c>
      <c r="D606">
        <v>15177.33</v>
      </c>
    </row>
    <row r="607" spans="1:4" x14ac:dyDescent="0.2">
      <c r="A607">
        <v>2018</v>
      </c>
      <c r="B607" t="s">
        <v>232</v>
      </c>
      <c r="C607" t="s">
        <v>108</v>
      </c>
      <c r="D607">
        <v>27177.75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activeCell="B1" sqref="B1:D1"/>
    </sheetView>
  </sheetViews>
  <sheetFormatPr baseColWidth="10" defaultColWidth="8.83203125" defaultRowHeight="15" x14ac:dyDescent="0.2"/>
  <cols>
    <col min="3" max="3" width="63.5" bestFit="1" customWidth="1"/>
    <col min="4" max="4" width="17.5" style="8" customWidth="1"/>
  </cols>
  <sheetData>
    <row r="1" spans="1:4" x14ac:dyDescent="0.2">
      <c r="A1" t="s">
        <v>498</v>
      </c>
      <c r="B1" t="s">
        <v>491</v>
      </c>
      <c r="C1" t="s">
        <v>489</v>
      </c>
      <c r="D1" s="8" t="s">
        <v>490</v>
      </c>
    </row>
    <row r="2" spans="1:4" x14ac:dyDescent="0.2">
      <c r="A2">
        <v>2015</v>
      </c>
      <c r="B2" t="s">
        <v>121</v>
      </c>
      <c r="C2" t="s">
        <v>0</v>
      </c>
      <c r="D2" s="8">
        <v>131.22999999999999</v>
      </c>
    </row>
    <row r="3" spans="1:4" x14ac:dyDescent="0.2">
      <c r="A3">
        <v>2015</v>
      </c>
      <c r="B3" t="s">
        <v>122</v>
      </c>
      <c r="C3" t="s">
        <v>1</v>
      </c>
      <c r="D3" s="8">
        <v>203.89</v>
      </c>
    </row>
    <row r="4" spans="1:4" x14ac:dyDescent="0.2">
      <c r="A4">
        <v>2015</v>
      </c>
      <c r="B4" t="s">
        <v>123</v>
      </c>
      <c r="C4" t="s">
        <v>2</v>
      </c>
      <c r="D4" s="8">
        <v>406.53</v>
      </c>
    </row>
    <row r="5" spans="1:4" x14ac:dyDescent="0.2">
      <c r="A5">
        <v>2015</v>
      </c>
      <c r="B5" t="s">
        <v>165</v>
      </c>
      <c r="C5" t="s">
        <v>44</v>
      </c>
      <c r="D5" s="8">
        <v>770.46</v>
      </c>
    </row>
    <row r="6" spans="1:4" x14ac:dyDescent="0.2">
      <c r="A6">
        <v>2015</v>
      </c>
      <c r="B6" t="s">
        <v>241</v>
      </c>
      <c r="C6" t="s">
        <v>117</v>
      </c>
      <c r="D6" s="8">
        <v>1323.23</v>
      </c>
    </row>
    <row r="7" spans="1:4" x14ac:dyDescent="0.2">
      <c r="A7">
        <v>2015</v>
      </c>
      <c r="B7" t="s">
        <v>201</v>
      </c>
      <c r="C7" t="s">
        <v>80</v>
      </c>
      <c r="D7" s="8">
        <v>92.97</v>
      </c>
    </row>
    <row r="8" spans="1:4" x14ac:dyDescent="0.2">
      <c r="A8">
        <v>2015</v>
      </c>
      <c r="B8" t="s">
        <v>202</v>
      </c>
      <c r="C8" t="s">
        <v>492</v>
      </c>
      <c r="D8" s="8">
        <v>222.64</v>
      </c>
    </row>
    <row r="9" spans="1:4" x14ac:dyDescent="0.2">
      <c r="A9">
        <v>2015</v>
      </c>
      <c r="B9" t="s">
        <v>203</v>
      </c>
      <c r="C9" t="s">
        <v>493</v>
      </c>
      <c r="D9" s="8">
        <v>428.1</v>
      </c>
    </row>
    <row r="10" spans="1:4" x14ac:dyDescent="0.2">
      <c r="A10">
        <v>2015</v>
      </c>
      <c r="B10" t="s">
        <v>240</v>
      </c>
      <c r="C10" t="s">
        <v>116</v>
      </c>
      <c r="D10" s="8">
        <v>714.26</v>
      </c>
    </row>
    <row r="11" spans="1:4" x14ac:dyDescent="0.2">
      <c r="A11">
        <v>2015</v>
      </c>
      <c r="B11" t="s">
        <v>128</v>
      </c>
      <c r="C11" t="s">
        <v>7</v>
      </c>
      <c r="D11" s="8">
        <v>826.16</v>
      </c>
    </row>
    <row r="12" spans="1:4" x14ac:dyDescent="0.2">
      <c r="A12">
        <v>2015</v>
      </c>
      <c r="B12" t="s">
        <v>167</v>
      </c>
      <c r="C12" t="s">
        <v>46</v>
      </c>
      <c r="D12" s="8">
        <v>1770.08</v>
      </c>
    </row>
    <row r="13" spans="1:4" x14ac:dyDescent="0.2">
      <c r="A13">
        <v>2015</v>
      </c>
      <c r="B13" t="s">
        <v>129</v>
      </c>
      <c r="C13" t="s">
        <v>8</v>
      </c>
      <c r="D13" s="8">
        <v>3157.19</v>
      </c>
    </row>
    <row r="14" spans="1:4" x14ac:dyDescent="0.2">
      <c r="A14">
        <v>2015</v>
      </c>
      <c r="B14" t="s">
        <v>130</v>
      </c>
      <c r="C14" t="s">
        <v>9</v>
      </c>
      <c r="D14" s="8">
        <v>5167.7299999999996</v>
      </c>
    </row>
    <row r="15" spans="1:4" x14ac:dyDescent="0.2">
      <c r="A15">
        <v>2015</v>
      </c>
      <c r="B15" t="s">
        <v>152</v>
      </c>
      <c r="C15" t="s">
        <v>31</v>
      </c>
      <c r="D15" s="8">
        <v>10588.49</v>
      </c>
    </row>
    <row r="16" spans="1:4" x14ac:dyDescent="0.2">
      <c r="A16">
        <v>2015</v>
      </c>
      <c r="B16" t="s">
        <v>168</v>
      </c>
      <c r="C16" t="s">
        <v>47</v>
      </c>
      <c r="D16" s="8">
        <v>16030.77</v>
      </c>
    </row>
    <row r="17" spans="1:4" x14ac:dyDescent="0.2">
      <c r="A17">
        <v>2015</v>
      </c>
      <c r="B17" t="s">
        <v>204</v>
      </c>
      <c r="C17" t="s">
        <v>494</v>
      </c>
      <c r="D17" s="8">
        <v>24744.73</v>
      </c>
    </row>
    <row r="18" spans="1:4" x14ac:dyDescent="0.2">
      <c r="A18">
        <v>2015</v>
      </c>
      <c r="B18" t="s">
        <v>205</v>
      </c>
      <c r="C18" t="s">
        <v>81</v>
      </c>
      <c r="D18" s="8">
        <v>29810.06</v>
      </c>
    </row>
    <row r="19" spans="1:4" x14ac:dyDescent="0.2">
      <c r="A19">
        <v>2015</v>
      </c>
      <c r="B19" t="s">
        <v>131</v>
      </c>
      <c r="C19" t="s">
        <v>10</v>
      </c>
      <c r="D19" s="8">
        <v>790.34</v>
      </c>
    </row>
    <row r="20" spans="1:4" x14ac:dyDescent="0.2">
      <c r="A20">
        <v>2015</v>
      </c>
      <c r="B20" t="s">
        <v>169</v>
      </c>
      <c r="C20" t="s">
        <v>48</v>
      </c>
      <c r="D20" s="8">
        <v>1571.75</v>
      </c>
    </row>
    <row r="21" spans="1:4" x14ac:dyDescent="0.2">
      <c r="A21">
        <v>2015</v>
      </c>
      <c r="B21" t="s">
        <v>206</v>
      </c>
      <c r="C21" t="s">
        <v>82</v>
      </c>
      <c r="D21" s="8">
        <v>2883.92</v>
      </c>
    </row>
    <row r="22" spans="1:4" x14ac:dyDescent="0.2">
      <c r="A22">
        <v>2015</v>
      </c>
      <c r="B22" t="s">
        <v>132</v>
      </c>
      <c r="C22" t="s">
        <v>11</v>
      </c>
      <c r="D22" s="8">
        <v>5005.5600000000004</v>
      </c>
    </row>
    <row r="23" spans="1:4" x14ac:dyDescent="0.2">
      <c r="A23">
        <v>2015</v>
      </c>
      <c r="B23" t="s">
        <v>153</v>
      </c>
      <c r="C23" t="s">
        <v>32</v>
      </c>
      <c r="D23" s="8">
        <v>9606.9500000000007</v>
      </c>
    </row>
    <row r="24" spans="1:4" x14ac:dyDescent="0.2">
      <c r="A24">
        <v>2015</v>
      </c>
      <c r="B24" t="s">
        <v>170</v>
      </c>
      <c r="C24" t="s">
        <v>49</v>
      </c>
      <c r="D24" s="8">
        <v>18367.82</v>
      </c>
    </row>
    <row r="25" spans="1:4" x14ac:dyDescent="0.2">
      <c r="A25">
        <v>2015</v>
      </c>
      <c r="B25" t="s">
        <v>207</v>
      </c>
      <c r="C25" t="s">
        <v>83</v>
      </c>
      <c r="D25" s="8">
        <v>24586.38</v>
      </c>
    </row>
    <row r="26" spans="1:4" x14ac:dyDescent="0.2">
      <c r="A26">
        <v>2015</v>
      </c>
      <c r="B26" t="s">
        <v>208</v>
      </c>
      <c r="C26" t="s">
        <v>84</v>
      </c>
      <c r="D26" s="8">
        <v>34006.43</v>
      </c>
    </row>
    <row r="27" spans="1:4" x14ac:dyDescent="0.2">
      <c r="A27">
        <v>2015</v>
      </c>
      <c r="B27" t="s">
        <v>133</v>
      </c>
      <c r="C27" t="s">
        <v>12</v>
      </c>
      <c r="D27" s="8">
        <v>860.12</v>
      </c>
    </row>
    <row r="28" spans="1:4" x14ac:dyDescent="0.2">
      <c r="A28">
        <v>2015</v>
      </c>
      <c r="B28" t="s">
        <v>134</v>
      </c>
      <c r="C28" t="s">
        <v>13</v>
      </c>
      <c r="D28" s="8">
        <v>1766.3</v>
      </c>
    </row>
    <row r="29" spans="1:4" x14ac:dyDescent="0.2">
      <c r="A29">
        <v>2015</v>
      </c>
      <c r="B29" t="s">
        <v>135</v>
      </c>
      <c r="C29" t="s">
        <v>14</v>
      </c>
      <c r="D29" s="8">
        <v>3085.79</v>
      </c>
    </row>
    <row r="30" spans="1:4" x14ac:dyDescent="0.2">
      <c r="A30">
        <v>2015</v>
      </c>
      <c r="B30" t="s">
        <v>154</v>
      </c>
      <c r="C30" t="s">
        <v>33</v>
      </c>
      <c r="D30" s="8">
        <v>4992.63</v>
      </c>
    </row>
    <row r="31" spans="1:4" x14ac:dyDescent="0.2">
      <c r="A31">
        <v>2015</v>
      </c>
      <c r="B31" t="s">
        <v>171</v>
      </c>
      <c r="C31" t="s">
        <v>50</v>
      </c>
      <c r="D31" s="8">
        <v>11211.25</v>
      </c>
    </row>
    <row r="32" spans="1:4" x14ac:dyDescent="0.2">
      <c r="A32">
        <v>2015</v>
      </c>
      <c r="B32" t="s">
        <v>209</v>
      </c>
      <c r="C32" t="s">
        <v>85</v>
      </c>
      <c r="D32" s="8">
        <v>19216.830000000002</v>
      </c>
    </row>
    <row r="33" spans="1:4" x14ac:dyDescent="0.2">
      <c r="A33">
        <v>2015</v>
      </c>
      <c r="B33" t="s">
        <v>210</v>
      </c>
      <c r="C33" t="s">
        <v>86</v>
      </c>
      <c r="D33" s="8">
        <v>28301.06</v>
      </c>
    </row>
    <row r="34" spans="1:4" x14ac:dyDescent="0.2">
      <c r="A34">
        <v>2015</v>
      </c>
      <c r="B34" t="s">
        <v>211</v>
      </c>
      <c r="C34" t="s">
        <v>87</v>
      </c>
      <c r="D34" s="8">
        <v>830.7</v>
      </c>
    </row>
    <row r="35" spans="1:4" x14ac:dyDescent="0.2">
      <c r="A35">
        <v>2015</v>
      </c>
      <c r="B35" t="s">
        <v>212</v>
      </c>
      <c r="C35" t="s">
        <v>88</v>
      </c>
      <c r="D35" s="8">
        <v>1572.91</v>
      </c>
    </row>
    <row r="36" spans="1:4" x14ac:dyDescent="0.2">
      <c r="A36">
        <v>2015</v>
      </c>
      <c r="B36" t="s">
        <v>136</v>
      </c>
      <c r="C36" t="s">
        <v>15</v>
      </c>
      <c r="D36" s="8">
        <v>2836.3</v>
      </c>
    </row>
    <row r="37" spans="1:4" x14ac:dyDescent="0.2">
      <c r="A37">
        <v>2015</v>
      </c>
      <c r="B37" t="s">
        <v>137</v>
      </c>
      <c r="C37" t="s">
        <v>16</v>
      </c>
      <c r="D37" s="8">
        <v>4883.93</v>
      </c>
    </row>
    <row r="38" spans="1:4" x14ac:dyDescent="0.2">
      <c r="A38">
        <v>2015</v>
      </c>
      <c r="B38" t="s">
        <v>155</v>
      </c>
      <c r="C38" t="s">
        <v>34</v>
      </c>
      <c r="D38" s="8">
        <v>9538.07</v>
      </c>
    </row>
    <row r="39" spans="1:4" x14ac:dyDescent="0.2">
      <c r="A39">
        <v>2015</v>
      </c>
      <c r="B39" t="s">
        <v>172</v>
      </c>
      <c r="C39" t="s">
        <v>51</v>
      </c>
      <c r="D39" s="8">
        <v>17761.57</v>
      </c>
    </row>
    <row r="40" spans="1:4" x14ac:dyDescent="0.2">
      <c r="A40">
        <v>2015</v>
      </c>
      <c r="B40" t="s">
        <v>173</v>
      </c>
      <c r="C40" t="s">
        <v>52</v>
      </c>
      <c r="D40" s="8">
        <v>25179.96</v>
      </c>
    </row>
    <row r="41" spans="1:4" x14ac:dyDescent="0.2">
      <c r="A41">
        <v>2015</v>
      </c>
      <c r="B41" t="s">
        <v>138</v>
      </c>
      <c r="C41" t="s">
        <v>17</v>
      </c>
      <c r="D41" s="8">
        <v>760.97</v>
      </c>
    </row>
    <row r="42" spans="1:4" x14ac:dyDescent="0.2">
      <c r="A42">
        <v>2015</v>
      </c>
      <c r="B42" t="s">
        <v>139</v>
      </c>
      <c r="C42" t="s">
        <v>18</v>
      </c>
      <c r="D42" s="8">
        <v>1527.39</v>
      </c>
    </row>
    <row r="43" spans="1:4" x14ac:dyDescent="0.2">
      <c r="A43">
        <v>2015</v>
      </c>
      <c r="B43" t="s">
        <v>140</v>
      </c>
      <c r="C43" t="s">
        <v>19</v>
      </c>
      <c r="D43" s="8">
        <v>2846.77</v>
      </c>
    </row>
    <row r="44" spans="1:4" x14ac:dyDescent="0.2">
      <c r="A44">
        <v>2015</v>
      </c>
      <c r="B44" t="s">
        <v>141</v>
      </c>
      <c r="C44" t="s">
        <v>20</v>
      </c>
      <c r="D44" s="8">
        <v>4963.32</v>
      </c>
    </row>
    <row r="45" spans="1:4" x14ac:dyDescent="0.2">
      <c r="A45">
        <v>2015</v>
      </c>
      <c r="B45" t="s">
        <v>156</v>
      </c>
      <c r="C45" t="s">
        <v>35</v>
      </c>
      <c r="D45" s="8">
        <v>9733.7199999999993</v>
      </c>
    </row>
    <row r="46" spans="1:4" x14ac:dyDescent="0.2">
      <c r="A46">
        <v>2015</v>
      </c>
      <c r="B46" t="s">
        <v>174</v>
      </c>
      <c r="C46" t="s">
        <v>53</v>
      </c>
      <c r="D46" s="8">
        <v>16769.53</v>
      </c>
    </row>
    <row r="47" spans="1:4" x14ac:dyDescent="0.2">
      <c r="A47">
        <v>2015</v>
      </c>
      <c r="B47" t="s">
        <v>175</v>
      </c>
      <c r="C47" t="s">
        <v>54</v>
      </c>
      <c r="D47" s="8">
        <v>31546.68</v>
      </c>
    </row>
    <row r="48" spans="1:4" x14ac:dyDescent="0.2">
      <c r="A48">
        <v>2015</v>
      </c>
      <c r="B48" t="s">
        <v>142</v>
      </c>
      <c r="C48" t="s">
        <v>21</v>
      </c>
      <c r="D48" s="8">
        <v>772.38</v>
      </c>
    </row>
    <row r="49" spans="1:4" x14ac:dyDescent="0.2">
      <c r="A49">
        <v>2015</v>
      </c>
      <c r="B49" t="s">
        <v>176</v>
      </c>
      <c r="C49" t="s">
        <v>55</v>
      </c>
      <c r="D49" s="8">
        <v>1513.59</v>
      </c>
    </row>
    <row r="50" spans="1:4" x14ac:dyDescent="0.2">
      <c r="A50">
        <v>2015</v>
      </c>
      <c r="B50" t="s">
        <v>143</v>
      </c>
      <c r="C50" t="s">
        <v>22</v>
      </c>
      <c r="D50" s="8">
        <v>2797.07</v>
      </c>
    </row>
    <row r="51" spans="1:4" x14ac:dyDescent="0.2">
      <c r="A51">
        <v>2015</v>
      </c>
      <c r="B51" t="s">
        <v>144</v>
      </c>
      <c r="C51" t="s">
        <v>23</v>
      </c>
      <c r="D51" s="8">
        <v>5123.25</v>
      </c>
    </row>
    <row r="52" spans="1:4" x14ac:dyDescent="0.2">
      <c r="A52">
        <v>2015</v>
      </c>
      <c r="B52" t="s">
        <v>157</v>
      </c>
      <c r="C52" t="s">
        <v>36</v>
      </c>
      <c r="D52" s="8">
        <v>9600.52</v>
      </c>
    </row>
    <row r="53" spans="1:4" x14ac:dyDescent="0.2">
      <c r="A53">
        <v>2015</v>
      </c>
      <c r="B53" t="s">
        <v>177</v>
      </c>
      <c r="C53" t="s">
        <v>56</v>
      </c>
      <c r="D53" s="8">
        <v>16427.71</v>
      </c>
    </row>
    <row r="54" spans="1:4" x14ac:dyDescent="0.2">
      <c r="A54">
        <v>2015</v>
      </c>
      <c r="B54" t="s">
        <v>178</v>
      </c>
      <c r="C54" t="s">
        <v>57</v>
      </c>
      <c r="D54" s="8">
        <v>33087.49</v>
      </c>
    </row>
    <row r="55" spans="1:4" x14ac:dyDescent="0.2">
      <c r="A55">
        <v>2015</v>
      </c>
      <c r="B55" t="s">
        <v>213</v>
      </c>
      <c r="C55" t="s">
        <v>89</v>
      </c>
      <c r="D55" s="8">
        <v>848.02</v>
      </c>
    </row>
    <row r="56" spans="1:4" x14ac:dyDescent="0.2">
      <c r="A56">
        <v>2015</v>
      </c>
      <c r="B56" t="s">
        <v>179</v>
      </c>
      <c r="C56" t="s">
        <v>58</v>
      </c>
      <c r="D56" s="8">
        <v>1631.06</v>
      </c>
    </row>
    <row r="57" spans="1:4" x14ac:dyDescent="0.2">
      <c r="A57">
        <v>2015</v>
      </c>
      <c r="B57" t="s">
        <v>145</v>
      </c>
      <c r="C57" t="s">
        <v>24</v>
      </c>
      <c r="D57" s="8">
        <v>3043.5</v>
      </c>
    </row>
    <row r="58" spans="1:4" x14ac:dyDescent="0.2">
      <c r="A58">
        <v>2015</v>
      </c>
      <c r="B58" t="s">
        <v>146</v>
      </c>
      <c r="C58" t="s">
        <v>25</v>
      </c>
      <c r="D58" s="8">
        <v>5268.76</v>
      </c>
    </row>
    <row r="59" spans="1:4" x14ac:dyDescent="0.2">
      <c r="A59">
        <v>2015</v>
      </c>
      <c r="B59" t="s">
        <v>147</v>
      </c>
      <c r="C59" t="s">
        <v>26</v>
      </c>
      <c r="D59" s="8">
        <v>9771.3799999999992</v>
      </c>
    </row>
    <row r="60" spans="1:4" x14ac:dyDescent="0.2">
      <c r="A60">
        <v>2015</v>
      </c>
      <c r="B60" t="s">
        <v>158</v>
      </c>
      <c r="C60" t="s">
        <v>37</v>
      </c>
      <c r="D60" s="8">
        <v>16633.02</v>
      </c>
    </row>
    <row r="61" spans="1:4" x14ac:dyDescent="0.2">
      <c r="A61">
        <v>2015</v>
      </c>
      <c r="B61" t="s">
        <v>159</v>
      </c>
      <c r="C61" t="s">
        <v>38</v>
      </c>
      <c r="D61" s="8">
        <v>23572.62</v>
      </c>
    </row>
    <row r="62" spans="1:4" x14ac:dyDescent="0.2">
      <c r="A62">
        <v>2015</v>
      </c>
      <c r="B62" t="s">
        <v>180</v>
      </c>
      <c r="C62" t="s">
        <v>59</v>
      </c>
      <c r="D62" s="8">
        <v>28534.86</v>
      </c>
    </row>
    <row r="63" spans="1:4" x14ac:dyDescent="0.2">
      <c r="A63">
        <v>2015</v>
      </c>
      <c r="B63" t="s">
        <v>181</v>
      </c>
      <c r="C63" t="s">
        <v>60</v>
      </c>
      <c r="D63" s="8">
        <v>46596.65</v>
      </c>
    </row>
    <row r="64" spans="1:4" x14ac:dyDescent="0.2">
      <c r="A64">
        <v>2015</v>
      </c>
      <c r="B64" t="s">
        <v>214</v>
      </c>
      <c r="C64" t="s">
        <v>90</v>
      </c>
      <c r="D64" s="8">
        <v>891.65</v>
      </c>
    </row>
    <row r="65" spans="1:4" x14ac:dyDescent="0.2">
      <c r="A65">
        <v>2015</v>
      </c>
      <c r="B65" t="s">
        <v>215</v>
      </c>
      <c r="C65" t="s">
        <v>91</v>
      </c>
      <c r="D65" s="8">
        <v>1736.98</v>
      </c>
    </row>
    <row r="66" spans="1:4" x14ac:dyDescent="0.2">
      <c r="A66">
        <v>2015</v>
      </c>
      <c r="B66" t="s">
        <v>216</v>
      </c>
      <c r="C66" t="s">
        <v>92</v>
      </c>
      <c r="D66" s="8">
        <v>3147.98</v>
      </c>
    </row>
    <row r="67" spans="1:4" x14ac:dyDescent="0.2">
      <c r="A67">
        <v>2015</v>
      </c>
      <c r="B67" t="s">
        <v>217</v>
      </c>
      <c r="C67" t="s">
        <v>93</v>
      </c>
      <c r="D67" s="8">
        <v>5402.15</v>
      </c>
    </row>
    <row r="68" spans="1:4" x14ac:dyDescent="0.2">
      <c r="A68">
        <v>2015</v>
      </c>
      <c r="B68" t="s">
        <v>218</v>
      </c>
      <c r="C68" t="s">
        <v>94</v>
      </c>
      <c r="D68" s="8">
        <v>10553.94</v>
      </c>
    </row>
    <row r="69" spans="1:4" x14ac:dyDescent="0.2">
      <c r="A69">
        <v>2015</v>
      </c>
      <c r="B69" t="s">
        <v>160</v>
      </c>
      <c r="C69" t="s">
        <v>39</v>
      </c>
      <c r="D69" s="8">
        <v>17269.28</v>
      </c>
    </row>
    <row r="70" spans="1:4" x14ac:dyDescent="0.2">
      <c r="A70">
        <v>2015</v>
      </c>
      <c r="B70" t="s">
        <v>182</v>
      </c>
      <c r="C70" t="s">
        <v>61</v>
      </c>
      <c r="D70" s="8">
        <v>25820.79</v>
      </c>
    </row>
    <row r="71" spans="1:4" x14ac:dyDescent="0.2">
      <c r="A71">
        <v>2015</v>
      </c>
      <c r="B71" t="s">
        <v>183</v>
      </c>
      <c r="C71" t="s">
        <v>62</v>
      </c>
      <c r="D71" s="8">
        <v>33542.9</v>
      </c>
    </row>
    <row r="72" spans="1:4" x14ac:dyDescent="0.2">
      <c r="A72">
        <v>2015</v>
      </c>
      <c r="B72" t="s">
        <v>184</v>
      </c>
      <c r="C72" t="s">
        <v>63</v>
      </c>
      <c r="D72" s="8">
        <v>895.38</v>
      </c>
    </row>
    <row r="73" spans="1:4" x14ac:dyDescent="0.2">
      <c r="A73">
        <v>2015</v>
      </c>
      <c r="B73" t="s">
        <v>219</v>
      </c>
      <c r="C73" t="s">
        <v>95</v>
      </c>
      <c r="D73" s="8">
        <v>1691.12</v>
      </c>
    </row>
    <row r="74" spans="1:4" x14ac:dyDescent="0.2">
      <c r="A74">
        <v>2015</v>
      </c>
      <c r="B74" t="s">
        <v>185</v>
      </c>
      <c r="C74" t="s">
        <v>64</v>
      </c>
      <c r="D74" s="8">
        <v>3018.4</v>
      </c>
    </row>
    <row r="75" spans="1:4" x14ac:dyDescent="0.2">
      <c r="A75">
        <v>2015</v>
      </c>
      <c r="B75" t="s">
        <v>148</v>
      </c>
      <c r="C75" t="s">
        <v>27</v>
      </c>
      <c r="D75" s="8">
        <v>5328.04</v>
      </c>
    </row>
    <row r="76" spans="1:4" x14ac:dyDescent="0.2">
      <c r="A76">
        <v>2015</v>
      </c>
      <c r="B76" t="s">
        <v>161</v>
      </c>
      <c r="C76" t="s">
        <v>40</v>
      </c>
      <c r="D76" s="8">
        <v>9748.98</v>
      </c>
    </row>
    <row r="77" spans="1:4" x14ac:dyDescent="0.2">
      <c r="A77">
        <v>2015</v>
      </c>
      <c r="B77" t="s">
        <v>186</v>
      </c>
      <c r="C77" t="s">
        <v>65</v>
      </c>
      <c r="D77" s="8">
        <v>17091.849999999999</v>
      </c>
    </row>
    <row r="78" spans="1:4" x14ac:dyDescent="0.2">
      <c r="A78">
        <v>2015</v>
      </c>
      <c r="B78" t="s">
        <v>187</v>
      </c>
      <c r="C78" t="s">
        <v>66</v>
      </c>
      <c r="D78" s="8">
        <v>27765.19</v>
      </c>
    </row>
    <row r="79" spans="1:4" x14ac:dyDescent="0.2">
      <c r="A79">
        <v>2015</v>
      </c>
      <c r="B79" t="s">
        <v>220</v>
      </c>
      <c r="C79" t="s">
        <v>96</v>
      </c>
      <c r="D79" s="8">
        <v>872.59</v>
      </c>
    </row>
    <row r="80" spans="1:4" x14ac:dyDescent="0.2">
      <c r="A80">
        <v>2015</v>
      </c>
      <c r="B80" t="s">
        <v>221</v>
      </c>
      <c r="C80" t="s">
        <v>97</v>
      </c>
      <c r="D80" s="8">
        <v>1786.94</v>
      </c>
    </row>
    <row r="81" spans="1:4" x14ac:dyDescent="0.2">
      <c r="A81">
        <v>2015</v>
      </c>
      <c r="B81" t="s">
        <v>222</v>
      </c>
      <c r="C81" t="s">
        <v>98</v>
      </c>
      <c r="D81" s="8">
        <v>3201.02</v>
      </c>
    </row>
    <row r="82" spans="1:4" x14ac:dyDescent="0.2">
      <c r="A82">
        <v>2015</v>
      </c>
      <c r="B82" t="s">
        <v>188</v>
      </c>
      <c r="C82" t="s">
        <v>67</v>
      </c>
      <c r="D82" s="8">
        <v>5206.6000000000004</v>
      </c>
    </row>
    <row r="83" spans="1:4" x14ac:dyDescent="0.2">
      <c r="A83">
        <v>2015</v>
      </c>
      <c r="B83" t="s">
        <v>189</v>
      </c>
      <c r="C83" t="s">
        <v>68</v>
      </c>
      <c r="D83" s="8">
        <v>10963.7</v>
      </c>
    </row>
    <row r="84" spans="1:4" x14ac:dyDescent="0.2">
      <c r="A84">
        <v>2015</v>
      </c>
      <c r="B84" t="s">
        <v>162</v>
      </c>
      <c r="C84" t="s">
        <v>41</v>
      </c>
      <c r="D84" s="8">
        <v>18855.599999999999</v>
      </c>
    </row>
    <row r="85" spans="1:4" x14ac:dyDescent="0.2">
      <c r="A85">
        <v>2015</v>
      </c>
      <c r="B85" t="s">
        <v>190</v>
      </c>
      <c r="C85" t="s">
        <v>69</v>
      </c>
      <c r="D85" s="8">
        <v>26007.89</v>
      </c>
    </row>
    <row r="86" spans="1:4" x14ac:dyDescent="0.2">
      <c r="A86">
        <v>2015</v>
      </c>
      <c r="B86" t="s">
        <v>191</v>
      </c>
      <c r="C86" t="s">
        <v>70</v>
      </c>
      <c r="D86" s="8">
        <v>31429.05</v>
      </c>
    </row>
    <row r="87" spans="1:4" x14ac:dyDescent="0.2">
      <c r="A87">
        <v>2016</v>
      </c>
      <c r="B87" t="s">
        <v>121</v>
      </c>
      <c r="C87" t="s">
        <v>0</v>
      </c>
      <c r="D87" s="8">
        <v>133.5</v>
      </c>
    </row>
    <row r="88" spans="1:4" x14ac:dyDescent="0.2">
      <c r="A88">
        <v>2016</v>
      </c>
      <c r="B88" t="s">
        <v>122</v>
      </c>
      <c r="C88" t="s">
        <v>1</v>
      </c>
      <c r="D88" s="8">
        <v>207.42</v>
      </c>
    </row>
    <row r="89" spans="1:4" x14ac:dyDescent="0.2">
      <c r="A89">
        <v>2016</v>
      </c>
      <c r="B89" t="s">
        <v>123</v>
      </c>
      <c r="C89" t="s">
        <v>2</v>
      </c>
      <c r="D89" s="8">
        <v>413.57</v>
      </c>
    </row>
    <row r="90" spans="1:4" x14ac:dyDescent="0.2">
      <c r="A90">
        <v>2016</v>
      </c>
      <c r="B90" t="s">
        <v>165</v>
      </c>
      <c r="C90" t="s">
        <v>44</v>
      </c>
      <c r="D90" s="8">
        <v>783.81</v>
      </c>
    </row>
    <row r="91" spans="1:4" x14ac:dyDescent="0.2">
      <c r="A91">
        <v>2016</v>
      </c>
      <c r="B91" t="s">
        <v>241</v>
      </c>
      <c r="C91" t="s">
        <v>117</v>
      </c>
      <c r="D91" s="8">
        <v>1346.15</v>
      </c>
    </row>
    <row r="92" spans="1:4" x14ac:dyDescent="0.2">
      <c r="A92">
        <v>2016</v>
      </c>
      <c r="B92" t="s">
        <v>201</v>
      </c>
      <c r="C92" t="s">
        <v>80</v>
      </c>
      <c r="D92" s="8">
        <v>94.58</v>
      </c>
    </row>
    <row r="93" spans="1:4" x14ac:dyDescent="0.2">
      <c r="A93">
        <v>2016</v>
      </c>
      <c r="B93" t="s">
        <v>202</v>
      </c>
      <c r="C93" t="s">
        <v>492</v>
      </c>
      <c r="D93" s="8">
        <v>226.5</v>
      </c>
    </row>
    <row r="94" spans="1:4" x14ac:dyDescent="0.2">
      <c r="A94">
        <v>2016</v>
      </c>
      <c r="B94" t="s">
        <v>203</v>
      </c>
      <c r="C94" t="s">
        <v>493</v>
      </c>
      <c r="D94" s="8">
        <v>435.52</v>
      </c>
    </row>
    <row r="95" spans="1:4" x14ac:dyDescent="0.2">
      <c r="A95">
        <v>2016</v>
      </c>
      <c r="B95" t="s">
        <v>240</v>
      </c>
      <c r="C95" t="s">
        <v>116</v>
      </c>
      <c r="D95" s="8">
        <v>726.63</v>
      </c>
    </row>
    <row r="96" spans="1:4" x14ac:dyDescent="0.2">
      <c r="A96">
        <v>2016</v>
      </c>
      <c r="B96" t="s">
        <v>128</v>
      </c>
      <c r="C96" t="s">
        <v>7</v>
      </c>
      <c r="D96" s="8">
        <v>840.48</v>
      </c>
    </row>
    <row r="97" spans="1:4" x14ac:dyDescent="0.2">
      <c r="A97">
        <v>2016</v>
      </c>
      <c r="B97" t="s">
        <v>167</v>
      </c>
      <c r="C97" t="s">
        <v>46</v>
      </c>
      <c r="D97" s="8">
        <v>1800.72</v>
      </c>
    </row>
    <row r="98" spans="1:4" x14ac:dyDescent="0.2">
      <c r="A98">
        <v>2016</v>
      </c>
      <c r="B98" t="s">
        <v>129</v>
      </c>
      <c r="C98" t="s">
        <v>8</v>
      </c>
      <c r="D98" s="8">
        <v>3211.89</v>
      </c>
    </row>
    <row r="99" spans="1:4" x14ac:dyDescent="0.2">
      <c r="A99">
        <v>2016</v>
      </c>
      <c r="B99" t="s">
        <v>130</v>
      </c>
      <c r="C99" t="s">
        <v>9</v>
      </c>
      <c r="D99" s="8">
        <v>5257.25</v>
      </c>
    </row>
    <row r="100" spans="1:4" x14ac:dyDescent="0.2">
      <c r="A100">
        <v>2016</v>
      </c>
      <c r="B100" t="s">
        <v>152</v>
      </c>
      <c r="C100" t="s">
        <v>31</v>
      </c>
      <c r="D100" s="8">
        <v>10771.93</v>
      </c>
    </row>
    <row r="101" spans="1:4" x14ac:dyDescent="0.2">
      <c r="A101">
        <v>2016</v>
      </c>
      <c r="B101" t="s">
        <v>168</v>
      </c>
      <c r="C101" t="s">
        <v>47</v>
      </c>
      <c r="D101" s="8">
        <v>16308.49</v>
      </c>
    </row>
    <row r="102" spans="1:4" x14ac:dyDescent="0.2">
      <c r="A102">
        <v>2016</v>
      </c>
      <c r="B102" t="s">
        <v>204</v>
      </c>
      <c r="C102" t="s">
        <v>494</v>
      </c>
      <c r="D102" s="8">
        <v>25173.42</v>
      </c>
    </row>
    <row r="103" spans="1:4" x14ac:dyDescent="0.2">
      <c r="A103">
        <v>2016</v>
      </c>
      <c r="B103" t="s">
        <v>205</v>
      </c>
      <c r="C103" t="s">
        <v>81</v>
      </c>
      <c r="D103" s="8">
        <v>30326.51</v>
      </c>
    </row>
    <row r="104" spans="1:4" x14ac:dyDescent="0.2">
      <c r="A104">
        <v>2016</v>
      </c>
      <c r="B104" t="s">
        <v>131</v>
      </c>
      <c r="C104" t="s">
        <v>10</v>
      </c>
      <c r="D104" s="8">
        <v>804.03</v>
      </c>
    </row>
    <row r="105" spans="1:4" x14ac:dyDescent="0.2">
      <c r="A105">
        <v>2016</v>
      </c>
      <c r="B105" t="s">
        <v>169</v>
      </c>
      <c r="C105" t="s">
        <v>48</v>
      </c>
      <c r="D105" s="8">
        <v>1598.98</v>
      </c>
    </row>
    <row r="106" spans="1:4" x14ac:dyDescent="0.2">
      <c r="A106">
        <v>2016</v>
      </c>
      <c r="B106" t="s">
        <v>206</v>
      </c>
      <c r="C106" t="s">
        <v>82</v>
      </c>
      <c r="D106" s="8">
        <v>2933.89</v>
      </c>
    </row>
    <row r="107" spans="1:4" x14ac:dyDescent="0.2">
      <c r="A107">
        <v>2016</v>
      </c>
      <c r="B107" t="s">
        <v>132</v>
      </c>
      <c r="C107" t="s">
        <v>11</v>
      </c>
      <c r="D107" s="8">
        <v>5092.28</v>
      </c>
    </row>
    <row r="108" spans="1:4" x14ac:dyDescent="0.2">
      <c r="A108">
        <v>2016</v>
      </c>
      <c r="B108" t="s">
        <v>153</v>
      </c>
      <c r="C108" t="s">
        <v>32</v>
      </c>
      <c r="D108" s="8">
        <v>9773.39</v>
      </c>
    </row>
    <row r="109" spans="1:4" x14ac:dyDescent="0.2">
      <c r="A109">
        <v>2016</v>
      </c>
      <c r="B109" t="s">
        <v>170</v>
      </c>
      <c r="C109" t="s">
        <v>49</v>
      </c>
      <c r="D109" s="8">
        <v>18686.03</v>
      </c>
    </row>
    <row r="110" spans="1:4" x14ac:dyDescent="0.2">
      <c r="A110">
        <v>2016</v>
      </c>
      <c r="B110" t="s">
        <v>207</v>
      </c>
      <c r="C110" t="s">
        <v>83</v>
      </c>
      <c r="D110" s="8">
        <v>25012.32</v>
      </c>
    </row>
    <row r="111" spans="1:4" x14ac:dyDescent="0.2">
      <c r="A111">
        <v>2016</v>
      </c>
      <c r="B111" t="s">
        <v>208</v>
      </c>
      <c r="C111" t="s">
        <v>84</v>
      </c>
      <c r="D111" s="8">
        <v>34595.57</v>
      </c>
    </row>
    <row r="112" spans="1:4" x14ac:dyDescent="0.2">
      <c r="A112">
        <v>2016</v>
      </c>
      <c r="B112" t="s">
        <v>133</v>
      </c>
      <c r="C112" t="s">
        <v>12</v>
      </c>
      <c r="D112" s="8">
        <v>875.02</v>
      </c>
    </row>
    <row r="113" spans="1:4" x14ac:dyDescent="0.2">
      <c r="A113">
        <v>2016</v>
      </c>
      <c r="B113" t="s">
        <v>134</v>
      </c>
      <c r="C113" t="s">
        <v>13</v>
      </c>
      <c r="D113" s="8">
        <v>1796.9</v>
      </c>
    </row>
    <row r="114" spans="1:4" x14ac:dyDescent="0.2">
      <c r="A114">
        <v>2016</v>
      </c>
      <c r="B114" t="s">
        <v>135</v>
      </c>
      <c r="C114" t="s">
        <v>14</v>
      </c>
      <c r="D114" s="8">
        <v>3139.25</v>
      </c>
    </row>
    <row r="115" spans="1:4" x14ac:dyDescent="0.2">
      <c r="A115">
        <v>2016</v>
      </c>
      <c r="B115" t="s">
        <v>154</v>
      </c>
      <c r="C115" t="s">
        <v>33</v>
      </c>
      <c r="D115" s="8">
        <v>5079.12</v>
      </c>
    </row>
    <row r="116" spans="1:4" x14ac:dyDescent="0.2">
      <c r="A116">
        <v>2016</v>
      </c>
      <c r="B116" t="s">
        <v>171</v>
      </c>
      <c r="C116" t="s">
        <v>50</v>
      </c>
      <c r="D116" s="8">
        <v>11405.48</v>
      </c>
    </row>
    <row r="117" spans="1:4" x14ac:dyDescent="0.2">
      <c r="A117">
        <v>2016</v>
      </c>
      <c r="B117" t="s">
        <v>209</v>
      </c>
      <c r="C117" t="s">
        <v>85</v>
      </c>
      <c r="D117" s="8">
        <v>19549.75</v>
      </c>
    </row>
    <row r="118" spans="1:4" x14ac:dyDescent="0.2">
      <c r="A118">
        <v>2016</v>
      </c>
      <c r="B118" t="s">
        <v>210</v>
      </c>
      <c r="C118" t="s">
        <v>86</v>
      </c>
      <c r="D118" s="8">
        <v>28791.360000000001</v>
      </c>
    </row>
    <row r="119" spans="1:4" x14ac:dyDescent="0.2">
      <c r="A119">
        <v>2016</v>
      </c>
      <c r="B119" t="s">
        <v>211</v>
      </c>
      <c r="C119" t="s">
        <v>87</v>
      </c>
      <c r="D119" s="8">
        <v>845.09</v>
      </c>
    </row>
    <row r="120" spans="1:4" x14ac:dyDescent="0.2">
      <c r="A120">
        <v>2016</v>
      </c>
      <c r="B120" t="s">
        <v>212</v>
      </c>
      <c r="C120" t="s">
        <v>88</v>
      </c>
      <c r="D120" s="8">
        <v>1600.15</v>
      </c>
    </row>
    <row r="121" spans="1:4" x14ac:dyDescent="0.2">
      <c r="A121">
        <v>2016</v>
      </c>
      <c r="B121" t="s">
        <v>136</v>
      </c>
      <c r="C121" t="s">
        <v>15</v>
      </c>
      <c r="D121" s="8">
        <v>2885.43</v>
      </c>
    </row>
    <row r="122" spans="1:4" x14ac:dyDescent="0.2">
      <c r="A122">
        <v>2016</v>
      </c>
      <c r="B122" t="s">
        <v>155</v>
      </c>
      <c r="C122" t="s">
        <v>34</v>
      </c>
      <c r="D122" s="8">
        <v>9703.31</v>
      </c>
    </row>
    <row r="123" spans="1:4" x14ac:dyDescent="0.2">
      <c r="A123">
        <v>2016</v>
      </c>
      <c r="B123" t="s">
        <v>172</v>
      </c>
      <c r="C123" t="s">
        <v>51</v>
      </c>
      <c r="D123" s="8">
        <v>18069.28</v>
      </c>
    </row>
    <row r="124" spans="1:4" x14ac:dyDescent="0.2">
      <c r="A124">
        <v>2016</v>
      </c>
      <c r="B124" t="s">
        <v>173</v>
      </c>
      <c r="C124" t="s">
        <v>52</v>
      </c>
      <c r="D124" s="8">
        <v>25616.19</v>
      </c>
    </row>
    <row r="125" spans="1:4" x14ac:dyDescent="0.2">
      <c r="A125">
        <v>2016</v>
      </c>
      <c r="B125" t="s">
        <v>138</v>
      </c>
      <c r="C125" t="s">
        <v>17</v>
      </c>
      <c r="D125" s="8">
        <v>774.15</v>
      </c>
    </row>
    <row r="126" spans="1:4" x14ac:dyDescent="0.2">
      <c r="A126">
        <v>2016</v>
      </c>
      <c r="B126" t="s">
        <v>139</v>
      </c>
      <c r="C126" t="s">
        <v>18</v>
      </c>
      <c r="D126" s="8">
        <v>1553.85</v>
      </c>
    </row>
    <row r="127" spans="1:4" x14ac:dyDescent="0.2">
      <c r="A127">
        <v>2016</v>
      </c>
      <c r="B127" t="s">
        <v>140</v>
      </c>
      <c r="C127" t="s">
        <v>19</v>
      </c>
      <c r="D127" s="8">
        <v>2896.09</v>
      </c>
    </row>
    <row r="128" spans="1:4" x14ac:dyDescent="0.2">
      <c r="A128">
        <v>2016</v>
      </c>
      <c r="B128" t="s">
        <v>141</v>
      </c>
      <c r="C128" t="s">
        <v>20</v>
      </c>
      <c r="D128" s="8">
        <v>5049.3100000000004</v>
      </c>
    </row>
    <row r="129" spans="1:4" x14ac:dyDescent="0.2">
      <c r="A129">
        <v>2016</v>
      </c>
      <c r="B129" t="s">
        <v>156</v>
      </c>
      <c r="C129" t="s">
        <v>35</v>
      </c>
      <c r="D129" s="8">
        <v>9902.35</v>
      </c>
    </row>
    <row r="130" spans="1:4" x14ac:dyDescent="0.2">
      <c r="A130">
        <v>2016</v>
      </c>
      <c r="B130" t="s">
        <v>174</v>
      </c>
      <c r="C130" t="s">
        <v>53</v>
      </c>
      <c r="D130" s="8">
        <v>17060.04</v>
      </c>
    </row>
    <row r="131" spans="1:4" x14ac:dyDescent="0.2">
      <c r="A131">
        <v>2016</v>
      </c>
      <c r="B131" t="s">
        <v>175</v>
      </c>
      <c r="C131" t="s">
        <v>54</v>
      </c>
      <c r="D131" s="8">
        <v>32093.200000000001</v>
      </c>
    </row>
    <row r="132" spans="1:4" x14ac:dyDescent="0.2">
      <c r="A132">
        <v>2016</v>
      </c>
      <c r="B132" t="s">
        <v>142</v>
      </c>
      <c r="C132" t="s">
        <v>21</v>
      </c>
      <c r="D132" s="8">
        <v>785.76</v>
      </c>
    </row>
    <row r="133" spans="1:4" x14ac:dyDescent="0.2">
      <c r="A133">
        <v>2016</v>
      </c>
      <c r="B133" t="s">
        <v>176</v>
      </c>
      <c r="C133" t="s">
        <v>55</v>
      </c>
      <c r="D133" s="8">
        <v>1539.81</v>
      </c>
    </row>
    <row r="134" spans="1:4" x14ac:dyDescent="0.2">
      <c r="A134">
        <v>2016</v>
      </c>
      <c r="B134" t="s">
        <v>143</v>
      </c>
      <c r="C134" t="s">
        <v>22</v>
      </c>
      <c r="D134" s="8">
        <v>2845.53</v>
      </c>
    </row>
    <row r="135" spans="1:4" x14ac:dyDescent="0.2">
      <c r="A135">
        <v>2016</v>
      </c>
      <c r="B135" t="s">
        <v>144</v>
      </c>
      <c r="C135" t="s">
        <v>23</v>
      </c>
      <c r="D135" s="8">
        <v>5212</v>
      </c>
    </row>
    <row r="136" spans="1:4" x14ac:dyDescent="0.2">
      <c r="A136">
        <v>2016</v>
      </c>
      <c r="B136" t="s">
        <v>157</v>
      </c>
      <c r="C136" t="s">
        <v>36</v>
      </c>
      <c r="D136" s="8">
        <v>9766.84</v>
      </c>
    </row>
    <row r="137" spans="1:4" x14ac:dyDescent="0.2">
      <c r="A137">
        <v>2016</v>
      </c>
      <c r="B137" t="s">
        <v>177</v>
      </c>
      <c r="C137" t="s">
        <v>56</v>
      </c>
      <c r="D137" s="8">
        <v>16712.310000000001</v>
      </c>
    </row>
    <row r="138" spans="1:4" x14ac:dyDescent="0.2">
      <c r="A138">
        <v>2016</v>
      </c>
      <c r="B138" t="s">
        <v>178</v>
      </c>
      <c r="C138" t="s">
        <v>57</v>
      </c>
      <c r="D138" s="8">
        <v>33660.699999999997</v>
      </c>
    </row>
    <row r="139" spans="1:4" x14ac:dyDescent="0.2">
      <c r="A139">
        <v>2016</v>
      </c>
      <c r="B139" t="s">
        <v>213</v>
      </c>
      <c r="C139" t="s">
        <v>89</v>
      </c>
      <c r="D139" s="8">
        <v>862.71</v>
      </c>
    </row>
    <row r="140" spans="1:4" x14ac:dyDescent="0.2">
      <c r="A140">
        <v>2016</v>
      </c>
      <c r="B140" t="s">
        <v>179</v>
      </c>
      <c r="C140" t="s">
        <v>58</v>
      </c>
      <c r="D140" s="8">
        <v>1659.31</v>
      </c>
    </row>
    <row r="141" spans="1:4" x14ac:dyDescent="0.2">
      <c r="A141">
        <v>2016</v>
      </c>
      <c r="B141" t="s">
        <v>145</v>
      </c>
      <c r="C141" t="s">
        <v>24</v>
      </c>
      <c r="D141" s="8">
        <v>3096.23</v>
      </c>
    </row>
    <row r="142" spans="1:4" x14ac:dyDescent="0.2">
      <c r="A142">
        <v>2016</v>
      </c>
      <c r="B142" t="s">
        <v>146</v>
      </c>
      <c r="C142" t="s">
        <v>25</v>
      </c>
      <c r="D142" s="8">
        <v>5360.04</v>
      </c>
    </row>
    <row r="143" spans="1:4" x14ac:dyDescent="0.2">
      <c r="A143">
        <v>2016</v>
      </c>
      <c r="B143" t="s">
        <v>147</v>
      </c>
      <c r="C143" t="s">
        <v>26</v>
      </c>
      <c r="D143" s="8">
        <v>9940.66</v>
      </c>
    </row>
    <row r="144" spans="1:4" x14ac:dyDescent="0.2">
      <c r="A144">
        <v>2016</v>
      </c>
      <c r="B144" t="s">
        <v>158</v>
      </c>
      <c r="C144" t="s">
        <v>37</v>
      </c>
      <c r="D144" s="8">
        <v>16921.18</v>
      </c>
    </row>
    <row r="145" spans="1:4" x14ac:dyDescent="0.2">
      <c r="A145">
        <v>2016</v>
      </c>
      <c r="B145" t="s">
        <v>159</v>
      </c>
      <c r="C145" t="s">
        <v>38</v>
      </c>
      <c r="D145" s="8">
        <v>23981.01</v>
      </c>
    </row>
    <row r="146" spans="1:4" x14ac:dyDescent="0.2">
      <c r="A146">
        <v>2016</v>
      </c>
      <c r="B146" t="s">
        <v>180</v>
      </c>
      <c r="C146" t="s">
        <v>59</v>
      </c>
      <c r="D146" s="8">
        <v>29029.21</v>
      </c>
    </row>
    <row r="147" spans="1:4" x14ac:dyDescent="0.2">
      <c r="A147">
        <v>2016</v>
      </c>
      <c r="B147" t="s">
        <v>181</v>
      </c>
      <c r="C147" t="s">
        <v>60</v>
      </c>
      <c r="D147" s="8">
        <v>47403.91</v>
      </c>
    </row>
    <row r="148" spans="1:4" x14ac:dyDescent="0.2">
      <c r="A148">
        <v>2016</v>
      </c>
      <c r="B148" t="s">
        <v>214</v>
      </c>
      <c r="C148" t="s">
        <v>90</v>
      </c>
      <c r="D148" s="8">
        <v>907.1</v>
      </c>
    </row>
    <row r="149" spans="1:4" x14ac:dyDescent="0.2">
      <c r="A149">
        <v>2016</v>
      </c>
      <c r="B149" t="s">
        <v>215</v>
      </c>
      <c r="C149" t="s">
        <v>91</v>
      </c>
      <c r="D149" s="8">
        <v>1767.07</v>
      </c>
    </row>
    <row r="150" spans="1:4" x14ac:dyDescent="0.2">
      <c r="A150">
        <v>2016</v>
      </c>
      <c r="B150" t="s">
        <v>216</v>
      </c>
      <c r="C150" t="s">
        <v>92</v>
      </c>
      <c r="D150" s="8">
        <v>3202.52</v>
      </c>
    </row>
    <row r="151" spans="1:4" x14ac:dyDescent="0.2">
      <c r="A151">
        <v>2016</v>
      </c>
      <c r="B151" t="s">
        <v>217</v>
      </c>
      <c r="C151" t="s">
        <v>93</v>
      </c>
      <c r="D151" s="8">
        <v>5495.74</v>
      </c>
    </row>
    <row r="152" spans="1:4" x14ac:dyDescent="0.2">
      <c r="A152">
        <v>2016</v>
      </c>
      <c r="B152" t="s">
        <v>218</v>
      </c>
      <c r="C152" t="s">
        <v>94</v>
      </c>
      <c r="D152" s="8">
        <v>10736.78</v>
      </c>
    </row>
    <row r="153" spans="1:4" x14ac:dyDescent="0.2">
      <c r="A153">
        <v>2016</v>
      </c>
      <c r="B153" t="s">
        <v>160</v>
      </c>
      <c r="C153" t="s">
        <v>39</v>
      </c>
      <c r="D153" s="8">
        <v>17568.46</v>
      </c>
    </row>
    <row r="154" spans="1:4" x14ac:dyDescent="0.2">
      <c r="A154">
        <v>2016</v>
      </c>
      <c r="B154" t="s">
        <v>182</v>
      </c>
      <c r="C154" t="s">
        <v>61</v>
      </c>
      <c r="D154" s="8">
        <v>26268.12</v>
      </c>
    </row>
    <row r="155" spans="1:4" x14ac:dyDescent="0.2">
      <c r="A155">
        <v>2016</v>
      </c>
      <c r="B155" t="s">
        <v>183</v>
      </c>
      <c r="C155" t="s">
        <v>62</v>
      </c>
      <c r="D155" s="8">
        <v>34124</v>
      </c>
    </row>
    <row r="156" spans="1:4" x14ac:dyDescent="0.2">
      <c r="A156">
        <v>2016</v>
      </c>
      <c r="B156" t="s">
        <v>184</v>
      </c>
      <c r="C156" t="s">
        <v>63</v>
      </c>
      <c r="D156" s="8">
        <v>910.89</v>
      </c>
    </row>
    <row r="157" spans="1:4" x14ac:dyDescent="0.2">
      <c r="A157">
        <v>2016</v>
      </c>
      <c r="B157" t="s">
        <v>219</v>
      </c>
      <c r="C157" t="s">
        <v>95</v>
      </c>
      <c r="D157" s="8">
        <v>1720.42</v>
      </c>
    </row>
    <row r="158" spans="1:4" x14ac:dyDescent="0.2">
      <c r="A158">
        <v>2016</v>
      </c>
      <c r="B158" t="s">
        <v>185</v>
      </c>
      <c r="C158" t="s">
        <v>64</v>
      </c>
      <c r="D158" s="8">
        <v>3070.69</v>
      </c>
    </row>
    <row r="159" spans="1:4" x14ac:dyDescent="0.2">
      <c r="A159">
        <v>2016</v>
      </c>
      <c r="B159" t="s">
        <v>148</v>
      </c>
      <c r="C159" t="s">
        <v>27</v>
      </c>
      <c r="D159" s="8">
        <v>5420.34</v>
      </c>
    </row>
    <row r="160" spans="1:4" x14ac:dyDescent="0.2">
      <c r="A160">
        <v>2016</v>
      </c>
      <c r="B160" t="s">
        <v>161</v>
      </c>
      <c r="C160" t="s">
        <v>40</v>
      </c>
      <c r="D160" s="8">
        <v>9917.8700000000008</v>
      </c>
    </row>
    <row r="161" spans="1:4" x14ac:dyDescent="0.2">
      <c r="A161">
        <v>2016</v>
      </c>
      <c r="B161" t="s">
        <v>186</v>
      </c>
      <c r="C161" t="s">
        <v>65</v>
      </c>
      <c r="D161" s="8">
        <v>17387.95</v>
      </c>
    </row>
    <row r="162" spans="1:4" x14ac:dyDescent="0.2">
      <c r="A162">
        <v>2016</v>
      </c>
      <c r="B162" t="s">
        <v>187</v>
      </c>
      <c r="C162" t="s">
        <v>66</v>
      </c>
      <c r="D162" s="8">
        <v>28246.21</v>
      </c>
    </row>
    <row r="163" spans="1:4" x14ac:dyDescent="0.2">
      <c r="A163">
        <v>2016</v>
      </c>
      <c r="B163" t="s">
        <v>220</v>
      </c>
      <c r="C163" t="s">
        <v>96</v>
      </c>
      <c r="D163" s="8">
        <v>887.71</v>
      </c>
    </row>
    <row r="164" spans="1:4" x14ac:dyDescent="0.2">
      <c r="A164">
        <v>2016</v>
      </c>
      <c r="B164" t="s">
        <v>221</v>
      </c>
      <c r="C164" t="s">
        <v>97</v>
      </c>
      <c r="D164" s="8">
        <v>1817.9</v>
      </c>
    </row>
    <row r="165" spans="1:4" x14ac:dyDescent="0.2">
      <c r="A165">
        <v>2016</v>
      </c>
      <c r="B165" t="s">
        <v>222</v>
      </c>
      <c r="C165" t="s">
        <v>98</v>
      </c>
      <c r="D165" s="8">
        <v>3256.48</v>
      </c>
    </row>
    <row r="166" spans="1:4" x14ac:dyDescent="0.2">
      <c r="A166">
        <v>2016</v>
      </c>
      <c r="B166" t="s">
        <v>188</v>
      </c>
      <c r="C166" t="s">
        <v>67</v>
      </c>
      <c r="D166" s="8">
        <v>5296.8</v>
      </c>
    </row>
    <row r="167" spans="1:4" x14ac:dyDescent="0.2">
      <c r="A167">
        <v>2016</v>
      </c>
      <c r="B167" t="s">
        <v>189</v>
      </c>
      <c r="C167" t="s">
        <v>68</v>
      </c>
      <c r="D167" s="8">
        <v>11153.63</v>
      </c>
    </row>
    <row r="168" spans="1:4" x14ac:dyDescent="0.2">
      <c r="A168">
        <v>2016</v>
      </c>
      <c r="B168" t="s">
        <v>162</v>
      </c>
      <c r="C168" t="s">
        <v>41</v>
      </c>
      <c r="D168" s="8">
        <v>19182.25</v>
      </c>
    </row>
    <row r="169" spans="1:4" x14ac:dyDescent="0.2">
      <c r="A169">
        <v>2016</v>
      </c>
      <c r="B169" t="s">
        <v>190</v>
      </c>
      <c r="C169" t="s">
        <v>69</v>
      </c>
      <c r="D169" s="8">
        <v>26458.46</v>
      </c>
    </row>
    <row r="170" spans="1:4" x14ac:dyDescent="0.2">
      <c r="A170">
        <v>2016</v>
      </c>
      <c r="B170" t="s">
        <v>191</v>
      </c>
      <c r="C170" t="s">
        <v>70</v>
      </c>
      <c r="D170" s="8">
        <v>31973.53</v>
      </c>
    </row>
    <row r="171" spans="1:4" x14ac:dyDescent="0.2">
      <c r="A171">
        <v>2016</v>
      </c>
      <c r="B171" t="s">
        <v>223</v>
      </c>
      <c r="C171" t="s">
        <v>99</v>
      </c>
      <c r="D171" s="8">
        <v>907.29</v>
      </c>
    </row>
    <row r="172" spans="1:4" x14ac:dyDescent="0.2">
      <c r="A172">
        <v>2016</v>
      </c>
      <c r="B172" t="s">
        <v>192</v>
      </c>
      <c r="C172" t="s">
        <v>71</v>
      </c>
      <c r="D172" s="8">
        <v>1838.06</v>
      </c>
    </row>
    <row r="173" spans="1:4" x14ac:dyDescent="0.2">
      <c r="A173">
        <v>2016</v>
      </c>
      <c r="B173" t="s">
        <v>149</v>
      </c>
      <c r="C173" t="s">
        <v>28</v>
      </c>
      <c r="D173" s="8">
        <v>3283.02</v>
      </c>
    </row>
    <row r="174" spans="1:4" x14ac:dyDescent="0.2">
      <c r="A174">
        <v>2016</v>
      </c>
      <c r="B174" t="s">
        <v>150</v>
      </c>
      <c r="C174" t="s">
        <v>29</v>
      </c>
      <c r="D174" s="8">
        <v>5471.93</v>
      </c>
    </row>
    <row r="175" spans="1:4" x14ac:dyDescent="0.2">
      <c r="A175">
        <v>2016</v>
      </c>
      <c r="B175" t="s">
        <v>163</v>
      </c>
      <c r="C175" t="s">
        <v>42</v>
      </c>
      <c r="D175" s="8">
        <v>11054.07</v>
      </c>
    </row>
    <row r="176" spans="1:4" x14ac:dyDescent="0.2">
      <c r="A176">
        <v>2016</v>
      </c>
      <c r="B176" t="s">
        <v>193</v>
      </c>
      <c r="C176" t="s">
        <v>72</v>
      </c>
      <c r="D176" s="8">
        <v>18334.91</v>
      </c>
    </row>
    <row r="177" spans="1:4" x14ac:dyDescent="0.2">
      <c r="A177">
        <v>2016</v>
      </c>
      <c r="B177" t="s">
        <v>194</v>
      </c>
      <c r="C177" t="s">
        <v>73</v>
      </c>
      <c r="D177" s="8">
        <v>29706.13</v>
      </c>
    </row>
    <row r="178" spans="1:4" x14ac:dyDescent="0.2">
      <c r="A178">
        <v>2016</v>
      </c>
      <c r="B178" t="s">
        <v>151</v>
      </c>
      <c r="C178" t="s">
        <v>30</v>
      </c>
      <c r="D178" s="8">
        <v>850.07</v>
      </c>
    </row>
    <row r="179" spans="1:4" x14ac:dyDescent="0.2">
      <c r="A179">
        <v>2016</v>
      </c>
      <c r="B179" t="s">
        <v>195</v>
      </c>
      <c r="C179" t="s">
        <v>74</v>
      </c>
      <c r="D179" s="8">
        <v>1782.74</v>
      </c>
    </row>
    <row r="180" spans="1:4" x14ac:dyDescent="0.2">
      <c r="A180">
        <v>2016</v>
      </c>
      <c r="B180" t="s">
        <v>224</v>
      </c>
      <c r="C180" t="s">
        <v>100</v>
      </c>
      <c r="D180" s="8">
        <v>3180.7</v>
      </c>
    </row>
    <row r="181" spans="1:4" x14ac:dyDescent="0.2">
      <c r="A181">
        <v>2016</v>
      </c>
      <c r="B181" t="s">
        <v>196</v>
      </c>
      <c r="C181" t="s">
        <v>75</v>
      </c>
      <c r="D181" s="8">
        <v>5572.65</v>
      </c>
    </row>
    <row r="182" spans="1:4" x14ac:dyDescent="0.2">
      <c r="A182">
        <v>2016</v>
      </c>
      <c r="B182" t="s">
        <v>197</v>
      </c>
      <c r="C182" t="s">
        <v>76</v>
      </c>
      <c r="D182" s="8">
        <v>10090.36</v>
      </c>
    </row>
    <row r="183" spans="1:4" x14ac:dyDescent="0.2">
      <c r="A183">
        <v>2016</v>
      </c>
      <c r="B183" t="s">
        <v>164</v>
      </c>
      <c r="C183" t="s">
        <v>43</v>
      </c>
      <c r="D183" s="8">
        <v>16693.939999999999</v>
      </c>
    </row>
    <row r="184" spans="1:4" x14ac:dyDescent="0.2">
      <c r="A184">
        <v>2016</v>
      </c>
      <c r="B184" t="s">
        <v>198</v>
      </c>
      <c r="C184" t="s">
        <v>77</v>
      </c>
      <c r="D184" s="8">
        <v>24285.46</v>
      </c>
    </row>
    <row r="185" spans="1:4" x14ac:dyDescent="0.2">
      <c r="A185">
        <v>2016</v>
      </c>
      <c r="B185" t="s">
        <v>225</v>
      </c>
      <c r="C185" t="s">
        <v>101</v>
      </c>
      <c r="D185" s="8">
        <v>34043</v>
      </c>
    </row>
    <row r="186" spans="1:4" x14ac:dyDescent="0.2">
      <c r="A186">
        <v>2016</v>
      </c>
      <c r="B186" t="s">
        <v>226</v>
      </c>
      <c r="C186" t="s">
        <v>102</v>
      </c>
      <c r="D186" s="8">
        <v>46142.13</v>
      </c>
    </row>
    <row r="187" spans="1:4" x14ac:dyDescent="0.2">
      <c r="A187">
        <v>2017</v>
      </c>
      <c r="B187" t="s">
        <v>121</v>
      </c>
      <c r="C187" t="s">
        <v>0</v>
      </c>
      <c r="D187" s="9">
        <v>111.6</v>
      </c>
    </row>
    <row r="188" spans="1:4" x14ac:dyDescent="0.2">
      <c r="A188">
        <v>2017</v>
      </c>
      <c r="B188" t="s">
        <v>122</v>
      </c>
      <c r="C188" t="s">
        <v>1</v>
      </c>
      <c r="D188" s="9">
        <v>227.13</v>
      </c>
    </row>
    <row r="189" spans="1:4" x14ac:dyDescent="0.2">
      <c r="A189">
        <v>2017</v>
      </c>
      <c r="B189" t="s">
        <v>123</v>
      </c>
      <c r="C189" t="s">
        <v>2</v>
      </c>
      <c r="D189" s="9">
        <v>438.78</v>
      </c>
    </row>
    <row r="190" spans="1:4" x14ac:dyDescent="0.2">
      <c r="A190">
        <v>2017</v>
      </c>
      <c r="B190" t="s">
        <v>165</v>
      </c>
      <c r="C190" t="s">
        <v>44</v>
      </c>
      <c r="D190" s="9">
        <v>812.74</v>
      </c>
    </row>
    <row r="191" spans="1:4" x14ac:dyDescent="0.2">
      <c r="A191">
        <v>2017</v>
      </c>
      <c r="B191" t="s">
        <v>241</v>
      </c>
      <c r="C191" t="s">
        <v>117</v>
      </c>
      <c r="D191" s="9">
        <v>1449.44</v>
      </c>
    </row>
    <row r="192" spans="1:4" x14ac:dyDescent="0.2">
      <c r="A192">
        <v>2017</v>
      </c>
      <c r="B192" t="s">
        <v>201</v>
      </c>
      <c r="C192" t="s">
        <v>80</v>
      </c>
      <c r="D192" s="9">
        <v>112.25</v>
      </c>
    </row>
    <row r="193" spans="1:4" x14ac:dyDescent="0.2">
      <c r="A193">
        <v>2017</v>
      </c>
      <c r="B193" t="s">
        <v>202</v>
      </c>
      <c r="C193" t="s">
        <v>492</v>
      </c>
      <c r="D193" s="9">
        <v>258.77</v>
      </c>
    </row>
    <row r="194" spans="1:4" x14ac:dyDescent="0.2">
      <c r="A194">
        <v>2017</v>
      </c>
      <c r="B194" t="s">
        <v>203</v>
      </c>
      <c r="C194" t="s">
        <v>493</v>
      </c>
      <c r="D194" s="9">
        <v>476.36</v>
      </c>
    </row>
    <row r="195" spans="1:4" x14ac:dyDescent="0.2">
      <c r="A195">
        <v>2017</v>
      </c>
      <c r="B195" t="s">
        <v>240</v>
      </c>
      <c r="C195" t="s">
        <v>116</v>
      </c>
      <c r="D195" s="9">
        <v>783.2</v>
      </c>
    </row>
    <row r="196" spans="1:4" x14ac:dyDescent="0.2">
      <c r="A196">
        <v>2017</v>
      </c>
      <c r="B196" t="s">
        <v>128</v>
      </c>
      <c r="C196" t="s">
        <v>7</v>
      </c>
      <c r="D196" s="9">
        <v>943.92</v>
      </c>
    </row>
    <row r="197" spans="1:4" x14ac:dyDescent="0.2">
      <c r="A197">
        <v>2017</v>
      </c>
      <c r="B197" t="s">
        <v>167</v>
      </c>
      <c r="C197" t="s">
        <v>46</v>
      </c>
      <c r="D197" s="9">
        <v>1841.36</v>
      </c>
    </row>
    <row r="198" spans="1:4" x14ac:dyDescent="0.2">
      <c r="A198">
        <v>2017</v>
      </c>
      <c r="B198" t="s">
        <v>129</v>
      </c>
      <c r="C198" t="s">
        <v>8</v>
      </c>
      <c r="D198" s="9">
        <v>3285.64</v>
      </c>
    </row>
    <row r="199" spans="1:4" x14ac:dyDescent="0.2">
      <c r="A199">
        <v>2017</v>
      </c>
      <c r="B199" t="s">
        <v>130</v>
      </c>
      <c r="C199" t="s">
        <v>9</v>
      </c>
      <c r="D199" s="9">
        <v>5566.31</v>
      </c>
    </row>
    <row r="200" spans="1:4" x14ac:dyDescent="0.2">
      <c r="A200">
        <v>2017</v>
      </c>
      <c r="B200" t="s">
        <v>152</v>
      </c>
      <c r="C200" t="s">
        <v>31</v>
      </c>
      <c r="D200" s="9">
        <v>11211.65</v>
      </c>
    </row>
    <row r="201" spans="1:4" x14ac:dyDescent="0.2">
      <c r="A201">
        <v>2017</v>
      </c>
      <c r="B201" t="s">
        <v>168</v>
      </c>
      <c r="C201" t="s">
        <v>47</v>
      </c>
      <c r="D201" s="9">
        <v>16974.22</v>
      </c>
    </row>
    <row r="202" spans="1:4" x14ac:dyDescent="0.2">
      <c r="A202">
        <v>2017</v>
      </c>
      <c r="B202" t="s">
        <v>204</v>
      </c>
      <c r="C202" t="s">
        <v>494</v>
      </c>
      <c r="D202" s="9">
        <v>26201.02</v>
      </c>
    </row>
    <row r="203" spans="1:4" x14ac:dyDescent="0.2">
      <c r="A203">
        <v>2017</v>
      </c>
      <c r="B203" t="s">
        <v>205</v>
      </c>
      <c r="C203" t="s">
        <v>81</v>
      </c>
      <c r="D203" s="9">
        <v>31564.46</v>
      </c>
    </row>
    <row r="204" spans="1:4" x14ac:dyDescent="0.2">
      <c r="A204">
        <v>2017</v>
      </c>
      <c r="B204" t="s">
        <v>131</v>
      </c>
      <c r="C204" t="s">
        <v>10</v>
      </c>
      <c r="D204" s="9">
        <v>902.97</v>
      </c>
    </row>
    <row r="205" spans="1:4" x14ac:dyDescent="0.2">
      <c r="A205">
        <v>2017</v>
      </c>
      <c r="B205" t="s">
        <v>169</v>
      </c>
      <c r="C205" t="s">
        <v>48</v>
      </c>
      <c r="D205" s="9">
        <v>1796.18</v>
      </c>
    </row>
    <row r="206" spans="1:4" x14ac:dyDescent="0.2">
      <c r="A206">
        <v>2017</v>
      </c>
      <c r="B206" t="s">
        <v>206</v>
      </c>
      <c r="C206" t="s">
        <v>82</v>
      </c>
      <c r="D206" s="9">
        <v>3237.17</v>
      </c>
    </row>
    <row r="207" spans="1:4" x14ac:dyDescent="0.2">
      <c r="A207">
        <v>2017</v>
      </c>
      <c r="B207" t="s">
        <v>132</v>
      </c>
      <c r="C207" t="s">
        <v>11</v>
      </c>
      <c r="D207" s="9">
        <v>5588.25</v>
      </c>
    </row>
    <row r="208" spans="1:4" x14ac:dyDescent="0.2">
      <c r="A208">
        <v>2017</v>
      </c>
      <c r="B208" t="s">
        <v>153</v>
      </c>
      <c r="C208" t="s">
        <v>32</v>
      </c>
      <c r="D208" s="9">
        <v>10172.35</v>
      </c>
    </row>
    <row r="209" spans="1:4" x14ac:dyDescent="0.2">
      <c r="A209">
        <v>2017</v>
      </c>
      <c r="B209" t="s">
        <v>170</v>
      </c>
      <c r="C209" t="s">
        <v>49</v>
      </c>
      <c r="D209" s="9">
        <v>19448.810000000001</v>
      </c>
    </row>
    <row r="210" spans="1:4" x14ac:dyDescent="0.2">
      <c r="A210">
        <v>2017</v>
      </c>
      <c r="B210" t="s">
        <v>207</v>
      </c>
      <c r="C210" t="s">
        <v>83</v>
      </c>
      <c r="D210" s="9">
        <v>26033.35</v>
      </c>
    </row>
    <row r="211" spans="1:4" x14ac:dyDescent="0.2">
      <c r="A211">
        <v>2017</v>
      </c>
      <c r="B211" t="s">
        <v>208</v>
      </c>
      <c r="C211" t="s">
        <v>84</v>
      </c>
      <c r="D211" s="9">
        <v>36007.800000000003</v>
      </c>
    </row>
    <row r="212" spans="1:4" x14ac:dyDescent="0.2">
      <c r="A212">
        <v>2017</v>
      </c>
      <c r="B212" t="s">
        <v>133</v>
      </c>
      <c r="C212" t="s">
        <v>12</v>
      </c>
      <c r="D212" s="9">
        <v>890.04</v>
      </c>
    </row>
    <row r="213" spans="1:4" x14ac:dyDescent="0.2">
      <c r="A213">
        <v>2017</v>
      </c>
      <c r="B213" t="s">
        <v>134</v>
      </c>
      <c r="C213" t="s">
        <v>13</v>
      </c>
      <c r="D213" s="9">
        <v>1781.02</v>
      </c>
    </row>
    <row r="214" spans="1:4" x14ac:dyDescent="0.2">
      <c r="A214">
        <v>2017</v>
      </c>
      <c r="B214" t="s">
        <v>135</v>
      </c>
      <c r="C214" t="s">
        <v>14</v>
      </c>
      <c r="D214" s="9">
        <v>3224.97</v>
      </c>
    </row>
    <row r="215" spans="1:4" x14ac:dyDescent="0.2">
      <c r="A215">
        <v>2017</v>
      </c>
      <c r="B215" t="s">
        <v>154</v>
      </c>
      <c r="C215" t="s">
        <v>33</v>
      </c>
      <c r="D215" s="9">
        <v>5089.41</v>
      </c>
    </row>
    <row r="216" spans="1:4" x14ac:dyDescent="0.2">
      <c r="A216">
        <v>2017</v>
      </c>
      <c r="B216" t="s">
        <v>171</v>
      </c>
      <c r="C216" t="s">
        <v>50</v>
      </c>
      <c r="D216" s="9">
        <v>11871.06</v>
      </c>
    </row>
    <row r="217" spans="1:4" x14ac:dyDescent="0.2">
      <c r="A217">
        <v>2017</v>
      </c>
      <c r="B217" t="s">
        <v>209</v>
      </c>
      <c r="C217" t="s">
        <v>85</v>
      </c>
      <c r="D217" s="9">
        <v>20347.79</v>
      </c>
    </row>
    <row r="218" spans="1:4" x14ac:dyDescent="0.2">
      <c r="A218">
        <v>2017</v>
      </c>
      <c r="B218" t="s">
        <v>210</v>
      </c>
      <c r="C218" t="s">
        <v>86</v>
      </c>
      <c r="D218" s="9">
        <v>29966.65</v>
      </c>
    </row>
    <row r="219" spans="1:4" x14ac:dyDescent="0.2">
      <c r="A219">
        <v>2017</v>
      </c>
      <c r="B219" t="s">
        <v>211</v>
      </c>
      <c r="C219" t="s">
        <v>87</v>
      </c>
      <c r="D219" s="9">
        <v>918.15</v>
      </c>
    </row>
    <row r="220" spans="1:4" x14ac:dyDescent="0.2">
      <c r="A220">
        <v>2017</v>
      </c>
      <c r="B220" t="s">
        <v>212</v>
      </c>
      <c r="C220" t="s">
        <v>88</v>
      </c>
      <c r="D220" s="9">
        <v>1725.93</v>
      </c>
    </row>
    <row r="221" spans="1:4" x14ac:dyDescent="0.2">
      <c r="A221">
        <v>2017</v>
      </c>
      <c r="B221" t="s">
        <v>136</v>
      </c>
      <c r="C221" t="s">
        <v>15</v>
      </c>
      <c r="D221" s="9">
        <v>3205.44</v>
      </c>
    </row>
    <row r="222" spans="1:4" x14ac:dyDescent="0.2">
      <c r="A222">
        <v>2017</v>
      </c>
      <c r="B222" t="s">
        <v>137</v>
      </c>
      <c r="C222" t="s">
        <v>16</v>
      </c>
      <c r="D222" s="9">
        <v>5603.31</v>
      </c>
    </row>
    <row r="223" spans="1:4" x14ac:dyDescent="0.2">
      <c r="A223">
        <v>2017</v>
      </c>
      <c r="B223" t="s">
        <v>155</v>
      </c>
      <c r="C223" t="s">
        <v>34</v>
      </c>
      <c r="D223" s="9">
        <v>10099.41</v>
      </c>
    </row>
    <row r="224" spans="1:4" x14ac:dyDescent="0.2">
      <c r="A224">
        <v>2017</v>
      </c>
      <c r="B224" t="s">
        <v>172</v>
      </c>
      <c r="C224" t="s">
        <v>51</v>
      </c>
      <c r="D224" s="9">
        <v>18806.89</v>
      </c>
    </row>
    <row r="225" spans="1:4" x14ac:dyDescent="0.2">
      <c r="A225">
        <v>2017</v>
      </c>
      <c r="B225" t="s">
        <v>173</v>
      </c>
      <c r="C225" t="s">
        <v>52</v>
      </c>
      <c r="D225" s="9">
        <v>26661.87</v>
      </c>
    </row>
    <row r="226" spans="1:4" x14ac:dyDescent="0.2">
      <c r="A226">
        <v>2017</v>
      </c>
      <c r="B226" t="s">
        <v>138</v>
      </c>
      <c r="C226" t="s">
        <v>17</v>
      </c>
      <c r="D226" s="9">
        <v>852.5</v>
      </c>
    </row>
    <row r="227" spans="1:4" x14ac:dyDescent="0.2">
      <c r="A227">
        <v>2017</v>
      </c>
      <c r="B227" t="s">
        <v>139</v>
      </c>
      <c r="C227" t="s">
        <v>18</v>
      </c>
      <c r="D227" s="9">
        <v>1701.54</v>
      </c>
    </row>
    <row r="228" spans="1:4" x14ac:dyDescent="0.2">
      <c r="A228">
        <v>2017</v>
      </c>
      <c r="B228" t="s">
        <v>140</v>
      </c>
      <c r="C228" t="s">
        <v>19</v>
      </c>
      <c r="D228" s="9">
        <v>3204.39</v>
      </c>
    </row>
    <row r="229" spans="1:4" x14ac:dyDescent="0.2">
      <c r="A229">
        <v>2017</v>
      </c>
      <c r="B229" t="s">
        <v>141</v>
      </c>
      <c r="C229" t="s">
        <v>20</v>
      </c>
      <c r="D229" s="9">
        <v>5682.05</v>
      </c>
    </row>
    <row r="230" spans="1:4" x14ac:dyDescent="0.2">
      <c r="A230">
        <v>2017</v>
      </c>
      <c r="B230" t="s">
        <v>156</v>
      </c>
      <c r="C230" t="s">
        <v>35</v>
      </c>
      <c r="D230" s="9">
        <v>10306.58</v>
      </c>
    </row>
    <row r="231" spans="1:4" x14ac:dyDescent="0.2">
      <c r="A231">
        <v>2017</v>
      </c>
      <c r="B231" t="s">
        <v>174</v>
      </c>
      <c r="C231" t="s">
        <v>53</v>
      </c>
      <c r="D231" s="9">
        <v>17756.45</v>
      </c>
    </row>
    <row r="232" spans="1:4" x14ac:dyDescent="0.2">
      <c r="A232">
        <v>2017</v>
      </c>
      <c r="B232" t="s">
        <v>175</v>
      </c>
      <c r="C232" t="s">
        <v>54</v>
      </c>
      <c r="D232" s="9">
        <v>32942.6</v>
      </c>
    </row>
    <row r="233" spans="1:4" x14ac:dyDescent="0.2">
      <c r="A233">
        <v>2017</v>
      </c>
      <c r="B233" t="s">
        <v>142</v>
      </c>
      <c r="C233" t="s">
        <v>21</v>
      </c>
      <c r="D233" s="9">
        <v>851.92</v>
      </c>
    </row>
    <row r="234" spans="1:4" x14ac:dyDescent="0.2">
      <c r="A234">
        <v>2017</v>
      </c>
      <c r="B234" t="s">
        <v>176</v>
      </c>
      <c r="C234" t="s">
        <v>55</v>
      </c>
      <c r="D234" s="9">
        <v>1699.98</v>
      </c>
    </row>
    <row r="235" spans="1:4" x14ac:dyDescent="0.2">
      <c r="A235">
        <v>2017</v>
      </c>
      <c r="B235" t="s">
        <v>143</v>
      </c>
      <c r="C235" t="s">
        <v>22</v>
      </c>
      <c r="D235" s="9">
        <v>3145.06</v>
      </c>
    </row>
    <row r="236" spans="1:4" x14ac:dyDescent="0.2">
      <c r="A236">
        <v>2017</v>
      </c>
      <c r="B236" t="s">
        <v>144</v>
      </c>
      <c r="C236" t="s">
        <v>23</v>
      </c>
      <c r="D236" s="9">
        <v>5568.99</v>
      </c>
    </row>
    <row r="237" spans="1:4" x14ac:dyDescent="0.2">
      <c r="A237">
        <v>2017</v>
      </c>
      <c r="B237" t="s">
        <v>157</v>
      </c>
      <c r="C237" t="s">
        <v>36</v>
      </c>
      <c r="D237" s="9">
        <v>10165.540000000001</v>
      </c>
    </row>
    <row r="238" spans="1:4" x14ac:dyDescent="0.2">
      <c r="A238">
        <v>2017</v>
      </c>
      <c r="B238" t="s">
        <v>177</v>
      </c>
      <c r="C238" t="s">
        <v>56</v>
      </c>
      <c r="D238" s="9">
        <v>17394.52</v>
      </c>
    </row>
    <row r="239" spans="1:4" x14ac:dyDescent="0.2">
      <c r="A239">
        <v>2017</v>
      </c>
      <c r="B239" t="s">
        <v>178</v>
      </c>
      <c r="C239" t="s">
        <v>57</v>
      </c>
      <c r="D239" s="9">
        <v>32529.65</v>
      </c>
    </row>
    <row r="240" spans="1:4" x14ac:dyDescent="0.2">
      <c r="A240">
        <v>2017</v>
      </c>
      <c r="B240" t="s">
        <v>213</v>
      </c>
      <c r="C240" t="s">
        <v>89</v>
      </c>
      <c r="D240" s="9">
        <v>938.15</v>
      </c>
    </row>
    <row r="241" spans="1:4" x14ac:dyDescent="0.2">
      <c r="A241">
        <v>2017</v>
      </c>
      <c r="B241" t="s">
        <v>179</v>
      </c>
      <c r="C241" t="s">
        <v>58</v>
      </c>
      <c r="D241" s="9">
        <v>1817.29</v>
      </c>
    </row>
    <row r="242" spans="1:4" x14ac:dyDescent="0.2">
      <c r="A242">
        <v>2017</v>
      </c>
      <c r="B242" t="s">
        <v>145</v>
      </c>
      <c r="C242" t="s">
        <v>24</v>
      </c>
      <c r="D242" s="9">
        <v>3278.58</v>
      </c>
    </row>
    <row r="243" spans="1:4" x14ac:dyDescent="0.2">
      <c r="A243">
        <v>2017</v>
      </c>
      <c r="B243" t="s">
        <v>146</v>
      </c>
      <c r="C243" t="s">
        <v>25</v>
      </c>
      <c r="D243" s="9">
        <v>5804.8</v>
      </c>
    </row>
    <row r="244" spans="1:4" x14ac:dyDescent="0.2">
      <c r="A244">
        <v>2017</v>
      </c>
      <c r="B244" t="s">
        <v>147</v>
      </c>
      <c r="C244" t="s">
        <v>26</v>
      </c>
      <c r="D244" s="9">
        <v>10346.450000000001</v>
      </c>
    </row>
    <row r="245" spans="1:4" x14ac:dyDescent="0.2">
      <c r="A245">
        <v>2017</v>
      </c>
      <c r="B245" t="s">
        <v>158</v>
      </c>
      <c r="C245" t="s">
        <v>37</v>
      </c>
      <c r="D245" s="9">
        <v>17611.919999999998</v>
      </c>
    </row>
    <row r="246" spans="1:4" x14ac:dyDescent="0.2">
      <c r="A246">
        <v>2017</v>
      </c>
      <c r="B246" t="s">
        <v>159</v>
      </c>
      <c r="C246" t="s">
        <v>38</v>
      </c>
      <c r="D246" s="9">
        <v>24959.93</v>
      </c>
    </row>
    <row r="247" spans="1:4" x14ac:dyDescent="0.2">
      <c r="A247">
        <v>2017</v>
      </c>
      <c r="B247" t="s">
        <v>180</v>
      </c>
      <c r="C247" t="s">
        <v>59</v>
      </c>
      <c r="D247" s="9">
        <v>30214.21</v>
      </c>
    </row>
    <row r="248" spans="1:4" x14ac:dyDescent="0.2">
      <c r="A248">
        <v>2017</v>
      </c>
      <c r="B248" t="s">
        <v>181</v>
      </c>
      <c r="C248" t="s">
        <v>60</v>
      </c>
      <c r="D248" s="9">
        <v>49338.98</v>
      </c>
    </row>
    <row r="249" spans="1:4" x14ac:dyDescent="0.2">
      <c r="A249">
        <v>2017</v>
      </c>
      <c r="B249" t="s">
        <v>214</v>
      </c>
      <c r="C249" t="s">
        <v>90</v>
      </c>
      <c r="D249" s="9">
        <v>948.35</v>
      </c>
    </row>
    <row r="250" spans="1:4" x14ac:dyDescent="0.2">
      <c r="A250">
        <v>2017</v>
      </c>
      <c r="B250" t="s">
        <v>215</v>
      </c>
      <c r="C250" t="s">
        <v>91</v>
      </c>
      <c r="D250" s="9">
        <v>1863.15</v>
      </c>
    </row>
    <row r="251" spans="1:4" x14ac:dyDescent="0.2">
      <c r="A251">
        <v>2017</v>
      </c>
      <c r="B251" t="s">
        <v>216</v>
      </c>
      <c r="C251" t="s">
        <v>92</v>
      </c>
      <c r="D251" s="9">
        <v>3402.61</v>
      </c>
    </row>
    <row r="252" spans="1:4" x14ac:dyDescent="0.2">
      <c r="A252">
        <v>2017</v>
      </c>
      <c r="B252" t="s">
        <v>217</v>
      </c>
      <c r="C252" t="s">
        <v>93</v>
      </c>
      <c r="D252" s="9">
        <v>5828.37</v>
      </c>
    </row>
    <row r="253" spans="1:4" x14ac:dyDescent="0.2">
      <c r="A253">
        <v>2017</v>
      </c>
      <c r="B253" t="s">
        <v>218</v>
      </c>
      <c r="C253" t="s">
        <v>94</v>
      </c>
      <c r="D253" s="9">
        <v>11175.06</v>
      </c>
    </row>
    <row r="254" spans="1:4" x14ac:dyDescent="0.2">
      <c r="A254">
        <v>2017</v>
      </c>
      <c r="B254" t="s">
        <v>160</v>
      </c>
      <c r="C254" t="s">
        <v>39</v>
      </c>
      <c r="D254" s="9">
        <v>18285.62</v>
      </c>
    </row>
    <row r="255" spans="1:4" x14ac:dyDescent="0.2">
      <c r="A255">
        <v>2017</v>
      </c>
      <c r="B255" t="s">
        <v>182</v>
      </c>
      <c r="C255" t="s">
        <v>61</v>
      </c>
      <c r="D255" s="9">
        <v>27340.41</v>
      </c>
    </row>
    <row r="256" spans="1:4" x14ac:dyDescent="0.2">
      <c r="A256">
        <v>2017</v>
      </c>
      <c r="B256" t="s">
        <v>183</v>
      </c>
      <c r="C256" t="s">
        <v>62</v>
      </c>
      <c r="D256" s="9">
        <v>35516.980000000003</v>
      </c>
    </row>
    <row r="257" spans="1:4" x14ac:dyDescent="0.2">
      <c r="A257">
        <v>2017</v>
      </c>
      <c r="B257" t="s">
        <v>184</v>
      </c>
      <c r="C257" t="s">
        <v>63</v>
      </c>
      <c r="D257" s="9">
        <v>958.04</v>
      </c>
    </row>
    <row r="258" spans="1:4" x14ac:dyDescent="0.2">
      <c r="A258">
        <v>2017</v>
      </c>
      <c r="B258" t="s">
        <v>219</v>
      </c>
      <c r="C258" t="s">
        <v>95</v>
      </c>
      <c r="D258" s="9">
        <v>1887.56</v>
      </c>
    </row>
    <row r="259" spans="1:4" x14ac:dyDescent="0.2">
      <c r="A259">
        <v>2017</v>
      </c>
      <c r="B259" t="s">
        <v>185</v>
      </c>
      <c r="C259" t="s">
        <v>64</v>
      </c>
      <c r="D259" s="9">
        <v>3395.34</v>
      </c>
    </row>
    <row r="260" spans="1:4" x14ac:dyDescent="0.2">
      <c r="A260">
        <v>2017</v>
      </c>
      <c r="B260" t="s">
        <v>148</v>
      </c>
      <c r="C260" t="s">
        <v>27</v>
      </c>
      <c r="D260" s="9">
        <v>6000.4</v>
      </c>
    </row>
    <row r="261" spans="1:4" x14ac:dyDescent="0.2">
      <c r="A261">
        <v>2017</v>
      </c>
      <c r="B261" t="s">
        <v>161</v>
      </c>
      <c r="C261" t="s">
        <v>40</v>
      </c>
      <c r="D261" s="9">
        <v>10322.719999999999</v>
      </c>
    </row>
    <row r="262" spans="1:4" x14ac:dyDescent="0.2">
      <c r="A262">
        <v>2017</v>
      </c>
      <c r="B262" t="s">
        <v>186</v>
      </c>
      <c r="C262" t="s">
        <v>65</v>
      </c>
      <c r="D262" s="9">
        <v>18097.75</v>
      </c>
    </row>
    <row r="263" spans="1:4" x14ac:dyDescent="0.2">
      <c r="A263">
        <v>2017</v>
      </c>
      <c r="B263" t="s">
        <v>187</v>
      </c>
      <c r="C263" t="s">
        <v>66</v>
      </c>
      <c r="D263" s="9">
        <v>29399.24</v>
      </c>
    </row>
    <row r="264" spans="1:4" x14ac:dyDescent="0.2">
      <c r="A264">
        <v>2017</v>
      </c>
      <c r="B264" t="s">
        <v>220</v>
      </c>
      <c r="C264" t="s">
        <v>96</v>
      </c>
      <c r="D264" s="9">
        <v>926.93</v>
      </c>
    </row>
    <row r="265" spans="1:4" x14ac:dyDescent="0.2">
      <c r="A265">
        <v>2017</v>
      </c>
      <c r="B265" t="s">
        <v>221</v>
      </c>
      <c r="C265" t="s">
        <v>97</v>
      </c>
      <c r="D265" s="9">
        <v>1850.17</v>
      </c>
    </row>
    <row r="266" spans="1:4" x14ac:dyDescent="0.2">
      <c r="A266">
        <v>2017</v>
      </c>
      <c r="B266" t="s">
        <v>222</v>
      </c>
      <c r="C266" t="s">
        <v>98</v>
      </c>
      <c r="D266" s="9">
        <v>3383.33</v>
      </c>
    </row>
    <row r="267" spans="1:4" x14ac:dyDescent="0.2">
      <c r="A267">
        <v>2017</v>
      </c>
      <c r="B267" t="s">
        <v>188</v>
      </c>
      <c r="C267" t="s">
        <v>67</v>
      </c>
      <c r="D267" s="9">
        <v>5740.64</v>
      </c>
    </row>
    <row r="268" spans="1:4" x14ac:dyDescent="0.2">
      <c r="A268">
        <v>2017</v>
      </c>
      <c r="B268" t="s">
        <v>189</v>
      </c>
      <c r="C268" t="s">
        <v>68</v>
      </c>
      <c r="D268" s="9">
        <v>11608.94</v>
      </c>
    </row>
    <row r="269" spans="1:4" x14ac:dyDescent="0.2">
      <c r="A269">
        <v>2017</v>
      </c>
      <c r="B269" t="s">
        <v>162</v>
      </c>
      <c r="C269" t="s">
        <v>41</v>
      </c>
      <c r="D269" s="9">
        <v>19965.29</v>
      </c>
    </row>
    <row r="270" spans="1:4" x14ac:dyDescent="0.2">
      <c r="A270">
        <v>2017</v>
      </c>
      <c r="B270" t="s">
        <v>190</v>
      </c>
      <c r="C270" t="s">
        <v>69</v>
      </c>
      <c r="D270" s="9">
        <v>27538.52</v>
      </c>
    </row>
    <row r="271" spans="1:4" x14ac:dyDescent="0.2">
      <c r="A271">
        <v>2017</v>
      </c>
      <c r="B271" t="s">
        <v>191</v>
      </c>
      <c r="C271" t="s">
        <v>70</v>
      </c>
      <c r="D271" s="9">
        <v>33278.730000000003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C49" sqref="C49"/>
    </sheetView>
  </sheetViews>
  <sheetFormatPr baseColWidth="10" defaultColWidth="8.83203125" defaultRowHeight="15" x14ac:dyDescent="0.2"/>
  <cols>
    <col min="2" max="2" width="63.5" bestFit="1" customWidth="1"/>
    <col min="3" max="3" width="11.5" style="18" bestFit="1" customWidth="1"/>
  </cols>
  <sheetData>
    <row r="1" spans="1:3" x14ac:dyDescent="0.2">
      <c r="A1" t="s">
        <v>491</v>
      </c>
      <c r="B1" t="s">
        <v>489</v>
      </c>
      <c r="C1" s="8" t="s">
        <v>490</v>
      </c>
    </row>
    <row r="2" spans="1:3" x14ac:dyDescent="0.2">
      <c r="A2" t="s">
        <v>121</v>
      </c>
      <c r="B2" t="s">
        <v>0</v>
      </c>
      <c r="C2" s="18">
        <v>160.57</v>
      </c>
    </row>
    <row r="3" spans="1:3" x14ac:dyDescent="0.2">
      <c r="A3" t="s">
        <v>122</v>
      </c>
      <c r="B3" t="s">
        <v>1</v>
      </c>
      <c r="C3" s="18">
        <v>331.94</v>
      </c>
    </row>
    <row r="4" spans="1:3" x14ac:dyDescent="0.2">
      <c r="A4" t="s">
        <v>123</v>
      </c>
      <c r="B4" t="s">
        <v>2</v>
      </c>
      <c r="C4" s="18">
        <v>639.16</v>
      </c>
    </row>
    <row r="5" spans="1:3" x14ac:dyDescent="0.2">
      <c r="A5" t="s">
        <v>165</v>
      </c>
      <c r="B5" t="s">
        <v>44</v>
      </c>
      <c r="C5" s="18">
        <v>1181.01</v>
      </c>
    </row>
    <row r="6" spans="1:3" x14ac:dyDescent="0.2">
      <c r="A6" t="s">
        <v>241</v>
      </c>
      <c r="B6" t="s">
        <v>117</v>
      </c>
      <c r="C6" s="18">
        <v>2114.66</v>
      </c>
    </row>
    <row r="7" spans="1:3" x14ac:dyDescent="0.2">
      <c r="A7" t="s">
        <v>124</v>
      </c>
      <c r="B7" t="s">
        <v>3</v>
      </c>
      <c r="C7" s="18">
        <v>170.09</v>
      </c>
    </row>
    <row r="8" spans="1:3" x14ac:dyDescent="0.2">
      <c r="A8" t="s">
        <v>125</v>
      </c>
      <c r="B8" t="s">
        <v>4</v>
      </c>
      <c r="C8" s="18">
        <v>351.47</v>
      </c>
    </row>
    <row r="9" spans="1:3" x14ac:dyDescent="0.2">
      <c r="A9" t="s">
        <v>126</v>
      </c>
      <c r="B9" t="s">
        <v>5</v>
      </c>
      <c r="C9" s="18">
        <v>670.66</v>
      </c>
    </row>
    <row r="10" spans="1:3" x14ac:dyDescent="0.2">
      <c r="A10" t="s">
        <v>127</v>
      </c>
      <c r="B10" t="s">
        <v>6</v>
      </c>
      <c r="C10" s="18">
        <v>1264.17</v>
      </c>
    </row>
    <row r="11" spans="1:3" x14ac:dyDescent="0.2">
      <c r="A11" t="s">
        <v>166</v>
      </c>
      <c r="B11" t="s">
        <v>45</v>
      </c>
      <c r="C11" s="18">
        <v>2171.5300000000002</v>
      </c>
    </row>
    <row r="12" spans="1:3" x14ac:dyDescent="0.2">
      <c r="A12" t="s">
        <v>199</v>
      </c>
      <c r="B12" t="s">
        <v>78</v>
      </c>
      <c r="C12" s="18">
        <v>3209.09</v>
      </c>
    </row>
    <row r="13" spans="1:3" x14ac:dyDescent="0.2">
      <c r="A13" t="s">
        <v>200</v>
      </c>
      <c r="B13" t="s">
        <v>79</v>
      </c>
      <c r="C13" s="18">
        <v>5457.5</v>
      </c>
    </row>
    <row r="14" spans="1:3" x14ac:dyDescent="0.2">
      <c r="A14" t="s">
        <v>201</v>
      </c>
      <c r="B14" t="s">
        <v>80</v>
      </c>
      <c r="C14" s="18">
        <v>165.35</v>
      </c>
    </row>
    <row r="15" spans="1:3" x14ac:dyDescent="0.2">
      <c r="A15" t="s">
        <v>202</v>
      </c>
      <c r="B15" t="s">
        <v>492</v>
      </c>
      <c r="C15" s="18">
        <v>379.79</v>
      </c>
    </row>
    <row r="16" spans="1:3" x14ac:dyDescent="0.2">
      <c r="A16" t="s">
        <v>203</v>
      </c>
      <c r="B16" t="s">
        <v>493</v>
      </c>
      <c r="C16" s="18">
        <v>696.11</v>
      </c>
    </row>
    <row r="17" spans="1:3" x14ac:dyDescent="0.2">
      <c r="A17" t="s">
        <v>240</v>
      </c>
      <c r="B17" t="s">
        <v>116</v>
      </c>
      <c r="C17" s="18">
        <v>1142.78</v>
      </c>
    </row>
    <row r="18" spans="1:3" x14ac:dyDescent="0.2">
      <c r="A18" t="s">
        <v>128</v>
      </c>
      <c r="B18" t="s">
        <v>7</v>
      </c>
      <c r="C18" s="18">
        <v>1383.04</v>
      </c>
    </row>
    <row r="19" spans="1:3" x14ac:dyDescent="0.2">
      <c r="A19" t="s">
        <v>167</v>
      </c>
      <c r="B19" t="s">
        <v>46</v>
      </c>
      <c r="C19" s="18">
        <v>2671.65</v>
      </c>
    </row>
    <row r="20" spans="1:3" x14ac:dyDescent="0.2">
      <c r="A20" t="s">
        <v>129</v>
      </c>
      <c r="B20" t="s">
        <v>8</v>
      </c>
      <c r="C20" s="18">
        <v>4767.38</v>
      </c>
    </row>
    <row r="21" spans="1:3" x14ac:dyDescent="0.2">
      <c r="A21" t="s">
        <v>130</v>
      </c>
      <c r="B21" t="s">
        <v>9</v>
      </c>
      <c r="C21" s="18">
        <v>8106.64</v>
      </c>
    </row>
    <row r="22" spans="1:3" x14ac:dyDescent="0.2">
      <c r="A22" t="s">
        <v>152</v>
      </c>
      <c r="B22" t="s">
        <v>31</v>
      </c>
      <c r="C22" s="18">
        <v>16107.09</v>
      </c>
    </row>
    <row r="23" spans="1:3" x14ac:dyDescent="0.2">
      <c r="A23" t="s">
        <v>168</v>
      </c>
      <c r="B23" t="s">
        <v>47</v>
      </c>
      <c r="C23" s="18">
        <v>26815.23</v>
      </c>
    </row>
    <row r="24" spans="1:3" x14ac:dyDescent="0.2">
      <c r="A24" t="s">
        <v>204</v>
      </c>
      <c r="B24" t="s">
        <v>494</v>
      </c>
      <c r="C24" s="18">
        <v>38177.97</v>
      </c>
    </row>
    <row r="25" spans="1:3" x14ac:dyDescent="0.2">
      <c r="A25" t="s">
        <v>205</v>
      </c>
      <c r="B25" t="s">
        <v>81</v>
      </c>
      <c r="C25" s="18">
        <v>52840.39</v>
      </c>
    </row>
    <row r="26" spans="1:3" x14ac:dyDescent="0.2">
      <c r="A26" t="s">
        <v>131</v>
      </c>
      <c r="B26" t="s">
        <v>10</v>
      </c>
      <c r="C26" s="18">
        <v>1323.03</v>
      </c>
    </row>
    <row r="27" spans="1:3" x14ac:dyDescent="0.2">
      <c r="A27" t="s">
        <v>169</v>
      </c>
      <c r="B27" t="s">
        <v>48</v>
      </c>
      <c r="C27" s="18">
        <v>2631.83</v>
      </c>
    </row>
    <row r="28" spans="1:3" x14ac:dyDescent="0.2">
      <c r="A28" t="s">
        <v>206</v>
      </c>
      <c r="B28" t="s">
        <v>82</v>
      </c>
      <c r="C28" s="18">
        <v>4734.71</v>
      </c>
    </row>
    <row r="29" spans="1:3" x14ac:dyDescent="0.2">
      <c r="A29" t="s">
        <v>132</v>
      </c>
      <c r="B29" t="s">
        <v>11</v>
      </c>
      <c r="C29" s="18">
        <v>8168.92</v>
      </c>
    </row>
    <row r="30" spans="1:3" x14ac:dyDescent="0.2">
      <c r="A30" t="s">
        <v>153</v>
      </c>
      <c r="B30" t="s">
        <v>32</v>
      </c>
      <c r="C30" s="18">
        <v>15733.48</v>
      </c>
    </row>
    <row r="31" spans="1:3" x14ac:dyDescent="0.2">
      <c r="A31" t="s">
        <v>170</v>
      </c>
      <c r="B31" t="s">
        <v>49</v>
      </c>
      <c r="C31" s="18">
        <v>27058.55</v>
      </c>
    </row>
    <row r="32" spans="1:3" x14ac:dyDescent="0.2">
      <c r="A32" t="s">
        <v>207</v>
      </c>
      <c r="B32" t="s">
        <v>83</v>
      </c>
      <c r="C32" s="18">
        <v>38457.199999999997</v>
      </c>
    </row>
    <row r="33" spans="1:3" x14ac:dyDescent="0.2">
      <c r="A33" t="s">
        <v>208</v>
      </c>
      <c r="B33" t="s">
        <v>84</v>
      </c>
      <c r="C33" s="18">
        <v>59946.85</v>
      </c>
    </row>
    <row r="34" spans="1:3" x14ac:dyDescent="0.2">
      <c r="A34" t="s">
        <v>133</v>
      </c>
      <c r="B34" t="s">
        <v>12</v>
      </c>
      <c r="C34" s="18">
        <v>1290.6099999999999</v>
      </c>
    </row>
    <row r="35" spans="1:3" x14ac:dyDescent="0.2">
      <c r="A35" t="s">
        <v>134</v>
      </c>
      <c r="B35" t="s">
        <v>13</v>
      </c>
      <c r="C35" s="18">
        <v>2575.1</v>
      </c>
    </row>
    <row r="36" spans="1:3" x14ac:dyDescent="0.2">
      <c r="A36" t="s">
        <v>135</v>
      </c>
      <c r="B36" t="s">
        <v>14</v>
      </c>
      <c r="C36" s="18">
        <v>4681.53</v>
      </c>
    </row>
    <row r="37" spans="1:3" x14ac:dyDescent="0.2">
      <c r="A37" t="s">
        <v>154</v>
      </c>
      <c r="B37" t="s">
        <v>33</v>
      </c>
      <c r="C37" s="18">
        <v>7367.63</v>
      </c>
    </row>
    <row r="38" spans="1:3" x14ac:dyDescent="0.2">
      <c r="A38" t="s">
        <v>171</v>
      </c>
      <c r="B38" t="s">
        <v>50</v>
      </c>
      <c r="C38" s="18">
        <v>15987.15</v>
      </c>
    </row>
    <row r="39" spans="1:3" x14ac:dyDescent="0.2">
      <c r="A39" t="s">
        <v>209</v>
      </c>
      <c r="B39" t="s">
        <v>85</v>
      </c>
      <c r="C39" s="18">
        <v>27663.15</v>
      </c>
    </row>
    <row r="40" spans="1:3" x14ac:dyDescent="0.2">
      <c r="A40" t="s">
        <v>210</v>
      </c>
      <c r="B40" t="s">
        <v>86</v>
      </c>
      <c r="C40" s="18">
        <v>48585.84</v>
      </c>
    </row>
    <row r="41" spans="1:3" x14ac:dyDescent="0.2">
      <c r="A41" t="s">
        <v>211</v>
      </c>
      <c r="B41" t="s">
        <v>87</v>
      </c>
      <c r="C41" s="18">
        <v>1340.77</v>
      </c>
    </row>
    <row r="42" spans="1:3" x14ac:dyDescent="0.2">
      <c r="A42" t="s">
        <v>212</v>
      </c>
      <c r="B42" t="s">
        <v>88</v>
      </c>
      <c r="C42" s="18">
        <v>2518.4899999999998</v>
      </c>
    </row>
    <row r="43" spans="1:3" x14ac:dyDescent="0.2">
      <c r="A43" t="s">
        <v>136</v>
      </c>
      <c r="B43" t="s">
        <v>15</v>
      </c>
      <c r="C43" s="18">
        <v>4691.51</v>
      </c>
    </row>
    <row r="44" spans="1:3" x14ac:dyDescent="0.2">
      <c r="A44" t="s">
        <v>137</v>
      </c>
      <c r="B44" t="s">
        <v>16</v>
      </c>
      <c r="C44" s="18">
        <v>8213.3700000000008</v>
      </c>
    </row>
    <row r="45" spans="1:3" x14ac:dyDescent="0.2">
      <c r="A45" t="s">
        <v>155</v>
      </c>
      <c r="B45" t="s">
        <v>34</v>
      </c>
      <c r="C45" s="18">
        <v>15899.53</v>
      </c>
    </row>
    <row r="46" spans="1:3" x14ac:dyDescent="0.2">
      <c r="A46" t="s">
        <v>172</v>
      </c>
      <c r="B46" t="s">
        <v>51</v>
      </c>
      <c r="C46" s="18">
        <v>28092.07</v>
      </c>
    </row>
    <row r="47" spans="1:3" x14ac:dyDescent="0.2">
      <c r="A47" t="s">
        <v>173</v>
      </c>
      <c r="B47" t="s">
        <v>52</v>
      </c>
      <c r="C47" s="18">
        <v>45920.65</v>
      </c>
    </row>
    <row r="48" spans="1:3" x14ac:dyDescent="0.2">
      <c r="A48" t="s">
        <v>138</v>
      </c>
      <c r="B48" t="s">
        <v>17</v>
      </c>
      <c r="C48" s="18">
        <v>1246.6199999999999</v>
      </c>
    </row>
    <row r="49" spans="1:3" x14ac:dyDescent="0.2">
      <c r="A49" t="s">
        <v>139</v>
      </c>
      <c r="B49" t="s">
        <v>18</v>
      </c>
      <c r="C49" s="18">
        <v>2486.7800000000002</v>
      </c>
    </row>
    <row r="50" spans="1:3" x14ac:dyDescent="0.2">
      <c r="A50" t="s">
        <v>140</v>
      </c>
      <c r="B50" t="s">
        <v>19</v>
      </c>
      <c r="C50" s="18">
        <v>4688.08</v>
      </c>
    </row>
    <row r="51" spans="1:3" x14ac:dyDescent="0.2">
      <c r="A51" t="s">
        <v>141</v>
      </c>
      <c r="B51" t="s">
        <v>20</v>
      </c>
      <c r="C51" s="18">
        <v>8327</v>
      </c>
    </row>
    <row r="52" spans="1:3" x14ac:dyDescent="0.2">
      <c r="A52" t="s">
        <v>156</v>
      </c>
      <c r="B52" t="s">
        <v>35</v>
      </c>
      <c r="C52" s="18">
        <v>16005.5</v>
      </c>
    </row>
    <row r="53" spans="1:3" x14ac:dyDescent="0.2">
      <c r="A53" t="s">
        <v>174</v>
      </c>
      <c r="B53" t="s">
        <v>53</v>
      </c>
      <c r="C53" s="18">
        <v>27443.33</v>
      </c>
    </row>
    <row r="54" spans="1:3" x14ac:dyDescent="0.2">
      <c r="A54" t="s">
        <v>175</v>
      </c>
      <c r="B54" t="s">
        <v>54</v>
      </c>
      <c r="C54" s="18">
        <v>43283.68</v>
      </c>
    </row>
    <row r="55" spans="1:3" x14ac:dyDescent="0.2">
      <c r="A55" t="s">
        <v>142</v>
      </c>
      <c r="B55" t="s">
        <v>21</v>
      </c>
      <c r="C55" s="18">
        <v>1243.79</v>
      </c>
    </row>
    <row r="56" spans="1:3" x14ac:dyDescent="0.2">
      <c r="A56" t="s">
        <v>176</v>
      </c>
      <c r="B56" t="s">
        <v>55</v>
      </c>
      <c r="C56" s="18">
        <v>2486.5500000000002</v>
      </c>
    </row>
    <row r="57" spans="1:3" x14ac:dyDescent="0.2">
      <c r="A57" t="s">
        <v>143</v>
      </c>
      <c r="B57" t="s">
        <v>22</v>
      </c>
      <c r="C57" s="18">
        <v>4600.79</v>
      </c>
    </row>
    <row r="58" spans="1:3" x14ac:dyDescent="0.2">
      <c r="A58" t="s">
        <v>144</v>
      </c>
      <c r="B58" t="s">
        <v>23</v>
      </c>
      <c r="C58" s="18">
        <v>8118.35</v>
      </c>
    </row>
    <row r="59" spans="1:3" x14ac:dyDescent="0.2">
      <c r="A59" t="s">
        <v>157</v>
      </c>
      <c r="B59" t="s">
        <v>36</v>
      </c>
      <c r="C59" s="18">
        <v>15978.44</v>
      </c>
    </row>
    <row r="60" spans="1:3" x14ac:dyDescent="0.2">
      <c r="A60" t="s">
        <v>177</v>
      </c>
      <c r="B60" t="s">
        <v>56</v>
      </c>
      <c r="C60" s="18">
        <v>27909.17</v>
      </c>
    </row>
    <row r="61" spans="1:3" x14ac:dyDescent="0.2">
      <c r="A61" t="s">
        <v>178</v>
      </c>
      <c r="B61" t="s">
        <v>57</v>
      </c>
      <c r="C61" s="18">
        <v>42741.1</v>
      </c>
    </row>
    <row r="62" spans="1:3" x14ac:dyDescent="0.2">
      <c r="A62" t="s">
        <v>213</v>
      </c>
      <c r="B62" t="s">
        <v>89</v>
      </c>
      <c r="C62" s="18">
        <v>1370.11</v>
      </c>
    </row>
    <row r="63" spans="1:3" x14ac:dyDescent="0.2">
      <c r="A63" t="s">
        <v>179</v>
      </c>
      <c r="B63" t="s">
        <v>58</v>
      </c>
      <c r="C63" s="18">
        <v>2655.97</v>
      </c>
    </row>
    <row r="64" spans="1:3" x14ac:dyDescent="0.2">
      <c r="A64" t="s">
        <v>145</v>
      </c>
      <c r="B64" t="s">
        <v>24</v>
      </c>
      <c r="C64" s="18">
        <v>4774.8900000000003</v>
      </c>
    </row>
    <row r="65" spans="1:3" x14ac:dyDescent="0.2">
      <c r="A65" t="s">
        <v>146</v>
      </c>
      <c r="B65" t="s">
        <v>25</v>
      </c>
      <c r="C65" s="18">
        <v>8473.9699999999993</v>
      </c>
    </row>
    <row r="66" spans="1:3" x14ac:dyDescent="0.2">
      <c r="A66" t="s">
        <v>147</v>
      </c>
      <c r="B66" t="s">
        <v>26</v>
      </c>
      <c r="C66" s="18">
        <v>16392.310000000001</v>
      </c>
    </row>
    <row r="67" spans="1:3" x14ac:dyDescent="0.2">
      <c r="A67" t="s">
        <v>158</v>
      </c>
      <c r="B67" t="s">
        <v>37</v>
      </c>
      <c r="C67" s="18">
        <v>27960.37</v>
      </c>
    </row>
    <row r="68" spans="1:3" x14ac:dyDescent="0.2">
      <c r="A68" t="s">
        <v>159</v>
      </c>
      <c r="B68" t="s">
        <v>38</v>
      </c>
      <c r="C68" s="18">
        <v>39068.18</v>
      </c>
    </row>
    <row r="69" spans="1:3" x14ac:dyDescent="0.2">
      <c r="A69" t="s">
        <v>180</v>
      </c>
      <c r="B69" t="s">
        <v>59</v>
      </c>
      <c r="C69" s="18">
        <v>48355.56</v>
      </c>
    </row>
    <row r="70" spans="1:3" x14ac:dyDescent="0.2">
      <c r="A70" t="s">
        <v>181</v>
      </c>
      <c r="B70" t="s">
        <v>60</v>
      </c>
      <c r="C70" s="18">
        <v>85073.04</v>
      </c>
    </row>
    <row r="71" spans="1:3" x14ac:dyDescent="0.2">
      <c r="A71" t="s">
        <v>214</v>
      </c>
      <c r="B71" t="s">
        <v>90</v>
      </c>
      <c r="C71" s="18">
        <v>1379.29</v>
      </c>
    </row>
    <row r="72" spans="1:3" x14ac:dyDescent="0.2">
      <c r="A72" t="s">
        <v>215</v>
      </c>
      <c r="B72" t="s">
        <v>91</v>
      </c>
      <c r="C72" s="18">
        <v>2712.24</v>
      </c>
    </row>
    <row r="73" spans="1:3" x14ac:dyDescent="0.2">
      <c r="A73" t="s">
        <v>216</v>
      </c>
      <c r="B73" t="s">
        <v>92</v>
      </c>
      <c r="C73" s="18">
        <v>4957.3</v>
      </c>
    </row>
    <row r="74" spans="1:3" x14ac:dyDescent="0.2">
      <c r="A74" t="s">
        <v>217</v>
      </c>
      <c r="B74" t="s">
        <v>93</v>
      </c>
      <c r="C74" s="18">
        <v>8489.77</v>
      </c>
    </row>
    <row r="75" spans="1:3" x14ac:dyDescent="0.2">
      <c r="A75" t="s">
        <v>218</v>
      </c>
      <c r="B75" t="s">
        <v>94</v>
      </c>
      <c r="C75" s="18">
        <v>16474.740000000002</v>
      </c>
    </row>
    <row r="76" spans="1:3" x14ac:dyDescent="0.2">
      <c r="A76" t="s">
        <v>160</v>
      </c>
      <c r="B76" t="s">
        <v>39</v>
      </c>
      <c r="C76" s="18">
        <v>28395.38</v>
      </c>
    </row>
    <row r="77" spans="1:3" x14ac:dyDescent="0.2">
      <c r="A77" t="s">
        <v>182</v>
      </c>
      <c r="B77" t="s">
        <v>61</v>
      </c>
      <c r="C77" s="18">
        <v>40414.43</v>
      </c>
    </row>
    <row r="78" spans="1:3" x14ac:dyDescent="0.2">
      <c r="A78" t="s">
        <v>183</v>
      </c>
      <c r="B78" t="s">
        <v>62</v>
      </c>
      <c r="C78" s="18">
        <v>57133.75</v>
      </c>
    </row>
    <row r="79" spans="1:3" x14ac:dyDescent="0.2">
      <c r="A79" t="s">
        <v>184</v>
      </c>
      <c r="B79" t="s">
        <v>63</v>
      </c>
      <c r="C79" s="18">
        <v>1394.27</v>
      </c>
    </row>
    <row r="80" spans="1:3" x14ac:dyDescent="0.2">
      <c r="A80" t="s">
        <v>219</v>
      </c>
      <c r="B80" t="s">
        <v>95</v>
      </c>
      <c r="C80" s="18">
        <v>2759.17</v>
      </c>
    </row>
    <row r="81" spans="1:3" x14ac:dyDescent="0.2">
      <c r="A81" t="s">
        <v>185</v>
      </c>
      <c r="B81" t="s">
        <v>64</v>
      </c>
      <c r="C81" s="18">
        <v>4967.12</v>
      </c>
    </row>
    <row r="82" spans="1:3" x14ac:dyDescent="0.2">
      <c r="A82" t="s">
        <v>148</v>
      </c>
      <c r="B82" t="s">
        <v>27</v>
      </c>
      <c r="C82" s="18">
        <v>8779.16</v>
      </c>
    </row>
    <row r="83" spans="1:3" x14ac:dyDescent="0.2">
      <c r="A83" t="s">
        <v>161</v>
      </c>
      <c r="B83" t="s">
        <v>40</v>
      </c>
      <c r="C83" s="18">
        <v>16643.82</v>
      </c>
    </row>
    <row r="84" spans="1:3" x14ac:dyDescent="0.2">
      <c r="A84" t="s">
        <v>186</v>
      </c>
      <c r="B84" t="s">
        <v>65</v>
      </c>
      <c r="C84" s="18">
        <v>28512.400000000001</v>
      </c>
    </row>
    <row r="85" spans="1:3" x14ac:dyDescent="0.2">
      <c r="A85" t="s">
        <v>187</v>
      </c>
      <c r="B85" t="s">
        <v>66</v>
      </c>
      <c r="C85" s="18">
        <v>45141.95</v>
      </c>
    </row>
    <row r="86" spans="1:3" x14ac:dyDescent="0.2">
      <c r="A86" t="s">
        <v>220</v>
      </c>
      <c r="B86" t="s">
        <v>96</v>
      </c>
      <c r="C86" s="18">
        <v>1347.97</v>
      </c>
    </row>
    <row r="87" spans="1:3" x14ac:dyDescent="0.2">
      <c r="A87" t="s">
        <v>221</v>
      </c>
      <c r="B87" t="s">
        <v>97</v>
      </c>
      <c r="C87" s="18">
        <v>2683.04</v>
      </c>
    </row>
    <row r="88" spans="1:3" x14ac:dyDescent="0.2">
      <c r="A88" t="s">
        <v>222</v>
      </c>
      <c r="B88" t="s">
        <v>98</v>
      </c>
      <c r="C88" s="18">
        <v>4917.4399999999996</v>
      </c>
    </row>
    <row r="89" spans="1:3" x14ac:dyDescent="0.2">
      <c r="A89" t="s">
        <v>188</v>
      </c>
      <c r="B89" t="s">
        <v>67</v>
      </c>
      <c r="C89" s="18">
        <v>8380.9599999999991</v>
      </c>
    </row>
    <row r="90" spans="1:3" x14ac:dyDescent="0.2">
      <c r="A90" t="s">
        <v>189</v>
      </c>
      <c r="B90" t="s">
        <v>68</v>
      </c>
      <c r="C90" s="18">
        <v>16147.64</v>
      </c>
    </row>
    <row r="91" spans="1:3" x14ac:dyDescent="0.2">
      <c r="A91" t="s">
        <v>162</v>
      </c>
      <c r="B91" t="s">
        <v>41</v>
      </c>
      <c r="C91" s="18">
        <v>27896.38</v>
      </c>
    </row>
    <row r="92" spans="1:3" x14ac:dyDescent="0.2">
      <c r="A92" t="s">
        <v>190</v>
      </c>
      <c r="B92" t="s">
        <v>69</v>
      </c>
      <c r="C92" s="18">
        <v>39433.07</v>
      </c>
    </row>
    <row r="93" spans="1:3" x14ac:dyDescent="0.2">
      <c r="A93" t="s">
        <v>191</v>
      </c>
      <c r="B93" t="s">
        <v>70</v>
      </c>
      <c r="C93" s="18">
        <v>53039.63</v>
      </c>
    </row>
    <row r="94" spans="1:3" x14ac:dyDescent="0.2">
      <c r="A94" t="s">
        <v>223</v>
      </c>
      <c r="B94" t="s">
        <v>99</v>
      </c>
      <c r="C94" s="18">
        <v>1291.77</v>
      </c>
    </row>
    <row r="95" spans="1:3" x14ac:dyDescent="0.2">
      <c r="A95" t="s">
        <v>192</v>
      </c>
      <c r="B95" t="s">
        <v>71</v>
      </c>
      <c r="C95" s="18">
        <v>2582.2399999999998</v>
      </c>
    </row>
    <row r="96" spans="1:3" x14ac:dyDescent="0.2">
      <c r="A96" t="s">
        <v>149</v>
      </c>
      <c r="B96" t="s">
        <v>28</v>
      </c>
      <c r="C96" s="18">
        <v>4881.34</v>
      </c>
    </row>
    <row r="97" spans="1:3" x14ac:dyDescent="0.2">
      <c r="A97" t="s">
        <v>150</v>
      </c>
      <c r="B97" t="s">
        <v>29</v>
      </c>
      <c r="C97" s="18">
        <v>8413.84</v>
      </c>
    </row>
    <row r="98" spans="1:3" x14ac:dyDescent="0.2">
      <c r="A98" t="s">
        <v>163</v>
      </c>
      <c r="B98" t="s">
        <v>42</v>
      </c>
      <c r="C98" s="18">
        <v>16373.15</v>
      </c>
    </row>
    <row r="99" spans="1:3" x14ac:dyDescent="0.2">
      <c r="A99" t="s">
        <v>193</v>
      </c>
      <c r="B99" t="s">
        <v>72</v>
      </c>
      <c r="C99" s="18">
        <v>28242.23</v>
      </c>
    </row>
    <row r="100" spans="1:3" x14ac:dyDescent="0.2">
      <c r="A100" t="s">
        <v>194</v>
      </c>
      <c r="B100" t="s">
        <v>73</v>
      </c>
      <c r="C100" s="18">
        <v>44692.12</v>
      </c>
    </row>
    <row r="101" spans="1:3" x14ac:dyDescent="0.2">
      <c r="A101" t="s">
        <v>151</v>
      </c>
      <c r="B101" t="s">
        <v>30</v>
      </c>
      <c r="C101" s="18">
        <v>1363.44</v>
      </c>
    </row>
    <row r="102" spans="1:3" x14ac:dyDescent="0.2">
      <c r="A102" t="s">
        <v>195</v>
      </c>
      <c r="B102" t="s">
        <v>74</v>
      </c>
      <c r="C102" s="18">
        <v>2749.23</v>
      </c>
    </row>
    <row r="103" spans="1:3" x14ac:dyDescent="0.2">
      <c r="A103" t="s">
        <v>224</v>
      </c>
      <c r="B103" t="s">
        <v>100</v>
      </c>
      <c r="C103" s="18">
        <v>4997.76</v>
      </c>
    </row>
    <row r="104" spans="1:3" x14ac:dyDescent="0.2">
      <c r="A104" t="s">
        <v>196</v>
      </c>
      <c r="B104" t="s">
        <v>75</v>
      </c>
      <c r="C104" s="18">
        <v>8539.4500000000007</v>
      </c>
    </row>
    <row r="105" spans="1:3" x14ac:dyDescent="0.2">
      <c r="A105" t="s">
        <v>197</v>
      </c>
      <c r="B105" t="s">
        <v>76</v>
      </c>
      <c r="C105" s="18">
        <v>16604.21</v>
      </c>
    </row>
    <row r="106" spans="1:3" x14ac:dyDescent="0.2">
      <c r="A106" t="s">
        <v>164</v>
      </c>
      <c r="B106" t="s">
        <v>43</v>
      </c>
      <c r="C106" s="18">
        <v>28175.55</v>
      </c>
    </row>
    <row r="107" spans="1:3" x14ac:dyDescent="0.2">
      <c r="A107" t="s">
        <v>198</v>
      </c>
      <c r="B107" t="s">
        <v>77</v>
      </c>
      <c r="C107" s="18">
        <v>38737.9</v>
      </c>
    </row>
    <row r="108" spans="1:3" x14ac:dyDescent="0.2">
      <c r="A108" t="s">
        <v>225</v>
      </c>
      <c r="B108" t="s">
        <v>101</v>
      </c>
      <c r="C108" s="18">
        <v>51778.07</v>
      </c>
    </row>
    <row r="109" spans="1:3" x14ac:dyDescent="0.2">
      <c r="A109" t="s">
        <v>226</v>
      </c>
      <c r="B109" t="s">
        <v>102</v>
      </c>
      <c r="C109" s="18">
        <v>63026.22</v>
      </c>
    </row>
    <row r="110" spans="1:3" x14ac:dyDescent="0.2">
      <c r="A110" t="s">
        <v>227</v>
      </c>
      <c r="B110" t="s">
        <v>103</v>
      </c>
      <c r="C110" s="18">
        <v>1303.73</v>
      </c>
    </row>
    <row r="111" spans="1:3" x14ac:dyDescent="0.2">
      <c r="A111" t="s">
        <v>228</v>
      </c>
      <c r="B111" t="s">
        <v>104</v>
      </c>
      <c r="C111" s="18">
        <v>2606.2600000000002</v>
      </c>
    </row>
    <row r="112" spans="1:3" x14ac:dyDescent="0.2">
      <c r="A112" t="s">
        <v>229</v>
      </c>
      <c r="B112" t="s">
        <v>105</v>
      </c>
      <c r="C112" s="18">
        <v>4824.46</v>
      </c>
    </row>
    <row r="113" spans="1:3" x14ac:dyDescent="0.2">
      <c r="A113" t="s">
        <v>230</v>
      </c>
      <c r="B113" t="s">
        <v>106</v>
      </c>
      <c r="C113" s="18">
        <v>8073.08</v>
      </c>
    </row>
    <row r="114" spans="1:3" x14ac:dyDescent="0.2">
      <c r="A114" t="s">
        <v>231</v>
      </c>
      <c r="B114" t="s">
        <v>107</v>
      </c>
      <c r="C114" s="18">
        <v>16369.19</v>
      </c>
    </row>
    <row r="115" spans="1:3" x14ac:dyDescent="0.2">
      <c r="A115" t="s">
        <v>232</v>
      </c>
      <c r="B115" t="s">
        <v>108</v>
      </c>
      <c r="C115" s="18">
        <v>30112.63</v>
      </c>
    </row>
    <row r="116" spans="1:3" x14ac:dyDescent="0.2">
      <c r="A116" t="s">
        <v>233</v>
      </c>
      <c r="B116" t="s">
        <v>109</v>
      </c>
      <c r="C116" s="18">
        <v>1316.2</v>
      </c>
    </row>
    <row r="117" spans="1:3" x14ac:dyDescent="0.2">
      <c r="A117" t="s">
        <v>234</v>
      </c>
      <c r="B117" t="s">
        <v>110</v>
      </c>
      <c r="C117" s="18">
        <v>2659.83</v>
      </c>
    </row>
    <row r="118" spans="1:3" x14ac:dyDescent="0.2">
      <c r="A118" t="s">
        <v>235</v>
      </c>
      <c r="B118" t="s">
        <v>111</v>
      </c>
      <c r="C118" s="18">
        <v>4796.53</v>
      </c>
    </row>
    <row r="119" spans="1:3" x14ac:dyDescent="0.2">
      <c r="A119" t="s">
        <v>236</v>
      </c>
      <c r="B119" t="s">
        <v>112</v>
      </c>
      <c r="C119" s="18">
        <v>8506.3700000000008</v>
      </c>
    </row>
    <row r="120" spans="1:3" x14ac:dyDescent="0.2">
      <c r="A120" t="s">
        <v>237</v>
      </c>
      <c r="B120" t="s">
        <v>113</v>
      </c>
      <c r="C120" s="18">
        <v>14957.88</v>
      </c>
    </row>
    <row r="121" spans="1:3" x14ac:dyDescent="0.2">
      <c r="A121" t="s">
        <v>238</v>
      </c>
      <c r="B121" t="s">
        <v>114</v>
      </c>
      <c r="C121" s="18">
        <v>28218.880000000001</v>
      </c>
    </row>
    <row r="122" spans="1:3" x14ac:dyDescent="0.2">
      <c r="A122" t="s">
        <v>239</v>
      </c>
      <c r="B122" t="s">
        <v>115</v>
      </c>
      <c r="C122" s="18">
        <v>43495.53</v>
      </c>
    </row>
  </sheetData>
  <pageMargins left="0.7" right="0.7" top="0.75" bottom="0.75" header="0.3" footer="0.3"/>
  <ignoredErrors>
    <ignoredError sqref="A2:A1048576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85" workbookViewId="0">
      <selection activeCell="C106" sqref="B106:C106"/>
    </sheetView>
  </sheetViews>
  <sheetFormatPr baseColWidth="10" defaultColWidth="8.83203125" defaultRowHeight="15" x14ac:dyDescent="0.2"/>
  <cols>
    <col min="1" max="1" width="5.33203125" bestFit="1" customWidth="1"/>
    <col min="2" max="2" width="63.5" bestFit="1" customWidth="1"/>
    <col min="3" max="3" width="10.5" style="7" bestFit="1" customWidth="1"/>
  </cols>
  <sheetData>
    <row r="1" spans="1:4" x14ac:dyDescent="0.2">
      <c r="A1" t="s">
        <v>491</v>
      </c>
      <c r="B1" t="s">
        <v>489</v>
      </c>
      <c r="C1" s="19" t="s">
        <v>490</v>
      </c>
    </row>
    <row r="2" spans="1:4" x14ac:dyDescent="0.2">
      <c r="A2" t="s">
        <v>121</v>
      </c>
      <c r="B2" t="s">
        <v>0</v>
      </c>
      <c r="C2" s="7">
        <v>155.83000000000001</v>
      </c>
    </row>
    <row r="3" spans="1:4" x14ac:dyDescent="0.2">
      <c r="A3" t="s">
        <v>122</v>
      </c>
      <c r="B3" t="s">
        <v>1</v>
      </c>
      <c r="C3" s="7">
        <v>322.14</v>
      </c>
    </row>
    <row r="4" spans="1:4" x14ac:dyDescent="0.2">
      <c r="A4" t="s">
        <v>123</v>
      </c>
      <c r="B4" t="s">
        <v>2</v>
      </c>
      <c r="C4" s="7">
        <v>620.29</v>
      </c>
    </row>
    <row r="5" spans="1:4" x14ac:dyDescent="0.2">
      <c r="A5" t="s">
        <v>165</v>
      </c>
      <c r="B5" t="s">
        <v>44</v>
      </c>
      <c r="C5" s="7">
        <v>1146.1300000000001</v>
      </c>
    </row>
    <row r="6" spans="1:4" x14ac:dyDescent="0.2">
      <c r="A6" t="s">
        <v>241</v>
      </c>
      <c r="B6" t="s">
        <v>117</v>
      </c>
      <c r="C6" s="7">
        <v>2052.21</v>
      </c>
    </row>
    <row r="7" spans="1:4" x14ac:dyDescent="0.2">
      <c r="A7" t="s">
        <v>124</v>
      </c>
      <c r="B7" t="s">
        <v>3</v>
      </c>
      <c r="C7" s="7">
        <v>165.07</v>
      </c>
    </row>
    <row r="8" spans="1:4" x14ac:dyDescent="0.2">
      <c r="A8" t="s">
        <v>125</v>
      </c>
      <c r="B8" t="s">
        <v>4</v>
      </c>
      <c r="C8" s="7">
        <v>341.09</v>
      </c>
    </row>
    <row r="9" spans="1:4" x14ac:dyDescent="0.2">
      <c r="A9" t="s">
        <v>126</v>
      </c>
      <c r="B9" t="s">
        <v>5</v>
      </c>
      <c r="C9" s="7">
        <v>650.86</v>
      </c>
    </row>
    <row r="10" spans="1:4" x14ac:dyDescent="0.2">
      <c r="A10" t="s">
        <v>127</v>
      </c>
      <c r="B10" t="s">
        <v>6</v>
      </c>
      <c r="C10" s="7">
        <v>1226.8399999999999</v>
      </c>
    </row>
    <row r="11" spans="1:4" x14ac:dyDescent="0.2">
      <c r="A11" t="s">
        <v>166</v>
      </c>
      <c r="B11" t="s">
        <v>45</v>
      </c>
      <c r="C11" s="7">
        <v>2107.4</v>
      </c>
    </row>
    <row r="12" spans="1:4" x14ac:dyDescent="0.2">
      <c r="A12" t="s">
        <v>199</v>
      </c>
      <c r="B12" t="s">
        <v>78</v>
      </c>
      <c r="C12" s="7">
        <v>3114.32</v>
      </c>
    </row>
    <row r="13" spans="1:4" x14ac:dyDescent="0.2">
      <c r="A13" t="s">
        <v>200</v>
      </c>
      <c r="B13" t="s">
        <v>79</v>
      </c>
      <c r="C13" s="7">
        <v>5296.34</v>
      </c>
    </row>
    <row r="14" spans="1:4" x14ac:dyDescent="0.2">
      <c r="A14" t="s">
        <v>201</v>
      </c>
      <c r="B14" t="s">
        <v>80</v>
      </c>
      <c r="C14" s="7">
        <v>160.47</v>
      </c>
    </row>
    <row r="15" spans="1:4" x14ac:dyDescent="0.2">
      <c r="A15" t="s">
        <v>202</v>
      </c>
      <c r="B15" t="s">
        <v>492</v>
      </c>
      <c r="C15" s="7">
        <v>368.57</v>
      </c>
    </row>
    <row r="16" spans="1:4" x14ac:dyDescent="0.2">
      <c r="A16" t="s">
        <v>203</v>
      </c>
      <c r="B16" t="s">
        <v>493</v>
      </c>
      <c r="C16" s="7">
        <v>675.55</v>
      </c>
      <c r="D16" s="7"/>
    </row>
    <row r="17" spans="1:3" x14ac:dyDescent="0.2">
      <c r="A17" t="s">
        <v>240</v>
      </c>
      <c r="B17" t="s">
        <v>116</v>
      </c>
      <c r="C17" s="7">
        <v>1109.03</v>
      </c>
    </row>
    <row r="18" spans="1:3" x14ac:dyDescent="0.2">
      <c r="A18" t="s">
        <v>128</v>
      </c>
      <c r="B18" t="s">
        <v>7</v>
      </c>
      <c r="C18" s="7">
        <v>1342.2</v>
      </c>
    </row>
    <row r="19" spans="1:3" x14ac:dyDescent="0.2">
      <c r="A19" t="s">
        <v>167</v>
      </c>
      <c r="B19" t="s">
        <v>46</v>
      </c>
      <c r="C19" s="7">
        <v>2592.7600000000002</v>
      </c>
    </row>
    <row r="20" spans="1:3" x14ac:dyDescent="0.2">
      <c r="A20" t="s">
        <v>129</v>
      </c>
      <c r="B20" t="s">
        <v>8</v>
      </c>
      <c r="C20" s="7">
        <v>4626.6000000000004</v>
      </c>
    </row>
    <row r="21" spans="1:3" x14ac:dyDescent="0.2">
      <c r="A21" t="s">
        <v>130</v>
      </c>
      <c r="B21" t="s">
        <v>9</v>
      </c>
      <c r="C21" s="7">
        <v>7867.25</v>
      </c>
    </row>
    <row r="22" spans="1:3" x14ac:dyDescent="0.2">
      <c r="A22" t="s">
        <v>152</v>
      </c>
      <c r="B22" t="s">
        <v>31</v>
      </c>
      <c r="C22" s="7">
        <v>15631.44</v>
      </c>
    </row>
    <row r="23" spans="1:3" x14ac:dyDescent="0.2">
      <c r="A23" t="s">
        <v>168</v>
      </c>
      <c r="B23" t="s">
        <v>47</v>
      </c>
      <c r="C23" s="7">
        <v>26023.37</v>
      </c>
    </row>
    <row r="24" spans="1:3" x14ac:dyDescent="0.2">
      <c r="A24" t="s">
        <v>204</v>
      </c>
      <c r="B24" t="s">
        <v>494</v>
      </c>
      <c r="C24" s="7">
        <v>37050.559999999998</v>
      </c>
    </row>
    <row r="25" spans="1:3" x14ac:dyDescent="0.2">
      <c r="A25" t="s">
        <v>205</v>
      </c>
      <c r="B25" t="s">
        <v>81</v>
      </c>
      <c r="C25" s="7">
        <v>51280</v>
      </c>
    </row>
    <row r="26" spans="1:3" x14ac:dyDescent="0.2">
      <c r="A26" t="s">
        <v>131</v>
      </c>
      <c r="B26" t="s">
        <v>10</v>
      </c>
      <c r="C26" s="7">
        <v>1283.96</v>
      </c>
    </row>
    <row r="27" spans="1:3" x14ac:dyDescent="0.2">
      <c r="A27" t="s">
        <v>169</v>
      </c>
      <c r="B27" t="s">
        <v>48</v>
      </c>
      <c r="C27" s="7">
        <v>2554.11</v>
      </c>
    </row>
    <row r="28" spans="1:3" x14ac:dyDescent="0.2">
      <c r="A28" t="s">
        <v>206</v>
      </c>
      <c r="B28" t="s">
        <v>82</v>
      </c>
      <c r="C28" s="7">
        <v>4594.8900000000003</v>
      </c>
    </row>
    <row r="29" spans="1:3" x14ac:dyDescent="0.2">
      <c r="A29" t="s">
        <v>132</v>
      </c>
      <c r="B29" t="s">
        <v>11</v>
      </c>
      <c r="C29" s="7">
        <v>7927.69</v>
      </c>
    </row>
    <row r="30" spans="1:3" x14ac:dyDescent="0.2">
      <c r="A30" t="s">
        <v>153</v>
      </c>
      <c r="B30" t="s">
        <v>32</v>
      </c>
      <c r="C30" s="7">
        <v>15268.87</v>
      </c>
    </row>
    <row r="31" spans="1:3" x14ac:dyDescent="0.2">
      <c r="A31" t="s">
        <v>170</v>
      </c>
      <c r="B31" t="s">
        <v>49</v>
      </c>
      <c r="C31" s="7">
        <v>26259.5</v>
      </c>
    </row>
    <row r="32" spans="1:3" x14ac:dyDescent="0.2">
      <c r="A32" t="s">
        <v>207</v>
      </c>
      <c r="B32" t="s">
        <v>83</v>
      </c>
      <c r="C32" s="7">
        <v>37321.550000000003</v>
      </c>
    </row>
    <row r="33" spans="1:3" x14ac:dyDescent="0.2">
      <c r="A33" t="s">
        <v>208</v>
      </c>
      <c r="B33" t="s">
        <v>84</v>
      </c>
      <c r="C33" s="7">
        <v>58176.6</v>
      </c>
    </row>
    <row r="34" spans="1:3" x14ac:dyDescent="0.2">
      <c r="A34" t="s">
        <v>133</v>
      </c>
      <c r="B34" t="s">
        <v>12</v>
      </c>
      <c r="C34" s="7">
        <v>1252.5</v>
      </c>
    </row>
    <row r="35" spans="1:3" x14ac:dyDescent="0.2">
      <c r="A35" t="s">
        <v>134</v>
      </c>
      <c r="B35" t="s">
        <v>13</v>
      </c>
      <c r="C35" s="7">
        <v>2499.06</v>
      </c>
    </row>
    <row r="36" spans="1:3" x14ac:dyDescent="0.2">
      <c r="A36" t="s">
        <v>135</v>
      </c>
      <c r="B36" t="s">
        <v>14</v>
      </c>
      <c r="C36" s="7">
        <v>4543.28</v>
      </c>
    </row>
    <row r="37" spans="1:3" x14ac:dyDescent="0.2">
      <c r="A37" t="s">
        <v>154</v>
      </c>
      <c r="B37" t="s">
        <v>33</v>
      </c>
      <c r="C37" s="7">
        <v>7150.06</v>
      </c>
    </row>
    <row r="38" spans="1:3" x14ac:dyDescent="0.2">
      <c r="A38" t="s">
        <v>171</v>
      </c>
      <c r="B38" t="s">
        <v>50</v>
      </c>
      <c r="C38" s="7">
        <v>15515.04</v>
      </c>
    </row>
    <row r="39" spans="1:3" x14ac:dyDescent="0.2">
      <c r="A39" t="s">
        <v>209</v>
      </c>
      <c r="B39" t="s">
        <v>85</v>
      </c>
      <c r="C39" s="7">
        <v>26846.25</v>
      </c>
    </row>
    <row r="40" spans="1:3" x14ac:dyDescent="0.2">
      <c r="A40" t="s">
        <v>210</v>
      </c>
      <c r="B40" t="s">
        <v>86</v>
      </c>
      <c r="C40" s="7">
        <v>47151.09</v>
      </c>
    </row>
    <row r="41" spans="1:3" x14ac:dyDescent="0.2">
      <c r="A41" t="s">
        <v>211</v>
      </c>
      <c r="B41" t="s">
        <v>87</v>
      </c>
      <c r="C41" s="7">
        <v>1301.18</v>
      </c>
    </row>
    <row r="42" spans="1:3" x14ac:dyDescent="0.2">
      <c r="A42" t="s">
        <v>212</v>
      </c>
      <c r="B42" t="s">
        <v>88</v>
      </c>
      <c r="C42" s="7">
        <v>2444.12</v>
      </c>
    </row>
    <row r="43" spans="1:3" x14ac:dyDescent="0.2">
      <c r="A43" t="s">
        <v>136</v>
      </c>
      <c r="B43" t="s">
        <v>15</v>
      </c>
      <c r="C43" s="7">
        <v>4552.97</v>
      </c>
    </row>
    <row r="44" spans="1:3" x14ac:dyDescent="0.2">
      <c r="A44" t="s">
        <v>137</v>
      </c>
      <c r="B44" t="s">
        <v>16</v>
      </c>
      <c r="C44" s="7">
        <v>7970.83</v>
      </c>
    </row>
    <row r="45" spans="1:3" x14ac:dyDescent="0.2">
      <c r="A45" t="s">
        <v>155</v>
      </c>
      <c r="B45" t="s">
        <v>34</v>
      </c>
      <c r="C45" s="7">
        <v>15430.01</v>
      </c>
    </row>
    <row r="46" spans="1:3" x14ac:dyDescent="0.2">
      <c r="A46" t="s">
        <v>172</v>
      </c>
      <c r="B46" t="s">
        <v>51</v>
      </c>
      <c r="C46" s="7">
        <v>27262.5</v>
      </c>
    </row>
    <row r="47" spans="1:3" x14ac:dyDescent="0.2">
      <c r="A47" t="s">
        <v>173</v>
      </c>
      <c r="B47" t="s">
        <v>52</v>
      </c>
      <c r="C47" s="7">
        <v>44564.6</v>
      </c>
    </row>
    <row r="48" spans="1:3" x14ac:dyDescent="0.2">
      <c r="A48" t="s">
        <v>138</v>
      </c>
      <c r="B48" t="s">
        <v>17</v>
      </c>
      <c r="C48" s="7">
        <v>1209.81</v>
      </c>
    </row>
    <row r="49" spans="1:3" x14ac:dyDescent="0.2">
      <c r="A49" t="s">
        <v>139</v>
      </c>
      <c r="B49" t="s">
        <v>18</v>
      </c>
      <c r="C49" s="7">
        <v>2413.34</v>
      </c>
    </row>
    <row r="50" spans="1:3" x14ac:dyDescent="0.2">
      <c r="A50" t="s">
        <v>140</v>
      </c>
      <c r="B50" t="s">
        <v>19</v>
      </c>
      <c r="C50" s="7">
        <v>4549.6400000000003</v>
      </c>
    </row>
    <row r="51" spans="1:3" x14ac:dyDescent="0.2">
      <c r="A51" t="s">
        <v>141</v>
      </c>
      <c r="B51" t="s">
        <v>20</v>
      </c>
      <c r="C51" s="7">
        <v>8081.1</v>
      </c>
    </row>
    <row r="52" spans="1:3" x14ac:dyDescent="0.2">
      <c r="A52" t="s">
        <v>156</v>
      </c>
      <c r="B52" t="s">
        <v>35</v>
      </c>
      <c r="C52" s="7">
        <v>15532.85</v>
      </c>
    </row>
    <row r="53" spans="1:3" x14ac:dyDescent="0.2">
      <c r="A53" t="s">
        <v>174</v>
      </c>
      <c r="B53" t="s">
        <v>53</v>
      </c>
      <c r="C53" s="7">
        <v>26632.92</v>
      </c>
    </row>
    <row r="54" spans="1:3" x14ac:dyDescent="0.2">
      <c r="A54" t="s">
        <v>175</v>
      </c>
      <c r="B54" t="s">
        <v>54</v>
      </c>
      <c r="C54" s="7">
        <v>42005.5</v>
      </c>
    </row>
    <row r="55" spans="1:3" x14ac:dyDescent="0.2">
      <c r="A55" t="s">
        <v>142</v>
      </c>
      <c r="B55" t="s">
        <v>21</v>
      </c>
      <c r="C55" s="7">
        <v>1207.06</v>
      </c>
    </row>
    <row r="56" spans="1:3" x14ac:dyDescent="0.2">
      <c r="A56" t="s">
        <v>176</v>
      </c>
      <c r="B56" t="s">
        <v>55</v>
      </c>
      <c r="C56" s="7">
        <v>2413.12</v>
      </c>
    </row>
    <row r="57" spans="1:3" x14ac:dyDescent="0.2">
      <c r="A57" t="s">
        <v>143</v>
      </c>
      <c r="B57" t="s">
        <v>22</v>
      </c>
      <c r="C57" s="7">
        <v>4464.93</v>
      </c>
    </row>
    <row r="58" spans="1:3" x14ac:dyDescent="0.2">
      <c r="A58" t="s">
        <v>144</v>
      </c>
      <c r="B58" t="s">
        <v>23</v>
      </c>
      <c r="C58" s="7">
        <v>7878.61</v>
      </c>
    </row>
    <row r="59" spans="1:3" x14ac:dyDescent="0.2">
      <c r="A59" t="s">
        <v>157</v>
      </c>
      <c r="B59" t="s">
        <v>36</v>
      </c>
      <c r="C59" s="7">
        <v>15506.59</v>
      </c>
    </row>
    <row r="60" spans="1:3" x14ac:dyDescent="0.2">
      <c r="A60" t="s">
        <v>177</v>
      </c>
      <c r="B60" t="s">
        <v>56</v>
      </c>
      <c r="C60" s="7">
        <v>27085</v>
      </c>
    </row>
    <row r="61" spans="1:3" x14ac:dyDescent="0.2">
      <c r="A61" t="s">
        <v>178</v>
      </c>
      <c r="B61" t="s">
        <v>57</v>
      </c>
      <c r="C61" s="7">
        <v>41478.94</v>
      </c>
    </row>
    <row r="62" spans="1:3" x14ac:dyDescent="0.2">
      <c r="A62" t="s">
        <v>213</v>
      </c>
      <c r="B62" t="s">
        <v>89</v>
      </c>
      <c r="C62" s="7">
        <v>1329.65</v>
      </c>
    </row>
    <row r="63" spans="1:3" x14ac:dyDescent="0.2">
      <c r="A63" t="s">
        <v>179</v>
      </c>
      <c r="B63" t="s">
        <v>58</v>
      </c>
      <c r="C63" s="7">
        <v>2577.54</v>
      </c>
    </row>
    <row r="64" spans="1:3" x14ac:dyDescent="0.2">
      <c r="A64" t="s">
        <v>145</v>
      </c>
      <c r="B64" t="s">
        <v>24</v>
      </c>
      <c r="C64" s="7">
        <v>4633.8900000000003</v>
      </c>
    </row>
    <row r="65" spans="1:3" x14ac:dyDescent="0.2">
      <c r="A65" t="s">
        <v>146</v>
      </c>
      <c r="B65" t="s">
        <v>25</v>
      </c>
      <c r="C65" s="7">
        <v>8223.73</v>
      </c>
    </row>
    <row r="66" spans="1:3" x14ac:dyDescent="0.2">
      <c r="A66" t="s">
        <v>147</v>
      </c>
      <c r="B66" t="s">
        <v>26</v>
      </c>
      <c r="C66" s="7">
        <v>15908.24</v>
      </c>
    </row>
    <row r="67" spans="1:3" x14ac:dyDescent="0.2">
      <c r="A67" t="s">
        <v>158</v>
      </c>
      <c r="B67" t="s">
        <v>37</v>
      </c>
      <c r="C67" s="7">
        <v>27134.69</v>
      </c>
    </row>
    <row r="68" spans="1:3" x14ac:dyDescent="0.2">
      <c r="A68" t="s">
        <v>159</v>
      </c>
      <c r="B68" t="s">
        <v>38</v>
      </c>
      <c r="C68" s="7">
        <v>37914.480000000003</v>
      </c>
    </row>
    <row r="69" spans="1:3" x14ac:dyDescent="0.2">
      <c r="A69" t="s">
        <v>180</v>
      </c>
      <c r="B69" t="s">
        <v>59</v>
      </c>
      <c r="C69" s="7">
        <v>46927.61</v>
      </c>
    </row>
    <row r="70" spans="1:3" x14ac:dyDescent="0.2">
      <c r="A70" t="s">
        <v>181</v>
      </c>
      <c r="B70" t="s">
        <v>60</v>
      </c>
      <c r="C70" s="7">
        <v>82560.81</v>
      </c>
    </row>
    <row r="71" spans="1:3" x14ac:dyDescent="0.2">
      <c r="A71" t="s">
        <v>214</v>
      </c>
      <c r="B71" t="s">
        <v>90</v>
      </c>
      <c r="C71" s="7">
        <v>1338.56</v>
      </c>
    </row>
    <row r="72" spans="1:3" x14ac:dyDescent="0.2">
      <c r="A72" t="s">
        <v>215</v>
      </c>
      <c r="B72" t="s">
        <v>91</v>
      </c>
      <c r="C72" s="7">
        <v>2632.15</v>
      </c>
    </row>
    <row r="73" spans="1:3" x14ac:dyDescent="0.2">
      <c r="A73" t="s">
        <v>216</v>
      </c>
      <c r="B73" t="s">
        <v>92</v>
      </c>
      <c r="C73" s="7">
        <v>4810.91</v>
      </c>
    </row>
    <row r="74" spans="1:3" x14ac:dyDescent="0.2">
      <c r="A74" t="s">
        <v>217</v>
      </c>
      <c r="B74" t="s">
        <v>93</v>
      </c>
      <c r="C74" s="7">
        <v>8239.06</v>
      </c>
    </row>
    <row r="75" spans="1:3" x14ac:dyDescent="0.2">
      <c r="A75" t="s">
        <v>218</v>
      </c>
      <c r="B75" t="s">
        <v>94</v>
      </c>
      <c r="C75" s="7">
        <v>15988.24</v>
      </c>
    </row>
    <row r="76" spans="1:3" x14ac:dyDescent="0.2">
      <c r="A76" t="s">
        <v>160</v>
      </c>
      <c r="B76" t="s">
        <v>39</v>
      </c>
      <c r="C76" s="7">
        <v>27556.86</v>
      </c>
    </row>
    <row r="77" spans="1:3" x14ac:dyDescent="0.2">
      <c r="A77" t="s">
        <v>182</v>
      </c>
      <c r="B77" t="s">
        <v>61</v>
      </c>
      <c r="C77" s="7">
        <v>39220.980000000003</v>
      </c>
    </row>
    <row r="78" spans="1:3" x14ac:dyDescent="0.2">
      <c r="A78" t="s">
        <v>183</v>
      </c>
      <c r="B78" t="s">
        <v>62</v>
      </c>
      <c r="C78" s="7">
        <v>55446.57</v>
      </c>
    </row>
    <row r="79" spans="1:3" x14ac:dyDescent="0.2">
      <c r="A79" t="s">
        <v>184</v>
      </c>
      <c r="B79" t="s">
        <v>63</v>
      </c>
      <c r="C79" s="7">
        <v>1353.1</v>
      </c>
    </row>
    <row r="80" spans="1:3" x14ac:dyDescent="0.2">
      <c r="A80" t="s">
        <v>219</v>
      </c>
      <c r="B80" t="s">
        <v>95</v>
      </c>
      <c r="C80" s="7">
        <v>2677.69</v>
      </c>
    </row>
    <row r="81" spans="1:3" x14ac:dyDescent="0.2">
      <c r="A81" t="s">
        <v>185</v>
      </c>
      <c r="B81" t="s">
        <v>64</v>
      </c>
      <c r="C81" s="7">
        <v>4820.4399999999996</v>
      </c>
    </row>
    <row r="82" spans="1:3" x14ac:dyDescent="0.2">
      <c r="A82" t="s">
        <v>148</v>
      </c>
      <c r="B82" t="s">
        <v>27</v>
      </c>
      <c r="C82" s="7">
        <v>8519.91</v>
      </c>
    </row>
    <row r="83" spans="1:3" x14ac:dyDescent="0.2">
      <c r="A83" t="s">
        <v>161</v>
      </c>
      <c r="B83" t="s">
        <v>40</v>
      </c>
      <c r="C83" s="7">
        <v>16152.32</v>
      </c>
    </row>
    <row r="84" spans="1:3" x14ac:dyDescent="0.2">
      <c r="A84" t="s">
        <v>186</v>
      </c>
      <c r="B84" t="s">
        <v>65</v>
      </c>
      <c r="C84" s="7">
        <v>27670.42</v>
      </c>
    </row>
    <row r="85" spans="1:3" x14ac:dyDescent="0.2">
      <c r="A85" t="s">
        <v>187</v>
      </c>
      <c r="B85" t="s">
        <v>66</v>
      </c>
      <c r="C85" s="7">
        <v>43808.89</v>
      </c>
    </row>
    <row r="86" spans="1:3" x14ac:dyDescent="0.2">
      <c r="A86" t="s">
        <v>220</v>
      </c>
      <c r="B86" t="s">
        <v>96</v>
      </c>
      <c r="C86" s="7">
        <v>1308.1600000000001</v>
      </c>
    </row>
    <row r="87" spans="1:3" x14ac:dyDescent="0.2">
      <c r="A87" t="s">
        <v>221</v>
      </c>
      <c r="B87" t="s">
        <v>97</v>
      </c>
      <c r="C87" s="7">
        <v>2603.81</v>
      </c>
    </row>
    <row r="88" spans="1:3" x14ac:dyDescent="0.2">
      <c r="A88" t="s">
        <v>222</v>
      </c>
      <c r="B88" t="s">
        <v>98</v>
      </c>
      <c r="C88" s="7">
        <v>4772.2299999999996</v>
      </c>
    </row>
    <row r="89" spans="1:3" x14ac:dyDescent="0.2">
      <c r="A89" t="s">
        <v>188</v>
      </c>
      <c r="B89" t="s">
        <v>67</v>
      </c>
      <c r="C89" s="7">
        <v>8133.47</v>
      </c>
    </row>
    <row r="90" spans="1:3" x14ac:dyDescent="0.2">
      <c r="A90" t="s">
        <v>189</v>
      </c>
      <c r="B90" t="s">
        <v>68</v>
      </c>
      <c r="C90" s="7">
        <v>15670.8</v>
      </c>
    </row>
    <row r="91" spans="1:3" x14ac:dyDescent="0.2">
      <c r="A91" t="s">
        <v>162</v>
      </c>
      <c r="B91" t="s">
        <v>41</v>
      </c>
      <c r="C91" s="7">
        <v>27072.59</v>
      </c>
    </row>
    <row r="92" spans="1:3" x14ac:dyDescent="0.2">
      <c r="A92" t="s">
        <v>190</v>
      </c>
      <c r="B92" t="s">
        <v>69</v>
      </c>
      <c r="C92" s="7">
        <v>38268.6</v>
      </c>
    </row>
    <row r="93" spans="1:3" x14ac:dyDescent="0.2">
      <c r="A93" t="s">
        <v>191</v>
      </c>
      <c r="B93" t="s">
        <v>70</v>
      </c>
      <c r="C93" s="7">
        <v>51473.35</v>
      </c>
    </row>
    <row r="94" spans="1:3" x14ac:dyDescent="0.2">
      <c r="A94" t="s">
        <v>223</v>
      </c>
      <c r="B94" t="s">
        <v>99</v>
      </c>
      <c r="C94" s="7">
        <v>1253.6199999999999</v>
      </c>
    </row>
    <row r="95" spans="1:3" x14ac:dyDescent="0.2">
      <c r="A95" t="s">
        <v>192</v>
      </c>
      <c r="B95" t="s">
        <v>71</v>
      </c>
      <c r="C95" s="7">
        <v>2505.9899999999998</v>
      </c>
    </row>
    <row r="96" spans="1:3" x14ac:dyDescent="0.2">
      <c r="A96" t="s">
        <v>149</v>
      </c>
      <c r="B96" t="s">
        <v>28</v>
      </c>
      <c r="C96" s="7">
        <v>4737.1899999999996</v>
      </c>
    </row>
    <row r="97" spans="1:3" x14ac:dyDescent="0.2">
      <c r="A97" t="s">
        <v>150</v>
      </c>
      <c r="B97" t="s">
        <v>29</v>
      </c>
      <c r="C97" s="7">
        <v>8165.38</v>
      </c>
    </row>
    <row r="98" spans="1:3" x14ac:dyDescent="0.2">
      <c r="A98" t="s">
        <v>163</v>
      </c>
      <c r="B98" t="s">
        <v>42</v>
      </c>
      <c r="C98" s="7">
        <v>15889.65</v>
      </c>
    </row>
    <row r="99" spans="1:3" x14ac:dyDescent="0.2">
      <c r="A99" t="s">
        <v>193</v>
      </c>
      <c r="B99" t="s">
        <v>72</v>
      </c>
      <c r="C99" s="7">
        <v>27408.23</v>
      </c>
    </row>
    <row r="100" spans="1:3" x14ac:dyDescent="0.2">
      <c r="A100" t="s">
        <v>194</v>
      </c>
      <c r="B100" t="s">
        <v>73</v>
      </c>
      <c r="C100" s="7">
        <v>43372.35</v>
      </c>
    </row>
    <row r="101" spans="1:3" x14ac:dyDescent="0.2">
      <c r="A101" t="s">
        <v>151</v>
      </c>
      <c r="B101" t="s">
        <v>30</v>
      </c>
      <c r="C101" s="7">
        <v>1323.18</v>
      </c>
    </row>
    <row r="102" spans="1:3" x14ac:dyDescent="0.2">
      <c r="A102" t="s">
        <v>195</v>
      </c>
      <c r="B102" t="s">
        <v>74</v>
      </c>
      <c r="C102" s="7">
        <v>2668.04</v>
      </c>
    </row>
    <row r="103" spans="1:3" x14ac:dyDescent="0.2">
      <c r="A103" t="s">
        <v>224</v>
      </c>
      <c r="B103" t="s">
        <v>100</v>
      </c>
      <c r="C103" s="7">
        <v>4850.17</v>
      </c>
    </row>
    <row r="104" spans="1:3" x14ac:dyDescent="0.2">
      <c r="A104" t="s">
        <v>196</v>
      </c>
      <c r="B104" t="s">
        <v>75</v>
      </c>
      <c r="C104" s="7">
        <v>8287.2800000000007</v>
      </c>
    </row>
    <row r="105" spans="1:3" x14ac:dyDescent="0.2">
      <c r="A105" t="s">
        <v>197</v>
      </c>
      <c r="B105" t="s">
        <v>76</v>
      </c>
      <c r="C105" s="7">
        <v>16113.88</v>
      </c>
    </row>
    <row r="106" spans="1:3" x14ac:dyDescent="0.2">
      <c r="A106" t="s">
        <v>164</v>
      </c>
      <c r="B106" t="s">
        <v>43</v>
      </c>
      <c r="C106" s="7">
        <v>27343.52</v>
      </c>
    </row>
    <row r="107" spans="1:3" x14ac:dyDescent="0.2">
      <c r="A107" t="s">
        <v>198</v>
      </c>
      <c r="B107" t="s">
        <v>77</v>
      </c>
      <c r="C107" s="7">
        <v>37593.96</v>
      </c>
    </row>
    <row r="108" spans="1:3" x14ac:dyDescent="0.2">
      <c r="A108" t="s">
        <v>225</v>
      </c>
      <c r="B108" t="s">
        <v>101</v>
      </c>
      <c r="C108" s="7">
        <v>50249.05</v>
      </c>
    </row>
    <row r="109" spans="1:3" x14ac:dyDescent="0.2">
      <c r="A109" t="s">
        <v>226</v>
      </c>
      <c r="B109" t="s">
        <v>102</v>
      </c>
      <c r="C109" s="7">
        <v>61165.04</v>
      </c>
    </row>
    <row r="110" spans="1:3" x14ac:dyDescent="0.2">
      <c r="A110" t="s">
        <v>227</v>
      </c>
      <c r="B110" t="s">
        <v>103</v>
      </c>
      <c r="C110" s="7">
        <v>1265.23</v>
      </c>
    </row>
    <row r="111" spans="1:3" x14ac:dyDescent="0.2">
      <c r="A111" t="s">
        <v>228</v>
      </c>
      <c r="B111" t="s">
        <v>104</v>
      </c>
      <c r="C111" s="7">
        <v>2529.3000000000002</v>
      </c>
    </row>
    <row r="112" spans="1:3" x14ac:dyDescent="0.2">
      <c r="A112" t="s">
        <v>229</v>
      </c>
      <c r="B112" t="s">
        <v>105</v>
      </c>
      <c r="C112" s="7">
        <v>4681.99</v>
      </c>
    </row>
    <row r="113" spans="1:3" x14ac:dyDescent="0.2">
      <c r="A113" t="s">
        <v>230</v>
      </c>
      <c r="B113" t="s">
        <v>106</v>
      </c>
      <c r="C113" s="7">
        <v>7834.68</v>
      </c>
    </row>
    <row r="114" spans="1:3" x14ac:dyDescent="0.2">
      <c r="A114" t="s">
        <v>231</v>
      </c>
      <c r="B114" t="s">
        <v>107</v>
      </c>
      <c r="C114" s="7">
        <v>15885.8</v>
      </c>
    </row>
    <row r="115" spans="1:3" x14ac:dyDescent="0.2">
      <c r="A115" t="s">
        <v>232</v>
      </c>
      <c r="B115" t="s">
        <v>108</v>
      </c>
      <c r="C115" s="7">
        <v>29223.39</v>
      </c>
    </row>
    <row r="116" spans="1:3" x14ac:dyDescent="0.2">
      <c r="A116" t="s">
        <v>233</v>
      </c>
      <c r="B116" t="s">
        <v>109</v>
      </c>
      <c r="C116" s="7">
        <v>1277.33</v>
      </c>
    </row>
    <row r="117" spans="1:3" x14ac:dyDescent="0.2">
      <c r="A117" t="s">
        <v>234</v>
      </c>
      <c r="B117" t="s">
        <v>110</v>
      </c>
      <c r="C117" s="7">
        <v>2581.2800000000002</v>
      </c>
    </row>
    <row r="118" spans="1:3" x14ac:dyDescent="0.2">
      <c r="A118" t="s">
        <v>235</v>
      </c>
      <c r="B118" t="s">
        <v>111</v>
      </c>
      <c r="C118" s="7">
        <v>4654.8900000000003</v>
      </c>
    </row>
    <row r="119" spans="1:3" x14ac:dyDescent="0.2">
      <c r="A119" t="s">
        <v>236</v>
      </c>
      <c r="B119" t="s">
        <v>112</v>
      </c>
      <c r="C119" s="7">
        <v>8255.17</v>
      </c>
    </row>
    <row r="120" spans="1:3" x14ac:dyDescent="0.2">
      <c r="A120" t="s">
        <v>237</v>
      </c>
      <c r="B120" t="s">
        <v>113</v>
      </c>
      <c r="C120" s="7">
        <v>14516.17</v>
      </c>
    </row>
    <row r="121" spans="1:3" x14ac:dyDescent="0.2">
      <c r="A121" t="s">
        <v>238</v>
      </c>
      <c r="B121" t="s">
        <v>114</v>
      </c>
      <c r="C121" s="7">
        <v>27385.57</v>
      </c>
    </row>
    <row r="122" spans="1:3" x14ac:dyDescent="0.2">
      <c r="A122" t="s">
        <v>239</v>
      </c>
      <c r="B122" t="s">
        <v>115</v>
      </c>
      <c r="C122" s="7">
        <v>42211.09</v>
      </c>
    </row>
  </sheetData>
  <pageMargins left="0.7" right="0.7" top="0.75" bottom="0.75" header="0.3" footer="0.3"/>
  <ignoredErrors>
    <ignoredError sqref="A2:A121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opLeftCell="A27" workbookViewId="0">
      <selection activeCell="D48" sqref="D48"/>
    </sheetView>
  </sheetViews>
  <sheetFormatPr baseColWidth="10" defaultColWidth="8.83203125" defaultRowHeight="15" x14ac:dyDescent="0.2"/>
  <cols>
    <col min="1" max="1" width="5.33203125" bestFit="1" customWidth="1"/>
    <col min="2" max="2" width="63.5" bestFit="1" customWidth="1"/>
    <col min="3" max="4" width="10.5" style="7" bestFit="1" customWidth="1"/>
  </cols>
  <sheetData>
    <row r="1" spans="1:9" x14ac:dyDescent="0.2">
      <c r="A1" t="s">
        <v>491</v>
      </c>
      <c r="B1" t="s">
        <v>489</v>
      </c>
      <c r="C1" s="19" t="s">
        <v>490</v>
      </c>
      <c r="D1" s="7" t="s">
        <v>662</v>
      </c>
    </row>
    <row r="2" spans="1:9" x14ac:dyDescent="0.2">
      <c r="A2" t="s">
        <v>121</v>
      </c>
      <c r="B2" t="s">
        <v>0</v>
      </c>
      <c r="C2" s="7">
        <v>190.71</v>
      </c>
      <c r="D2" s="7">
        <f>C2</f>
        <v>190.71</v>
      </c>
    </row>
    <row r="3" spans="1:9" x14ac:dyDescent="0.2">
      <c r="A3" t="s">
        <v>122</v>
      </c>
      <c r="B3" t="s">
        <v>1</v>
      </c>
      <c r="C3" s="7">
        <v>296.3</v>
      </c>
      <c r="D3" s="7">
        <f t="shared" ref="D3:D47" si="0">C3</f>
        <v>296.3</v>
      </c>
    </row>
    <row r="4" spans="1:9" x14ac:dyDescent="0.2">
      <c r="A4" t="s">
        <v>123</v>
      </c>
      <c r="B4" t="s">
        <v>2</v>
      </c>
      <c r="C4" s="7">
        <v>590.79</v>
      </c>
      <c r="D4" s="7">
        <f t="shared" si="0"/>
        <v>590.79</v>
      </c>
    </row>
    <row r="5" spans="1:9" x14ac:dyDescent="0.2">
      <c r="A5" t="s">
        <v>165</v>
      </c>
      <c r="B5" t="s">
        <v>44</v>
      </c>
      <c r="C5" s="7">
        <v>1119.68</v>
      </c>
      <c r="D5" s="7">
        <f t="shared" si="0"/>
        <v>1119.68</v>
      </c>
    </row>
    <row r="6" spans="1:9" x14ac:dyDescent="0.2">
      <c r="A6" t="s">
        <v>241</v>
      </c>
      <c r="B6" t="s">
        <v>117</v>
      </c>
      <c r="C6" s="7">
        <v>1922.97</v>
      </c>
      <c r="D6" s="7">
        <f t="shared" si="0"/>
        <v>1922.97</v>
      </c>
    </row>
    <row r="7" spans="1:9" x14ac:dyDescent="0.2">
      <c r="A7" t="s">
        <v>124</v>
      </c>
      <c r="B7" t="s">
        <v>3</v>
      </c>
      <c r="C7" s="7">
        <v>141.81</v>
      </c>
      <c r="D7" s="7">
        <f t="shared" si="0"/>
        <v>141.81</v>
      </c>
    </row>
    <row r="8" spans="1:9" x14ac:dyDescent="0.2">
      <c r="A8" t="s">
        <v>125</v>
      </c>
      <c r="B8" t="s">
        <v>4</v>
      </c>
      <c r="C8" s="7">
        <v>312.35000000000002</v>
      </c>
      <c r="D8" s="7">
        <f t="shared" si="0"/>
        <v>312.35000000000002</v>
      </c>
    </row>
    <row r="9" spans="1:9" x14ac:dyDescent="0.2">
      <c r="A9" t="s">
        <v>126</v>
      </c>
      <c r="B9" t="s">
        <v>5</v>
      </c>
      <c r="C9" s="7">
        <v>583.32000000000005</v>
      </c>
      <c r="D9" s="7">
        <f t="shared" si="0"/>
        <v>583.32000000000005</v>
      </c>
    </row>
    <row r="10" spans="1:9" x14ac:dyDescent="0.2">
      <c r="A10" t="s">
        <v>127</v>
      </c>
      <c r="B10" t="s">
        <v>6</v>
      </c>
      <c r="C10" s="7">
        <v>1089.6400000000001</v>
      </c>
      <c r="D10" s="7">
        <f t="shared" si="0"/>
        <v>1089.6400000000001</v>
      </c>
    </row>
    <row r="11" spans="1:9" x14ac:dyDescent="0.2">
      <c r="A11" t="s">
        <v>166</v>
      </c>
      <c r="B11" t="s">
        <v>45</v>
      </c>
      <c r="C11" s="7">
        <v>1842.7</v>
      </c>
      <c r="D11" s="7">
        <f t="shared" si="0"/>
        <v>1842.7</v>
      </c>
      <c r="I11" s="20"/>
    </row>
    <row r="12" spans="1:9" x14ac:dyDescent="0.2">
      <c r="A12" t="s">
        <v>199</v>
      </c>
      <c r="B12" t="s">
        <v>78</v>
      </c>
      <c r="C12" s="7">
        <v>2751.85</v>
      </c>
      <c r="D12" s="7">
        <f t="shared" si="0"/>
        <v>2751.85</v>
      </c>
      <c r="E12" s="20"/>
      <c r="I12" s="20"/>
    </row>
    <row r="13" spans="1:9" x14ac:dyDescent="0.2">
      <c r="A13" t="s">
        <v>200</v>
      </c>
      <c r="B13" t="s">
        <v>79</v>
      </c>
      <c r="C13" s="7">
        <v>4328.18</v>
      </c>
      <c r="D13" s="7">
        <f t="shared" si="0"/>
        <v>4328.18</v>
      </c>
      <c r="E13" s="20"/>
    </row>
    <row r="14" spans="1:9" x14ac:dyDescent="0.2">
      <c r="A14" t="s">
        <v>201</v>
      </c>
      <c r="B14" t="s">
        <v>80</v>
      </c>
      <c r="C14" s="7">
        <v>135.11000000000001</v>
      </c>
      <c r="D14" s="7">
        <f t="shared" si="0"/>
        <v>135.11000000000001</v>
      </c>
    </row>
    <row r="15" spans="1:9" x14ac:dyDescent="0.2">
      <c r="A15" t="s">
        <v>202</v>
      </c>
      <c r="B15" t="s">
        <v>492</v>
      </c>
      <c r="C15" s="7">
        <v>323.55</v>
      </c>
      <c r="D15" s="7">
        <f t="shared" si="0"/>
        <v>323.55</v>
      </c>
    </row>
    <row r="16" spans="1:9" x14ac:dyDescent="0.2">
      <c r="A16" t="s">
        <v>203</v>
      </c>
      <c r="B16" t="s">
        <v>493</v>
      </c>
      <c r="C16" s="7">
        <v>622.14</v>
      </c>
      <c r="D16" s="7">
        <f t="shared" si="0"/>
        <v>622.14</v>
      </c>
    </row>
    <row r="17" spans="1:12" x14ac:dyDescent="0.2">
      <c r="A17" t="s">
        <v>240</v>
      </c>
      <c r="B17" t="s">
        <v>116</v>
      </c>
      <c r="C17" s="7">
        <v>1037.99</v>
      </c>
      <c r="D17" s="7">
        <f t="shared" si="0"/>
        <v>1037.99</v>
      </c>
    </row>
    <row r="18" spans="1:12" x14ac:dyDescent="0.2">
      <c r="A18" t="s">
        <v>128</v>
      </c>
      <c r="B18" t="s">
        <v>7</v>
      </c>
      <c r="C18" s="7">
        <v>1200.6199999999999</v>
      </c>
      <c r="D18" s="7">
        <f t="shared" si="0"/>
        <v>1200.6199999999999</v>
      </c>
    </row>
    <row r="19" spans="1:12" x14ac:dyDescent="0.2">
      <c r="A19" t="s">
        <v>167</v>
      </c>
      <c r="B19" t="s">
        <v>46</v>
      </c>
      <c r="C19" s="7">
        <v>2572.33</v>
      </c>
      <c r="D19" s="7">
        <f t="shared" si="0"/>
        <v>2572.33</v>
      </c>
      <c r="L19" s="20"/>
    </row>
    <row r="20" spans="1:12" x14ac:dyDescent="0.2">
      <c r="A20" t="s">
        <v>129</v>
      </c>
      <c r="B20" t="s">
        <v>8</v>
      </c>
      <c r="C20" s="7">
        <v>4588.18</v>
      </c>
      <c r="D20" s="7">
        <f t="shared" si="0"/>
        <v>4588.18</v>
      </c>
      <c r="H20" s="20"/>
      <c r="L20" s="20"/>
    </row>
    <row r="21" spans="1:12" x14ac:dyDescent="0.2">
      <c r="A21" t="s">
        <v>130</v>
      </c>
      <c r="B21" t="s">
        <v>9</v>
      </c>
      <c r="C21" s="7">
        <v>7509.99</v>
      </c>
      <c r="D21" s="7">
        <f t="shared" si="0"/>
        <v>7509.99</v>
      </c>
      <c r="H21" s="20"/>
      <c r="L21" s="20"/>
    </row>
    <row r="22" spans="1:12" x14ac:dyDescent="0.2">
      <c r="A22" t="s">
        <v>152</v>
      </c>
      <c r="B22" t="s">
        <v>31</v>
      </c>
      <c r="C22" s="7">
        <v>15387.71</v>
      </c>
      <c r="D22" s="7">
        <f t="shared" si="0"/>
        <v>15387.71</v>
      </c>
      <c r="H22" s="20"/>
      <c r="L22" s="20"/>
    </row>
    <row r="23" spans="1:12" x14ac:dyDescent="0.2">
      <c r="A23" t="s">
        <v>168</v>
      </c>
      <c r="B23" t="s">
        <v>47</v>
      </c>
      <c r="C23" s="7">
        <v>23296.69</v>
      </c>
      <c r="D23" s="7">
        <f t="shared" si="0"/>
        <v>23296.69</v>
      </c>
      <c r="H23" s="20"/>
      <c r="L23" s="20"/>
    </row>
    <row r="24" spans="1:12" x14ac:dyDescent="0.2">
      <c r="A24" t="s">
        <v>204</v>
      </c>
      <c r="B24" t="s">
        <v>494</v>
      </c>
      <c r="C24" s="7">
        <v>35960.239999999998</v>
      </c>
      <c r="D24" s="7">
        <f t="shared" si="0"/>
        <v>35960.239999999998</v>
      </c>
      <c r="H24" s="20"/>
      <c r="L24" s="20"/>
    </row>
    <row r="25" spans="1:12" x14ac:dyDescent="0.2">
      <c r="A25" t="s">
        <v>205</v>
      </c>
      <c r="B25" t="s">
        <v>81</v>
      </c>
      <c r="C25" s="7">
        <v>43321.43</v>
      </c>
      <c r="D25" s="7">
        <f t="shared" si="0"/>
        <v>43321.43</v>
      </c>
      <c r="H25" s="20"/>
    </row>
    <row r="26" spans="1:12" x14ac:dyDescent="0.2">
      <c r="A26" t="s">
        <v>131</v>
      </c>
      <c r="B26" t="s">
        <v>10</v>
      </c>
      <c r="C26" s="7">
        <v>1148.56</v>
      </c>
      <c r="D26" s="7">
        <f t="shared" si="0"/>
        <v>1148.56</v>
      </c>
    </row>
    <row r="27" spans="1:12" x14ac:dyDescent="0.2">
      <c r="A27" t="s">
        <v>169</v>
      </c>
      <c r="B27" t="s">
        <v>48</v>
      </c>
      <c r="C27" s="7">
        <v>2284.15</v>
      </c>
      <c r="D27" s="7">
        <f t="shared" si="0"/>
        <v>2284.15</v>
      </c>
      <c r="I27" s="20"/>
    </row>
    <row r="28" spans="1:12" x14ac:dyDescent="0.2">
      <c r="A28" t="s">
        <v>206</v>
      </c>
      <c r="B28" t="s">
        <v>82</v>
      </c>
      <c r="C28" s="7">
        <v>4191.0600000000004</v>
      </c>
      <c r="D28" s="7">
        <f t="shared" si="0"/>
        <v>4191.0600000000004</v>
      </c>
      <c r="E28" s="20"/>
      <c r="I28" s="20"/>
    </row>
    <row r="29" spans="1:12" x14ac:dyDescent="0.2">
      <c r="A29" t="s">
        <v>132</v>
      </c>
      <c r="B29" t="s">
        <v>11</v>
      </c>
      <c r="C29" s="7">
        <v>7274.33</v>
      </c>
      <c r="D29" s="7">
        <f t="shared" si="0"/>
        <v>7274.33</v>
      </c>
      <c r="E29" s="20"/>
      <c r="I29" s="20"/>
    </row>
    <row r="30" spans="1:12" x14ac:dyDescent="0.2">
      <c r="A30" t="s">
        <v>153</v>
      </c>
      <c r="B30" t="s">
        <v>32</v>
      </c>
      <c r="C30" s="7">
        <v>13961.29</v>
      </c>
      <c r="D30" s="7">
        <f t="shared" si="0"/>
        <v>13961.29</v>
      </c>
      <c r="E30" s="20"/>
      <c r="I30" s="20"/>
    </row>
    <row r="31" spans="1:12" x14ac:dyDescent="0.2">
      <c r="A31" t="s">
        <v>170</v>
      </c>
      <c r="B31" t="s">
        <v>49</v>
      </c>
      <c r="C31" s="7">
        <v>26693</v>
      </c>
      <c r="D31" s="7">
        <f t="shared" si="0"/>
        <v>26693</v>
      </c>
      <c r="E31" s="20"/>
      <c r="I31" s="20"/>
    </row>
    <row r="32" spans="1:12" x14ac:dyDescent="0.2">
      <c r="A32" t="s">
        <v>207</v>
      </c>
      <c r="B32" t="s">
        <v>83</v>
      </c>
      <c r="C32" s="7">
        <v>35730.11</v>
      </c>
      <c r="D32" s="7">
        <f t="shared" si="0"/>
        <v>35730.11</v>
      </c>
      <c r="E32" s="20"/>
      <c r="I32" s="20"/>
    </row>
    <row r="33" spans="1:12" x14ac:dyDescent="0.2">
      <c r="A33" t="s">
        <v>208</v>
      </c>
      <c r="B33" t="s">
        <v>84</v>
      </c>
      <c r="C33" s="7">
        <v>49419.79</v>
      </c>
      <c r="D33" s="7">
        <f t="shared" si="0"/>
        <v>49419.79</v>
      </c>
      <c r="E33" s="20"/>
    </row>
    <row r="34" spans="1:12" x14ac:dyDescent="0.2">
      <c r="A34" t="s">
        <v>133</v>
      </c>
      <c r="B34" t="s">
        <v>12</v>
      </c>
      <c r="C34" s="7">
        <v>1249.97</v>
      </c>
      <c r="D34" s="7">
        <f t="shared" si="0"/>
        <v>1249.97</v>
      </c>
    </row>
    <row r="35" spans="1:12" x14ac:dyDescent="0.2">
      <c r="A35" t="s">
        <v>134</v>
      </c>
      <c r="B35" t="s">
        <v>13</v>
      </c>
      <c r="C35" s="7">
        <v>2566.87</v>
      </c>
      <c r="D35" s="7">
        <f t="shared" si="0"/>
        <v>2566.87</v>
      </c>
      <c r="J35" s="20"/>
    </row>
    <row r="36" spans="1:12" x14ac:dyDescent="0.2">
      <c r="A36" t="s">
        <v>135</v>
      </c>
      <c r="B36" t="s">
        <v>14</v>
      </c>
      <c r="C36" s="7">
        <v>4484.42</v>
      </c>
      <c r="D36" s="7">
        <f t="shared" si="0"/>
        <v>4484.42</v>
      </c>
      <c r="F36" s="20"/>
      <c r="J36" s="20"/>
    </row>
    <row r="37" spans="1:12" x14ac:dyDescent="0.2">
      <c r="A37" t="s">
        <v>154</v>
      </c>
      <c r="B37" t="s">
        <v>33</v>
      </c>
      <c r="C37" s="7">
        <v>7255.53</v>
      </c>
      <c r="D37" s="7">
        <f t="shared" si="0"/>
        <v>7255.53</v>
      </c>
      <c r="F37" s="20"/>
      <c r="J37" s="20"/>
    </row>
    <row r="38" spans="1:12" x14ac:dyDescent="0.2">
      <c r="A38" t="s">
        <v>171</v>
      </c>
      <c r="B38" t="s">
        <v>50</v>
      </c>
      <c r="C38" s="7">
        <v>16292.73</v>
      </c>
      <c r="D38" s="7">
        <f t="shared" si="0"/>
        <v>16292.73</v>
      </c>
      <c r="F38" s="20"/>
      <c r="J38" s="20"/>
    </row>
    <row r="39" spans="1:12" x14ac:dyDescent="0.2">
      <c r="A39" t="s">
        <v>209</v>
      </c>
      <c r="B39" t="s">
        <v>85</v>
      </c>
      <c r="C39" s="7">
        <v>27926.83</v>
      </c>
      <c r="D39" s="7">
        <f t="shared" si="0"/>
        <v>27926.83</v>
      </c>
      <c r="F39" s="20"/>
      <c r="J39" s="20"/>
    </row>
    <row r="40" spans="1:12" x14ac:dyDescent="0.2">
      <c r="A40" t="s">
        <v>210</v>
      </c>
      <c r="B40" t="s">
        <v>86</v>
      </c>
      <c r="C40" s="7">
        <v>41128.47</v>
      </c>
      <c r="D40" s="7">
        <f t="shared" si="0"/>
        <v>41128.47</v>
      </c>
      <c r="F40" s="20"/>
    </row>
    <row r="41" spans="1:12" x14ac:dyDescent="0.2">
      <c r="A41" t="s">
        <v>211</v>
      </c>
      <c r="B41" t="s">
        <v>87</v>
      </c>
      <c r="C41" s="7">
        <v>1207.21</v>
      </c>
      <c r="D41" s="7">
        <f t="shared" si="0"/>
        <v>1207.21</v>
      </c>
    </row>
    <row r="42" spans="1:12" x14ac:dyDescent="0.2">
      <c r="A42" t="s">
        <v>212</v>
      </c>
      <c r="B42" t="s">
        <v>88</v>
      </c>
      <c r="C42" s="7">
        <v>2285.8200000000002</v>
      </c>
      <c r="D42" s="7">
        <f t="shared" si="0"/>
        <v>2285.8200000000002</v>
      </c>
      <c r="L42" s="20"/>
    </row>
    <row r="43" spans="1:12" x14ac:dyDescent="0.2">
      <c r="A43" t="s">
        <v>136</v>
      </c>
      <c r="B43" t="s">
        <v>15</v>
      </c>
      <c r="C43" s="7">
        <v>4121.84</v>
      </c>
      <c r="D43" s="7">
        <f t="shared" si="0"/>
        <v>4121.84</v>
      </c>
      <c r="H43" s="20"/>
      <c r="L43" s="20"/>
    </row>
    <row r="44" spans="1:12" x14ac:dyDescent="0.2">
      <c r="A44" t="s">
        <v>137</v>
      </c>
      <c r="B44" t="s">
        <v>16</v>
      </c>
      <c r="C44" s="7">
        <v>7097.56</v>
      </c>
      <c r="D44" s="7">
        <f t="shared" si="0"/>
        <v>7097.56</v>
      </c>
      <c r="H44" s="20"/>
      <c r="L44" s="20"/>
    </row>
    <row r="45" spans="1:12" x14ac:dyDescent="0.2">
      <c r="A45" t="s">
        <v>155</v>
      </c>
      <c r="B45" t="s">
        <v>34</v>
      </c>
      <c r="C45" s="7">
        <v>13861.19</v>
      </c>
      <c r="D45" s="7">
        <f t="shared" si="0"/>
        <v>13861.19</v>
      </c>
      <c r="H45" s="20"/>
      <c r="L45" s="20"/>
    </row>
    <row r="46" spans="1:12" x14ac:dyDescent="0.2">
      <c r="A46" t="s">
        <v>172</v>
      </c>
      <c r="B46" t="s">
        <v>51</v>
      </c>
      <c r="C46" s="7">
        <v>25811.98</v>
      </c>
      <c r="D46" s="7">
        <f t="shared" si="0"/>
        <v>25811.98</v>
      </c>
      <c r="H46" s="20"/>
      <c r="L46" s="20"/>
    </row>
    <row r="47" spans="1:12" x14ac:dyDescent="0.2">
      <c r="A47" t="s">
        <v>173</v>
      </c>
      <c r="B47" t="s">
        <v>52</v>
      </c>
      <c r="C47" s="7">
        <v>36592.74</v>
      </c>
      <c r="D47" s="7">
        <f t="shared" si="0"/>
        <v>36592.74</v>
      </c>
      <c r="H47" s="20"/>
    </row>
    <row r="48" spans="1:12" x14ac:dyDescent="0.2">
      <c r="A48" t="s">
        <v>138</v>
      </c>
      <c r="B48" t="s">
        <v>17</v>
      </c>
      <c r="C48" s="29">
        <v>1105.8800000000001</v>
      </c>
      <c r="D48" s="29">
        <v>1557.27</v>
      </c>
    </row>
    <row r="49" spans="1:12" x14ac:dyDescent="0.2">
      <c r="A49" t="s">
        <v>139</v>
      </c>
      <c r="B49" t="s">
        <v>18</v>
      </c>
      <c r="C49" s="29">
        <v>2219.6799999999998</v>
      </c>
      <c r="D49" s="29">
        <v>3016.7</v>
      </c>
      <c r="I49" s="20"/>
    </row>
    <row r="50" spans="1:12" x14ac:dyDescent="0.2">
      <c r="A50" t="s">
        <v>140</v>
      </c>
      <c r="B50" t="s">
        <v>19</v>
      </c>
      <c r="C50" s="29">
        <v>4137.0600000000004</v>
      </c>
      <c r="D50" s="29">
        <v>4845.75</v>
      </c>
      <c r="E50" s="20"/>
      <c r="I50" s="20"/>
    </row>
    <row r="51" spans="1:12" x14ac:dyDescent="0.2">
      <c r="A51" t="s">
        <v>141</v>
      </c>
      <c r="B51" t="s">
        <v>20</v>
      </c>
      <c r="C51" s="29">
        <v>7212.94</v>
      </c>
      <c r="D51" s="29">
        <v>9079.1</v>
      </c>
      <c r="E51" s="20"/>
      <c r="I51" s="20"/>
    </row>
    <row r="52" spans="1:12" x14ac:dyDescent="0.2">
      <c r="A52" t="s">
        <v>156</v>
      </c>
      <c r="B52" t="s">
        <v>35</v>
      </c>
      <c r="C52" s="29">
        <v>14145.51</v>
      </c>
      <c r="D52" s="29">
        <v>17034.41</v>
      </c>
      <c r="E52" s="20"/>
      <c r="I52" s="20"/>
    </row>
    <row r="53" spans="1:12" x14ac:dyDescent="0.2">
      <c r="A53" t="s">
        <v>174</v>
      </c>
      <c r="B53" t="s">
        <v>53</v>
      </c>
      <c r="C53" s="29">
        <v>24370.28</v>
      </c>
      <c r="D53" s="29">
        <v>28405.279999999999</v>
      </c>
      <c r="E53" s="20"/>
      <c r="I53" s="20"/>
    </row>
    <row r="54" spans="1:12" x14ac:dyDescent="0.2">
      <c r="A54" t="s">
        <v>175</v>
      </c>
      <c r="B54" t="s">
        <v>54</v>
      </c>
      <c r="C54" s="29">
        <v>45845.16</v>
      </c>
      <c r="D54" s="29">
        <v>49643.839999999997</v>
      </c>
      <c r="E54" s="20"/>
    </row>
    <row r="55" spans="1:12" x14ac:dyDescent="0.2">
      <c r="A55" t="s">
        <v>142</v>
      </c>
      <c r="B55" t="s">
        <v>21</v>
      </c>
      <c r="C55" s="29">
        <v>1122.46</v>
      </c>
      <c r="D55" s="29">
        <v>1548.68</v>
      </c>
    </row>
    <row r="56" spans="1:12" x14ac:dyDescent="0.2">
      <c r="A56" t="s">
        <v>176</v>
      </c>
      <c r="B56" t="s">
        <v>55</v>
      </c>
      <c r="C56" s="29">
        <v>2199.62</v>
      </c>
      <c r="D56" s="29">
        <v>3061.66</v>
      </c>
      <c r="L56" s="20"/>
    </row>
    <row r="57" spans="1:12" x14ac:dyDescent="0.2">
      <c r="A57" t="s">
        <v>143</v>
      </c>
      <c r="B57" t="s">
        <v>22</v>
      </c>
      <c r="C57" s="29">
        <v>4064.84</v>
      </c>
      <c r="D57" s="29">
        <v>5837.82</v>
      </c>
      <c r="H57" s="20"/>
      <c r="L57" s="20"/>
    </row>
    <row r="58" spans="1:12" x14ac:dyDescent="0.2">
      <c r="A58" t="s">
        <v>144</v>
      </c>
      <c r="B58" t="s">
        <v>23</v>
      </c>
      <c r="C58" s="29">
        <v>7445.35</v>
      </c>
      <c r="D58" s="29">
        <v>10349.94</v>
      </c>
      <c r="H58" s="20"/>
      <c r="L58" s="20"/>
    </row>
    <row r="59" spans="1:12" x14ac:dyDescent="0.2">
      <c r="A59" t="s">
        <v>157</v>
      </c>
      <c r="B59" t="s">
        <v>36</v>
      </c>
      <c r="C59" s="29">
        <v>13951.94</v>
      </c>
      <c r="D59" s="29">
        <v>20459.509999999998</v>
      </c>
      <c r="H59" s="20"/>
      <c r="L59" s="20"/>
    </row>
    <row r="60" spans="1:12" x14ac:dyDescent="0.2">
      <c r="A60" t="s">
        <v>177</v>
      </c>
      <c r="B60" t="s">
        <v>56</v>
      </c>
      <c r="C60" s="29">
        <v>23873.54</v>
      </c>
      <c r="D60" s="29">
        <v>28526.42</v>
      </c>
      <c r="H60" s="20"/>
      <c r="L60" s="20"/>
    </row>
    <row r="61" spans="1:12" x14ac:dyDescent="0.2">
      <c r="A61" t="s">
        <v>178</v>
      </c>
      <c r="B61" t="s">
        <v>57</v>
      </c>
      <c r="C61" s="29">
        <v>48084.33</v>
      </c>
      <c r="D61" s="29">
        <v>51287.3</v>
      </c>
      <c r="H61" s="20"/>
    </row>
    <row r="62" spans="1:12" x14ac:dyDescent="0.2">
      <c r="A62" t="s">
        <v>213</v>
      </c>
      <c r="B62" t="s">
        <v>89</v>
      </c>
      <c r="C62" s="7">
        <v>1232.3800000000001</v>
      </c>
      <c r="D62" s="7">
        <f t="shared" ref="D62:D122" si="1">C62</f>
        <v>1232.3800000000001</v>
      </c>
    </row>
    <row r="63" spans="1:12" x14ac:dyDescent="0.2">
      <c r="A63" t="s">
        <v>179</v>
      </c>
      <c r="B63" t="s">
        <v>58</v>
      </c>
      <c r="C63" s="7">
        <v>2370.33</v>
      </c>
      <c r="D63" s="7">
        <f t="shared" si="1"/>
        <v>2370.33</v>
      </c>
      <c r="I63" s="20"/>
    </row>
    <row r="64" spans="1:12" x14ac:dyDescent="0.2">
      <c r="A64" t="s">
        <v>145</v>
      </c>
      <c r="B64" t="s">
        <v>24</v>
      </c>
      <c r="C64" s="7">
        <v>4422.96</v>
      </c>
      <c r="D64" s="7">
        <f t="shared" si="1"/>
        <v>4422.96</v>
      </c>
      <c r="E64" s="20"/>
      <c r="I64" s="20"/>
    </row>
    <row r="65" spans="1:11" x14ac:dyDescent="0.2">
      <c r="A65" t="s">
        <v>146</v>
      </c>
      <c r="B65" t="s">
        <v>25</v>
      </c>
      <c r="C65" s="7">
        <v>7656.82</v>
      </c>
      <c r="D65" s="7">
        <f t="shared" si="1"/>
        <v>7656.82</v>
      </c>
      <c r="E65" s="20"/>
      <c r="I65" s="20"/>
    </row>
    <row r="66" spans="1:11" x14ac:dyDescent="0.2">
      <c r="A66" t="s">
        <v>147</v>
      </c>
      <c r="B66" t="s">
        <v>26</v>
      </c>
      <c r="C66" s="7">
        <v>14200.24</v>
      </c>
      <c r="D66" s="7">
        <f t="shared" si="1"/>
        <v>14200.24</v>
      </c>
      <c r="E66" s="20"/>
      <c r="I66" s="20"/>
    </row>
    <row r="67" spans="1:11" x14ac:dyDescent="0.2">
      <c r="A67" t="s">
        <v>158</v>
      </c>
      <c r="B67" t="s">
        <v>37</v>
      </c>
      <c r="C67" s="7">
        <v>24171.91</v>
      </c>
      <c r="D67" s="7">
        <f t="shared" si="1"/>
        <v>24171.91</v>
      </c>
      <c r="E67" s="20"/>
      <c r="I67" s="20"/>
    </row>
    <row r="68" spans="1:11" x14ac:dyDescent="0.2">
      <c r="A68" t="s">
        <v>159</v>
      </c>
      <c r="B68" t="s">
        <v>38</v>
      </c>
      <c r="C68" s="7">
        <v>34256.879999999997</v>
      </c>
      <c r="D68" s="7">
        <f t="shared" si="1"/>
        <v>34256.879999999997</v>
      </c>
      <c r="E68" s="20"/>
      <c r="I68" s="20"/>
    </row>
    <row r="69" spans="1:11" x14ac:dyDescent="0.2">
      <c r="A69" t="s">
        <v>180</v>
      </c>
      <c r="B69" t="s">
        <v>59</v>
      </c>
      <c r="C69" s="7">
        <v>41468.239999999998</v>
      </c>
      <c r="D69" s="7">
        <f t="shared" si="1"/>
        <v>41468.239999999998</v>
      </c>
      <c r="E69" s="20"/>
      <c r="I69" s="20"/>
    </row>
    <row r="70" spans="1:11" x14ac:dyDescent="0.2">
      <c r="A70" t="s">
        <v>181</v>
      </c>
      <c r="B70" t="s">
        <v>60</v>
      </c>
      <c r="C70" s="7">
        <v>67716.509999999995</v>
      </c>
      <c r="D70" s="7">
        <f t="shared" si="1"/>
        <v>67716.509999999995</v>
      </c>
      <c r="E70" s="20"/>
    </row>
    <row r="71" spans="1:11" x14ac:dyDescent="0.2">
      <c r="A71" t="s">
        <v>214</v>
      </c>
      <c r="B71" t="s">
        <v>90</v>
      </c>
      <c r="C71" s="7">
        <v>1295.79</v>
      </c>
      <c r="D71" s="7">
        <f t="shared" si="1"/>
        <v>1295.79</v>
      </c>
    </row>
    <row r="72" spans="1:11" x14ac:dyDescent="0.2">
      <c r="A72" t="s">
        <v>215</v>
      </c>
      <c r="B72" t="s">
        <v>91</v>
      </c>
      <c r="C72" s="7">
        <v>2524.2600000000002</v>
      </c>
      <c r="D72" s="7">
        <f t="shared" si="1"/>
        <v>2524.2600000000002</v>
      </c>
      <c r="I72" s="20"/>
    </row>
    <row r="73" spans="1:11" x14ac:dyDescent="0.2">
      <c r="A73" t="s">
        <v>216</v>
      </c>
      <c r="B73" t="s">
        <v>92</v>
      </c>
      <c r="C73" s="7">
        <v>4574.8</v>
      </c>
      <c r="D73" s="7">
        <f t="shared" si="1"/>
        <v>4574.8</v>
      </c>
      <c r="E73" s="20"/>
      <c r="I73" s="20"/>
    </row>
    <row r="74" spans="1:11" x14ac:dyDescent="0.2">
      <c r="A74" t="s">
        <v>217</v>
      </c>
      <c r="B74" t="s">
        <v>93</v>
      </c>
      <c r="C74" s="7">
        <v>7850.67</v>
      </c>
      <c r="D74" s="7">
        <f t="shared" si="1"/>
        <v>7850.67</v>
      </c>
      <c r="E74" s="20"/>
      <c r="I74" s="20"/>
    </row>
    <row r="75" spans="1:11" x14ac:dyDescent="0.2">
      <c r="A75" t="s">
        <v>218</v>
      </c>
      <c r="B75" t="s">
        <v>94</v>
      </c>
      <c r="C75" s="7">
        <v>15337.49</v>
      </c>
      <c r="D75" s="7">
        <f t="shared" si="1"/>
        <v>15337.49</v>
      </c>
      <c r="E75" s="20"/>
      <c r="I75" s="20"/>
    </row>
    <row r="76" spans="1:11" x14ac:dyDescent="0.2">
      <c r="A76" t="s">
        <v>160</v>
      </c>
      <c r="B76" t="s">
        <v>39</v>
      </c>
      <c r="C76" s="7">
        <v>25096.55</v>
      </c>
      <c r="D76" s="7">
        <f t="shared" si="1"/>
        <v>25096.55</v>
      </c>
      <c r="E76" s="20"/>
      <c r="I76" s="20"/>
    </row>
    <row r="77" spans="1:11" x14ac:dyDescent="0.2">
      <c r="A77" t="s">
        <v>182</v>
      </c>
      <c r="B77" t="s">
        <v>61</v>
      </c>
      <c r="C77" s="7">
        <v>37524.019999999997</v>
      </c>
      <c r="D77" s="7">
        <f t="shared" si="1"/>
        <v>37524.019999999997</v>
      </c>
      <c r="E77" s="20"/>
      <c r="I77" s="20"/>
    </row>
    <row r="78" spans="1:11" x14ac:dyDescent="0.2">
      <c r="A78" t="s">
        <v>183</v>
      </c>
      <c r="B78" t="s">
        <v>62</v>
      </c>
      <c r="C78" s="7">
        <v>48746.16</v>
      </c>
      <c r="D78" s="7">
        <f t="shared" si="1"/>
        <v>48746.16</v>
      </c>
      <c r="E78" s="20"/>
    </row>
    <row r="79" spans="1:11" x14ac:dyDescent="0.2">
      <c r="A79" t="s">
        <v>184</v>
      </c>
      <c r="B79" t="s">
        <v>63</v>
      </c>
      <c r="C79" s="7">
        <v>1301.2</v>
      </c>
      <c r="D79" s="7">
        <f t="shared" si="1"/>
        <v>1301.2</v>
      </c>
    </row>
    <row r="80" spans="1:11" x14ac:dyDescent="0.2">
      <c r="A80" t="s">
        <v>219</v>
      </c>
      <c r="B80" t="s">
        <v>95</v>
      </c>
      <c r="C80" s="7">
        <v>2457.62</v>
      </c>
      <c r="D80" s="7">
        <f t="shared" si="1"/>
        <v>2457.62</v>
      </c>
      <c r="K80" s="20"/>
    </row>
    <row r="81" spans="1:11" x14ac:dyDescent="0.2">
      <c r="A81" t="s">
        <v>185</v>
      </c>
      <c r="B81" t="s">
        <v>64</v>
      </c>
      <c r="C81" s="7">
        <v>4386.4799999999996</v>
      </c>
      <c r="D81" s="7">
        <f t="shared" si="1"/>
        <v>4386.4799999999996</v>
      </c>
      <c r="G81" s="20"/>
      <c r="K81" s="20"/>
    </row>
    <row r="82" spans="1:11" x14ac:dyDescent="0.2">
      <c r="A82" t="s">
        <v>148</v>
      </c>
      <c r="B82" t="s">
        <v>27</v>
      </c>
      <c r="C82" s="7">
        <v>7742.96</v>
      </c>
      <c r="D82" s="7">
        <f t="shared" si="1"/>
        <v>7742.96</v>
      </c>
      <c r="G82" s="20"/>
      <c r="K82" s="20"/>
    </row>
    <row r="83" spans="1:11" x14ac:dyDescent="0.2">
      <c r="A83" t="s">
        <v>161</v>
      </c>
      <c r="B83" t="s">
        <v>40</v>
      </c>
      <c r="C83" s="7">
        <v>14167.68</v>
      </c>
      <c r="D83" s="7">
        <f t="shared" si="1"/>
        <v>14167.68</v>
      </c>
      <c r="G83" s="20"/>
      <c r="K83" s="20"/>
    </row>
    <row r="84" spans="1:11" x14ac:dyDescent="0.2">
      <c r="A84" t="s">
        <v>186</v>
      </c>
      <c r="B84" t="s">
        <v>65</v>
      </c>
      <c r="C84" s="7">
        <v>24838.7</v>
      </c>
      <c r="D84" s="7">
        <f t="shared" si="1"/>
        <v>24838.7</v>
      </c>
      <c r="G84" s="20"/>
      <c r="K84" s="20"/>
    </row>
    <row r="85" spans="1:11" x14ac:dyDescent="0.2">
      <c r="A85" t="s">
        <v>187</v>
      </c>
      <c r="B85" t="s">
        <v>66</v>
      </c>
      <c r="C85" s="7">
        <v>40349.72</v>
      </c>
      <c r="D85" s="7">
        <f t="shared" si="1"/>
        <v>40349.72</v>
      </c>
      <c r="G85" s="20"/>
    </row>
    <row r="86" spans="1:11" x14ac:dyDescent="0.2">
      <c r="A86" t="s">
        <v>220</v>
      </c>
      <c r="B86" t="s">
        <v>96</v>
      </c>
      <c r="C86" s="7">
        <v>1268.0899999999999</v>
      </c>
      <c r="D86" s="7">
        <f t="shared" si="1"/>
        <v>1268.0899999999999</v>
      </c>
    </row>
    <row r="87" spans="1:11" x14ac:dyDescent="0.2">
      <c r="A87" t="s">
        <v>221</v>
      </c>
      <c r="B87" t="s">
        <v>97</v>
      </c>
      <c r="C87" s="7">
        <v>2596.87</v>
      </c>
      <c r="D87" s="7">
        <f t="shared" si="1"/>
        <v>2596.87</v>
      </c>
      <c r="I87" s="20"/>
    </row>
    <row r="88" spans="1:11" x14ac:dyDescent="0.2">
      <c r="A88" t="s">
        <v>222</v>
      </c>
      <c r="B88" t="s">
        <v>98</v>
      </c>
      <c r="C88" s="7">
        <v>4651.88</v>
      </c>
      <c r="D88" s="7">
        <f t="shared" si="1"/>
        <v>4651.88</v>
      </c>
      <c r="E88" s="20"/>
      <c r="I88" s="20"/>
    </row>
    <row r="89" spans="1:11" x14ac:dyDescent="0.2">
      <c r="A89" t="s">
        <v>188</v>
      </c>
      <c r="B89" t="s">
        <v>67</v>
      </c>
      <c r="C89" s="7">
        <v>7566.48</v>
      </c>
      <c r="D89" s="7">
        <f t="shared" si="1"/>
        <v>7566.48</v>
      </c>
      <c r="E89" s="20"/>
      <c r="I89" s="20"/>
    </row>
    <row r="90" spans="1:11" x14ac:dyDescent="0.2">
      <c r="A90" t="s">
        <v>189</v>
      </c>
      <c r="B90" t="s">
        <v>68</v>
      </c>
      <c r="C90" s="7">
        <v>15932.97</v>
      </c>
      <c r="D90" s="7">
        <f t="shared" si="1"/>
        <v>15932.97</v>
      </c>
      <c r="E90" s="20"/>
      <c r="I90" s="20"/>
    </row>
    <row r="91" spans="1:11" x14ac:dyDescent="0.2">
      <c r="A91" t="s">
        <v>162</v>
      </c>
      <c r="B91" t="s">
        <v>41</v>
      </c>
      <c r="C91" s="7">
        <v>27401.86</v>
      </c>
      <c r="D91" s="7">
        <f t="shared" si="1"/>
        <v>27401.86</v>
      </c>
      <c r="E91" s="20"/>
      <c r="I91" s="20"/>
    </row>
    <row r="92" spans="1:11" x14ac:dyDescent="0.2">
      <c r="A92" t="s">
        <v>190</v>
      </c>
      <c r="B92" t="s">
        <v>69</v>
      </c>
      <c r="C92" s="7">
        <v>37795.919999999998</v>
      </c>
      <c r="D92" s="7">
        <f t="shared" si="1"/>
        <v>37795.919999999998</v>
      </c>
      <c r="E92" s="20"/>
      <c r="I92" s="20"/>
    </row>
    <row r="93" spans="1:11" x14ac:dyDescent="0.2">
      <c r="A93" t="s">
        <v>191</v>
      </c>
      <c r="B93" t="s">
        <v>70</v>
      </c>
      <c r="C93" s="7">
        <v>45674.21</v>
      </c>
      <c r="D93" s="7">
        <f t="shared" si="1"/>
        <v>45674.21</v>
      </c>
      <c r="E93" s="20"/>
    </row>
    <row r="94" spans="1:11" x14ac:dyDescent="0.2">
      <c r="A94" t="s">
        <v>223</v>
      </c>
      <c r="B94" t="s">
        <v>99</v>
      </c>
      <c r="C94" s="7">
        <v>1296.07</v>
      </c>
      <c r="D94" s="7">
        <f t="shared" si="1"/>
        <v>1296.07</v>
      </c>
    </row>
    <row r="95" spans="1:11" x14ac:dyDescent="0.2">
      <c r="A95" t="s">
        <v>192</v>
      </c>
      <c r="B95" t="s">
        <v>71</v>
      </c>
      <c r="C95" s="7">
        <v>2625.67</v>
      </c>
      <c r="D95" s="7">
        <f t="shared" si="1"/>
        <v>2625.67</v>
      </c>
      <c r="J95" s="20"/>
    </row>
    <row r="96" spans="1:11" x14ac:dyDescent="0.2">
      <c r="A96" t="s">
        <v>149</v>
      </c>
      <c r="B96" t="s">
        <v>28</v>
      </c>
      <c r="C96" s="7">
        <v>4689.8</v>
      </c>
      <c r="D96" s="7">
        <f t="shared" si="1"/>
        <v>4689.8</v>
      </c>
      <c r="F96" s="20"/>
      <c r="J96" s="20"/>
    </row>
    <row r="97" spans="1:10" x14ac:dyDescent="0.2">
      <c r="A97" t="s">
        <v>150</v>
      </c>
      <c r="B97" t="s">
        <v>29</v>
      </c>
      <c r="C97" s="7">
        <v>7816.66</v>
      </c>
      <c r="D97" s="7">
        <f t="shared" si="1"/>
        <v>7816.66</v>
      </c>
      <c r="F97" s="20"/>
      <c r="J97" s="20"/>
    </row>
    <row r="98" spans="1:10" x14ac:dyDescent="0.2">
      <c r="A98" t="s">
        <v>163</v>
      </c>
      <c r="B98" t="s">
        <v>42</v>
      </c>
      <c r="C98" s="7">
        <v>15790.74</v>
      </c>
      <c r="D98" s="7">
        <f t="shared" si="1"/>
        <v>15790.74</v>
      </c>
      <c r="F98" s="20"/>
      <c r="J98" s="20"/>
    </row>
    <row r="99" spans="1:10" x14ac:dyDescent="0.2">
      <c r="A99" t="s">
        <v>193</v>
      </c>
      <c r="B99" t="s">
        <v>72</v>
      </c>
      <c r="C99" s="7">
        <v>26191.43</v>
      </c>
      <c r="D99" s="7">
        <f t="shared" si="1"/>
        <v>26191.43</v>
      </c>
      <c r="F99" s="20"/>
      <c r="J99" s="20"/>
    </row>
    <row r="100" spans="1:10" x14ac:dyDescent="0.2">
      <c r="A100" t="s">
        <v>194</v>
      </c>
      <c r="B100" t="s">
        <v>73</v>
      </c>
      <c r="C100" s="7">
        <v>42435.22</v>
      </c>
      <c r="D100" s="7">
        <f t="shared" si="1"/>
        <v>42435.22</v>
      </c>
      <c r="F100" s="20"/>
    </row>
    <row r="101" spans="1:10" x14ac:dyDescent="0.2">
      <c r="A101" t="s">
        <v>151</v>
      </c>
      <c r="B101" t="s">
        <v>30</v>
      </c>
      <c r="C101" s="7">
        <v>1214.32</v>
      </c>
      <c r="D101" s="7">
        <f t="shared" si="1"/>
        <v>1214.32</v>
      </c>
    </row>
    <row r="102" spans="1:10" x14ac:dyDescent="0.2">
      <c r="A102" t="s">
        <v>195</v>
      </c>
      <c r="B102" t="s">
        <v>74</v>
      </c>
      <c r="C102" s="7">
        <v>2546.65</v>
      </c>
      <c r="D102" s="7">
        <f t="shared" si="1"/>
        <v>2546.65</v>
      </c>
      <c r="I102" s="20"/>
    </row>
    <row r="103" spans="1:10" x14ac:dyDescent="0.2">
      <c r="A103" t="s">
        <v>224</v>
      </c>
      <c r="B103" t="s">
        <v>100</v>
      </c>
      <c r="C103" s="7">
        <v>4543.63</v>
      </c>
      <c r="D103" s="7">
        <f t="shared" si="1"/>
        <v>4543.63</v>
      </c>
      <c r="E103" s="20"/>
      <c r="I103" s="20"/>
    </row>
    <row r="104" spans="1:10" x14ac:dyDescent="0.2">
      <c r="A104" t="s">
        <v>196</v>
      </c>
      <c r="B104" t="s">
        <v>75</v>
      </c>
      <c r="C104" s="7">
        <v>7960.54</v>
      </c>
      <c r="D104" s="7">
        <f t="shared" si="1"/>
        <v>7960.54</v>
      </c>
      <c r="E104" s="20"/>
      <c r="I104" s="20"/>
    </row>
    <row r="105" spans="1:10" x14ac:dyDescent="0.2">
      <c r="A105" t="s">
        <v>197</v>
      </c>
      <c r="B105" t="s">
        <v>76</v>
      </c>
      <c r="C105" s="7">
        <v>14414.08</v>
      </c>
      <c r="D105" s="7">
        <f t="shared" si="1"/>
        <v>14414.08</v>
      </c>
      <c r="E105" s="20"/>
      <c r="I105" s="20"/>
    </row>
    <row r="106" spans="1:10" x14ac:dyDescent="0.2">
      <c r="A106" t="s">
        <v>164</v>
      </c>
      <c r="B106" t="s">
        <v>43</v>
      </c>
      <c r="C106" s="7">
        <v>23847.3</v>
      </c>
      <c r="D106" s="7">
        <f t="shared" si="1"/>
        <v>23847.3</v>
      </c>
      <c r="E106" s="20"/>
      <c r="I106" s="20"/>
    </row>
    <row r="107" spans="1:10" x14ac:dyDescent="0.2">
      <c r="A107" t="s">
        <v>198</v>
      </c>
      <c r="B107" t="s">
        <v>77</v>
      </c>
      <c r="C107" s="7">
        <v>34691.79</v>
      </c>
      <c r="D107" s="7">
        <f t="shared" si="1"/>
        <v>34691.79</v>
      </c>
      <c r="E107" s="20"/>
      <c r="I107" s="20"/>
    </row>
    <row r="108" spans="1:10" x14ac:dyDescent="0.2">
      <c r="A108" t="s">
        <v>225</v>
      </c>
      <c r="B108" t="s">
        <v>101</v>
      </c>
      <c r="C108" s="7">
        <v>48630.45</v>
      </c>
      <c r="D108" s="7">
        <f t="shared" si="1"/>
        <v>48630.45</v>
      </c>
      <c r="E108" s="20"/>
      <c r="I108" s="20"/>
    </row>
    <row r="109" spans="1:10" x14ac:dyDescent="0.2">
      <c r="A109" t="s">
        <v>226</v>
      </c>
      <c r="B109" t="s">
        <v>102</v>
      </c>
      <c r="C109" s="7">
        <v>65914.06</v>
      </c>
      <c r="D109" s="7">
        <f t="shared" si="1"/>
        <v>65914.06</v>
      </c>
      <c r="E109" s="20"/>
    </row>
    <row r="110" spans="1:10" x14ac:dyDescent="0.2">
      <c r="A110" t="s">
        <v>227</v>
      </c>
      <c r="B110" t="s">
        <v>103</v>
      </c>
      <c r="C110" s="7">
        <v>1307.3800000000001</v>
      </c>
      <c r="D110" s="7">
        <f t="shared" si="1"/>
        <v>1307.3800000000001</v>
      </c>
    </row>
    <row r="111" spans="1:10" x14ac:dyDescent="0.2">
      <c r="A111" t="s">
        <v>228</v>
      </c>
      <c r="B111" t="s">
        <v>104</v>
      </c>
      <c r="C111" s="7">
        <v>2599.1799999999998</v>
      </c>
      <c r="D111" s="7">
        <f t="shared" si="1"/>
        <v>2599.1799999999998</v>
      </c>
      <c r="I111" s="20"/>
    </row>
    <row r="112" spans="1:10" x14ac:dyDescent="0.2">
      <c r="A112" t="s">
        <v>229</v>
      </c>
      <c r="B112" t="s">
        <v>105</v>
      </c>
      <c r="C112" s="7">
        <v>4587.6400000000003</v>
      </c>
      <c r="D112" s="7">
        <f t="shared" si="1"/>
        <v>4587.6400000000003</v>
      </c>
      <c r="E112" s="20"/>
      <c r="I112" s="20"/>
    </row>
    <row r="113" spans="1:9" x14ac:dyDescent="0.2">
      <c r="A113" t="s">
        <v>230</v>
      </c>
      <c r="B113" t="s">
        <v>106</v>
      </c>
      <c r="C113" s="7">
        <v>7280.34</v>
      </c>
      <c r="D113" s="7">
        <f t="shared" si="1"/>
        <v>7280.34</v>
      </c>
      <c r="E113" s="20"/>
      <c r="I113" s="20"/>
    </row>
    <row r="114" spans="1:9" x14ac:dyDescent="0.2">
      <c r="A114" t="s">
        <v>231</v>
      </c>
      <c r="B114" t="s">
        <v>107</v>
      </c>
      <c r="C114" s="7">
        <v>14445.37</v>
      </c>
      <c r="D114" s="7">
        <f t="shared" si="1"/>
        <v>14445.37</v>
      </c>
      <c r="E114" s="20"/>
      <c r="I114" s="20"/>
    </row>
    <row r="115" spans="1:9" x14ac:dyDescent="0.2">
      <c r="A115" t="s">
        <v>232</v>
      </c>
      <c r="B115" t="s">
        <v>108</v>
      </c>
      <c r="C115" s="7">
        <v>25027.89</v>
      </c>
      <c r="D115" s="7">
        <f t="shared" si="1"/>
        <v>25027.89</v>
      </c>
      <c r="E115" s="20"/>
    </row>
    <row r="116" spans="1:9" x14ac:dyDescent="0.2">
      <c r="A116" t="s">
        <v>233</v>
      </c>
      <c r="B116" t="s">
        <v>109</v>
      </c>
      <c r="C116" s="7">
        <v>1216.44</v>
      </c>
      <c r="D116" s="7">
        <f t="shared" si="1"/>
        <v>1216.44</v>
      </c>
    </row>
    <row r="117" spans="1:9" x14ac:dyDescent="0.2">
      <c r="A117" t="s">
        <v>234</v>
      </c>
      <c r="B117" t="s">
        <v>110</v>
      </c>
      <c r="C117" s="7">
        <v>2491.62</v>
      </c>
      <c r="D117" s="7">
        <f t="shared" si="1"/>
        <v>2491.62</v>
      </c>
      <c r="I117" s="20"/>
    </row>
    <row r="118" spans="1:9" x14ac:dyDescent="0.2">
      <c r="A118" t="s">
        <v>235</v>
      </c>
      <c r="B118" t="s">
        <v>111</v>
      </c>
      <c r="C118" s="7">
        <v>4465.92</v>
      </c>
      <c r="D118" s="7">
        <f t="shared" si="1"/>
        <v>4465.92</v>
      </c>
      <c r="E118" s="20"/>
      <c r="I118" s="20"/>
    </row>
    <row r="119" spans="1:9" x14ac:dyDescent="0.2">
      <c r="A119" t="s">
        <v>236</v>
      </c>
      <c r="B119" t="s">
        <v>112</v>
      </c>
      <c r="C119" s="7">
        <v>7412.13</v>
      </c>
      <c r="D119" s="7">
        <f t="shared" si="1"/>
        <v>7412.13</v>
      </c>
      <c r="E119" s="20"/>
      <c r="I119" s="20"/>
    </row>
    <row r="120" spans="1:9" x14ac:dyDescent="0.2">
      <c r="A120" t="s">
        <v>237</v>
      </c>
      <c r="B120" t="s">
        <v>113</v>
      </c>
      <c r="C120" s="7">
        <v>14874.79</v>
      </c>
      <c r="D120" s="7">
        <f t="shared" si="1"/>
        <v>14874.79</v>
      </c>
      <c r="E120" s="20"/>
      <c r="I120" s="20"/>
    </row>
    <row r="121" spans="1:9" x14ac:dyDescent="0.2">
      <c r="A121" t="s">
        <v>238</v>
      </c>
      <c r="B121" t="s">
        <v>114</v>
      </c>
      <c r="C121" s="7">
        <v>22447.68</v>
      </c>
      <c r="D121" s="7">
        <f t="shared" si="1"/>
        <v>22447.68</v>
      </c>
      <c r="E121" s="20"/>
      <c r="I121" s="20"/>
    </row>
    <row r="122" spans="1:9" x14ac:dyDescent="0.2">
      <c r="A122" t="s">
        <v>239</v>
      </c>
      <c r="B122" t="s">
        <v>115</v>
      </c>
      <c r="C122" s="7">
        <v>33107.56</v>
      </c>
      <c r="D122" s="7">
        <f t="shared" si="1"/>
        <v>33107.56</v>
      </c>
      <c r="E122" s="20"/>
    </row>
  </sheetData>
  <pageMargins left="0.7" right="0.7" top="0.75" bottom="0.75" header="0.3" footer="0.3"/>
  <pageSetup paperSize="9" orientation="portrait" r:id="rId1"/>
  <ignoredErrors>
    <ignoredError sqref="A2:A12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opLeftCell="A29" workbookViewId="0">
      <selection activeCell="D62" sqref="D62"/>
    </sheetView>
  </sheetViews>
  <sheetFormatPr baseColWidth="10" defaultColWidth="8.83203125" defaultRowHeight="15" x14ac:dyDescent="0.2"/>
  <cols>
    <col min="1" max="1" width="5.33203125" bestFit="1" customWidth="1"/>
    <col min="2" max="2" width="63.5" bestFit="1" customWidth="1"/>
    <col min="3" max="4" width="10.5" style="7" bestFit="1" customWidth="1"/>
  </cols>
  <sheetData>
    <row r="1" spans="1:9" x14ac:dyDescent="0.2">
      <c r="A1" t="s">
        <v>491</v>
      </c>
      <c r="B1" t="s">
        <v>489</v>
      </c>
      <c r="C1" s="19" t="s">
        <v>490</v>
      </c>
      <c r="D1" s="7" t="s">
        <v>662</v>
      </c>
    </row>
    <row r="2" spans="1:9" x14ac:dyDescent="0.2">
      <c r="A2" t="s">
        <v>121</v>
      </c>
      <c r="B2" t="s">
        <v>0</v>
      </c>
    </row>
    <row r="3" spans="1:9" x14ac:dyDescent="0.2">
      <c r="A3" t="s">
        <v>122</v>
      </c>
      <c r="B3" t="s">
        <v>1</v>
      </c>
    </row>
    <row r="4" spans="1:9" x14ac:dyDescent="0.2">
      <c r="A4" t="s">
        <v>123</v>
      </c>
      <c r="B4" t="s">
        <v>2</v>
      </c>
    </row>
    <row r="5" spans="1:9" x14ac:dyDescent="0.2">
      <c r="A5" t="s">
        <v>165</v>
      </c>
      <c r="B5" t="s">
        <v>44</v>
      </c>
    </row>
    <row r="6" spans="1:9" x14ac:dyDescent="0.2">
      <c r="A6" t="s">
        <v>241</v>
      </c>
      <c r="B6" t="s">
        <v>117</v>
      </c>
    </row>
    <row r="7" spans="1:9" x14ac:dyDescent="0.2">
      <c r="A7" t="s">
        <v>124</v>
      </c>
      <c r="B7" t="s">
        <v>3</v>
      </c>
    </row>
    <row r="8" spans="1:9" x14ac:dyDescent="0.2">
      <c r="A8" t="s">
        <v>125</v>
      </c>
      <c r="B8" t="s">
        <v>4</v>
      </c>
    </row>
    <row r="9" spans="1:9" x14ac:dyDescent="0.2">
      <c r="A9" t="s">
        <v>126</v>
      </c>
      <c r="B9" t="s">
        <v>5</v>
      </c>
    </row>
    <row r="10" spans="1:9" x14ac:dyDescent="0.2">
      <c r="A10" t="s">
        <v>127</v>
      </c>
      <c r="B10" t="s">
        <v>6</v>
      </c>
    </row>
    <row r="11" spans="1:9" x14ac:dyDescent="0.2">
      <c r="A11" t="s">
        <v>166</v>
      </c>
      <c r="B11" t="s">
        <v>45</v>
      </c>
      <c r="I11" s="20"/>
    </row>
    <row r="12" spans="1:9" x14ac:dyDescent="0.2">
      <c r="A12" t="s">
        <v>199</v>
      </c>
      <c r="B12" t="s">
        <v>78</v>
      </c>
      <c r="E12" s="20"/>
      <c r="I12" s="20"/>
    </row>
    <row r="13" spans="1:9" x14ac:dyDescent="0.2">
      <c r="A13" t="s">
        <v>200</v>
      </c>
      <c r="B13" t="s">
        <v>79</v>
      </c>
      <c r="E13" s="20"/>
    </row>
    <row r="14" spans="1:9" x14ac:dyDescent="0.2">
      <c r="A14" t="s">
        <v>201</v>
      </c>
      <c r="B14" t="s">
        <v>80</v>
      </c>
    </row>
    <row r="15" spans="1:9" x14ac:dyDescent="0.2">
      <c r="A15" t="s">
        <v>202</v>
      </c>
      <c r="B15" t="s">
        <v>492</v>
      </c>
    </row>
    <row r="16" spans="1:9" x14ac:dyDescent="0.2">
      <c r="A16" t="s">
        <v>203</v>
      </c>
      <c r="B16" t="s">
        <v>493</v>
      </c>
    </row>
    <row r="17" spans="1:12" x14ac:dyDescent="0.2">
      <c r="A17" t="s">
        <v>240</v>
      </c>
      <c r="B17" t="s">
        <v>116</v>
      </c>
    </row>
    <row r="18" spans="1:12" x14ac:dyDescent="0.2">
      <c r="A18" t="s">
        <v>128</v>
      </c>
      <c r="B18" t="s">
        <v>7</v>
      </c>
    </row>
    <row r="19" spans="1:12" x14ac:dyDescent="0.2">
      <c r="A19" t="s">
        <v>167</v>
      </c>
      <c r="B19" t="s">
        <v>46</v>
      </c>
      <c r="L19" s="20"/>
    </row>
    <row r="20" spans="1:12" x14ac:dyDescent="0.2">
      <c r="A20" t="s">
        <v>129</v>
      </c>
      <c r="B20" t="s">
        <v>8</v>
      </c>
      <c r="H20" s="20"/>
      <c r="L20" s="20"/>
    </row>
    <row r="21" spans="1:12" x14ac:dyDescent="0.2">
      <c r="A21" t="s">
        <v>130</v>
      </c>
      <c r="B21" t="s">
        <v>9</v>
      </c>
      <c r="H21" s="20"/>
      <c r="L21" s="20"/>
    </row>
    <row r="22" spans="1:12" x14ac:dyDescent="0.2">
      <c r="A22" t="s">
        <v>152</v>
      </c>
      <c r="B22" t="s">
        <v>31</v>
      </c>
      <c r="H22" s="20"/>
      <c r="L22" s="20"/>
    </row>
    <row r="23" spans="1:12" x14ac:dyDescent="0.2">
      <c r="A23" t="s">
        <v>168</v>
      </c>
      <c r="B23" t="s">
        <v>47</v>
      </c>
      <c r="H23" s="20"/>
      <c r="L23" s="20"/>
    </row>
    <row r="24" spans="1:12" x14ac:dyDescent="0.2">
      <c r="A24" t="s">
        <v>204</v>
      </c>
      <c r="B24" t="s">
        <v>494</v>
      </c>
      <c r="H24" s="20"/>
      <c r="L24" s="20"/>
    </row>
    <row r="25" spans="1:12" x14ac:dyDescent="0.2">
      <c r="A25" t="s">
        <v>205</v>
      </c>
      <c r="B25" t="s">
        <v>81</v>
      </c>
      <c r="H25" s="20"/>
    </row>
    <row r="26" spans="1:12" x14ac:dyDescent="0.2">
      <c r="A26" t="s">
        <v>131</v>
      </c>
      <c r="B26" t="s">
        <v>10</v>
      </c>
    </row>
    <row r="27" spans="1:12" x14ac:dyDescent="0.2">
      <c r="A27" t="s">
        <v>169</v>
      </c>
      <c r="B27" t="s">
        <v>48</v>
      </c>
      <c r="I27" s="20"/>
    </row>
    <row r="28" spans="1:12" x14ac:dyDescent="0.2">
      <c r="A28" t="s">
        <v>206</v>
      </c>
      <c r="B28" t="s">
        <v>82</v>
      </c>
      <c r="E28" s="20"/>
      <c r="I28" s="20"/>
    </row>
    <row r="29" spans="1:12" x14ac:dyDescent="0.2">
      <c r="A29" t="s">
        <v>132</v>
      </c>
      <c r="B29" t="s">
        <v>11</v>
      </c>
      <c r="E29" s="20"/>
      <c r="I29" s="20"/>
    </row>
    <row r="30" spans="1:12" x14ac:dyDescent="0.2">
      <c r="A30" t="s">
        <v>153</v>
      </c>
      <c r="B30" t="s">
        <v>32</v>
      </c>
      <c r="E30" s="20"/>
      <c r="I30" s="20"/>
    </row>
    <row r="31" spans="1:12" x14ac:dyDescent="0.2">
      <c r="A31" t="s">
        <v>170</v>
      </c>
      <c r="B31" t="s">
        <v>49</v>
      </c>
      <c r="E31" s="20"/>
      <c r="I31" s="20"/>
    </row>
    <row r="32" spans="1:12" x14ac:dyDescent="0.2">
      <c r="A32" t="s">
        <v>207</v>
      </c>
      <c r="B32" t="s">
        <v>83</v>
      </c>
      <c r="E32" s="20"/>
      <c r="I32" s="20"/>
    </row>
    <row r="33" spans="1:12" x14ac:dyDescent="0.2">
      <c r="A33" t="s">
        <v>208</v>
      </c>
      <c r="B33" t="s">
        <v>84</v>
      </c>
      <c r="E33" s="20"/>
    </row>
    <row r="34" spans="1:12" x14ac:dyDescent="0.2">
      <c r="A34" t="s">
        <v>133</v>
      </c>
      <c r="B34" t="s">
        <v>12</v>
      </c>
    </row>
    <row r="35" spans="1:12" x14ac:dyDescent="0.2">
      <c r="A35" t="s">
        <v>134</v>
      </c>
      <c r="B35" t="s">
        <v>13</v>
      </c>
      <c r="J35" s="20"/>
    </row>
    <row r="36" spans="1:12" x14ac:dyDescent="0.2">
      <c r="A36" t="s">
        <v>135</v>
      </c>
      <c r="B36" t="s">
        <v>14</v>
      </c>
      <c r="F36" s="20"/>
      <c r="J36" s="20"/>
    </row>
    <row r="37" spans="1:12" x14ac:dyDescent="0.2">
      <c r="A37" t="s">
        <v>154</v>
      </c>
      <c r="B37" t="s">
        <v>33</v>
      </c>
      <c r="F37" s="20"/>
      <c r="J37" s="20"/>
    </row>
    <row r="38" spans="1:12" x14ac:dyDescent="0.2">
      <c r="A38" t="s">
        <v>171</v>
      </c>
      <c r="B38" t="s">
        <v>50</v>
      </c>
      <c r="F38" s="20"/>
      <c r="J38" s="20"/>
    </row>
    <row r="39" spans="1:12" x14ac:dyDescent="0.2">
      <c r="A39" t="s">
        <v>209</v>
      </c>
      <c r="B39" t="s">
        <v>85</v>
      </c>
      <c r="F39" s="20"/>
      <c r="J39" s="20"/>
    </row>
    <row r="40" spans="1:12" x14ac:dyDescent="0.2">
      <c r="A40" t="s">
        <v>210</v>
      </c>
      <c r="B40" t="s">
        <v>86</v>
      </c>
      <c r="F40" s="20"/>
    </row>
    <row r="41" spans="1:12" x14ac:dyDescent="0.2">
      <c r="A41" t="s">
        <v>211</v>
      </c>
      <c r="B41" t="s">
        <v>87</v>
      </c>
    </row>
    <row r="42" spans="1:12" x14ac:dyDescent="0.2">
      <c r="A42" t="s">
        <v>212</v>
      </c>
      <c r="B42" t="s">
        <v>88</v>
      </c>
      <c r="L42" s="20"/>
    </row>
    <row r="43" spans="1:12" x14ac:dyDescent="0.2">
      <c r="A43" t="s">
        <v>136</v>
      </c>
      <c r="B43" t="s">
        <v>15</v>
      </c>
      <c r="H43" s="20"/>
      <c r="L43" s="20"/>
    </row>
    <row r="44" spans="1:12" x14ac:dyDescent="0.2">
      <c r="A44" t="s">
        <v>137</v>
      </c>
      <c r="B44" t="s">
        <v>16</v>
      </c>
      <c r="H44" s="20"/>
      <c r="L44" s="20"/>
    </row>
    <row r="45" spans="1:12" x14ac:dyDescent="0.2">
      <c r="A45" t="s">
        <v>155</v>
      </c>
      <c r="B45" t="s">
        <v>34</v>
      </c>
      <c r="H45" s="20"/>
      <c r="L45" s="20"/>
    </row>
    <row r="46" spans="1:12" x14ac:dyDescent="0.2">
      <c r="A46" t="s">
        <v>172</v>
      </c>
      <c r="B46" t="s">
        <v>51</v>
      </c>
      <c r="H46" s="20"/>
      <c r="L46" s="20"/>
    </row>
    <row r="47" spans="1:12" x14ac:dyDescent="0.2">
      <c r="A47" t="s">
        <v>173</v>
      </c>
      <c r="B47" t="s">
        <v>52</v>
      </c>
      <c r="H47" s="20"/>
    </row>
    <row r="48" spans="1:12" x14ac:dyDescent="0.2">
      <c r="A48" t="s">
        <v>138</v>
      </c>
      <c r="B48" t="s">
        <v>17</v>
      </c>
      <c r="C48" s="29">
        <v>1102.8599999999999</v>
      </c>
      <c r="D48" s="29">
        <v>1553.01</v>
      </c>
    </row>
    <row r="49" spans="1:12" x14ac:dyDescent="0.2">
      <c r="A49" t="s">
        <v>139</v>
      </c>
      <c r="B49" t="s">
        <v>18</v>
      </c>
      <c r="C49" s="29">
        <v>2213.61</v>
      </c>
      <c r="D49" s="29">
        <v>3008.46</v>
      </c>
      <c r="I49" s="20"/>
    </row>
    <row r="50" spans="1:12" x14ac:dyDescent="0.2">
      <c r="A50" t="s">
        <v>140</v>
      </c>
      <c r="B50" t="s">
        <v>19</v>
      </c>
      <c r="C50" s="29">
        <v>4125.75</v>
      </c>
      <c r="D50" s="29">
        <v>4832.5</v>
      </c>
      <c r="E50" s="20"/>
      <c r="I50" s="20"/>
    </row>
    <row r="51" spans="1:12" x14ac:dyDescent="0.2">
      <c r="A51" t="s">
        <v>141</v>
      </c>
      <c r="B51" t="s">
        <v>20</v>
      </c>
      <c r="C51" s="29">
        <v>7193.22</v>
      </c>
      <c r="D51" s="29">
        <v>9054.2800000000007</v>
      </c>
      <c r="E51" s="20"/>
      <c r="I51" s="20"/>
    </row>
    <row r="52" spans="1:12" x14ac:dyDescent="0.2">
      <c r="A52" t="s">
        <v>156</v>
      </c>
      <c r="B52" t="s">
        <v>35</v>
      </c>
      <c r="C52" s="29">
        <v>14106.84</v>
      </c>
      <c r="D52" s="29">
        <v>16987.84</v>
      </c>
      <c r="E52" s="20"/>
      <c r="I52" s="20"/>
    </row>
    <row r="53" spans="1:12" x14ac:dyDescent="0.2">
      <c r="A53" t="s">
        <v>174</v>
      </c>
      <c r="B53" t="s">
        <v>53</v>
      </c>
      <c r="C53" s="29">
        <v>24303.66</v>
      </c>
      <c r="D53" s="29">
        <v>28327.63</v>
      </c>
      <c r="E53" s="20"/>
      <c r="I53" s="20"/>
    </row>
    <row r="54" spans="1:12" x14ac:dyDescent="0.2">
      <c r="A54" t="s">
        <v>175</v>
      </c>
      <c r="B54" t="s">
        <v>54</v>
      </c>
      <c r="C54" s="29">
        <v>45719.83</v>
      </c>
      <c r="D54" s="29">
        <v>49508.12</v>
      </c>
      <c r="E54" s="20"/>
    </row>
    <row r="55" spans="1:12" x14ac:dyDescent="0.2">
      <c r="A55" t="s">
        <v>142</v>
      </c>
      <c r="B55" t="s">
        <v>21</v>
      </c>
      <c r="C55" s="29">
        <v>1119.3900000000001</v>
      </c>
      <c r="D55" s="29">
        <v>1544.45</v>
      </c>
    </row>
    <row r="56" spans="1:12" x14ac:dyDescent="0.2">
      <c r="A56" t="s">
        <v>176</v>
      </c>
      <c r="B56" t="s">
        <v>55</v>
      </c>
      <c r="C56" s="29">
        <v>2193.61</v>
      </c>
      <c r="D56" s="29">
        <v>3053.29</v>
      </c>
      <c r="L56" s="20"/>
    </row>
    <row r="57" spans="1:12" x14ac:dyDescent="0.2">
      <c r="A57" t="s">
        <v>143</v>
      </c>
      <c r="B57" t="s">
        <v>22</v>
      </c>
      <c r="C57" s="29">
        <v>4053.73</v>
      </c>
      <c r="D57" s="29">
        <v>5821.86</v>
      </c>
      <c r="H57" s="20"/>
      <c r="L57" s="20"/>
    </row>
    <row r="58" spans="1:12" x14ac:dyDescent="0.2">
      <c r="A58" t="s">
        <v>144</v>
      </c>
      <c r="B58" t="s">
        <v>23</v>
      </c>
      <c r="C58" s="29">
        <v>7425</v>
      </c>
      <c r="D58" s="29">
        <v>10321.65</v>
      </c>
      <c r="H58" s="20"/>
      <c r="L58" s="20"/>
    </row>
    <row r="59" spans="1:12" x14ac:dyDescent="0.2">
      <c r="A59" t="s">
        <v>157</v>
      </c>
      <c r="B59" t="s">
        <v>36</v>
      </c>
      <c r="C59" s="29">
        <v>13913.8</v>
      </c>
      <c r="D59" s="29">
        <v>20403.580000000002</v>
      </c>
      <c r="H59" s="20"/>
      <c r="L59" s="20"/>
    </row>
    <row r="60" spans="1:12" x14ac:dyDescent="0.2">
      <c r="A60" t="s">
        <v>177</v>
      </c>
      <c r="B60" t="s">
        <v>56</v>
      </c>
      <c r="C60" s="29">
        <v>23808.27</v>
      </c>
      <c r="D60" s="29">
        <v>28448.44</v>
      </c>
      <c r="H60" s="20"/>
      <c r="L60" s="20"/>
    </row>
    <row r="61" spans="1:12" x14ac:dyDescent="0.2">
      <c r="A61" t="s">
        <v>178</v>
      </c>
      <c r="B61" t="s">
        <v>57</v>
      </c>
      <c r="C61" s="29">
        <v>47952.88</v>
      </c>
      <c r="D61" s="29">
        <v>51147.09</v>
      </c>
      <c r="H61" s="20"/>
    </row>
    <row r="62" spans="1:12" x14ac:dyDescent="0.2">
      <c r="A62" t="s">
        <v>213</v>
      </c>
      <c r="B62" t="s">
        <v>89</v>
      </c>
    </row>
    <row r="63" spans="1:12" x14ac:dyDescent="0.2">
      <c r="A63" t="s">
        <v>179</v>
      </c>
      <c r="B63" t="s">
        <v>58</v>
      </c>
      <c r="I63" s="20"/>
    </row>
    <row r="64" spans="1:12" x14ac:dyDescent="0.2">
      <c r="A64" t="s">
        <v>145</v>
      </c>
      <c r="B64" t="s">
        <v>24</v>
      </c>
      <c r="E64" s="20"/>
      <c r="I64" s="20"/>
    </row>
    <row r="65" spans="1:11" x14ac:dyDescent="0.2">
      <c r="A65" t="s">
        <v>146</v>
      </c>
      <c r="B65" t="s">
        <v>25</v>
      </c>
      <c r="E65" s="20"/>
      <c r="I65" s="20"/>
    </row>
    <row r="66" spans="1:11" x14ac:dyDescent="0.2">
      <c r="A66" t="s">
        <v>147</v>
      </c>
      <c r="B66" t="s">
        <v>26</v>
      </c>
      <c r="E66" s="20"/>
      <c r="I66" s="20"/>
    </row>
    <row r="67" spans="1:11" x14ac:dyDescent="0.2">
      <c r="A67" t="s">
        <v>158</v>
      </c>
      <c r="B67" t="s">
        <v>37</v>
      </c>
      <c r="E67" s="20"/>
      <c r="I67" s="20"/>
    </row>
    <row r="68" spans="1:11" x14ac:dyDescent="0.2">
      <c r="A68" t="s">
        <v>159</v>
      </c>
      <c r="B68" t="s">
        <v>38</v>
      </c>
      <c r="E68" s="20"/>
      <c r="I68" s="20"/>
    </row>
    <row r="69" spans="1:11" x14ac:dyDescent="0.2">
      <c r="A69" t="s">
        <v>180</v>
      </c>
      <c r="B69" t="s">
        <v>59</v>
      </c>
      <c r="E69" s="20"/>
      <c r="I69" s="20"/>
    </row>
    <row r="70" spans="1:11" x14ac:dyDescent="0.2">
      <c r="A70" t="s">
        <v>181</v>
      </c>
      <c r="B70" t="s">
        <v>60</v>
      </c>
      <c r="E70" s="20"/>
    </row>
    <row r="71" spans="1:11" x14ac:dyDescent="0.2">
      <c r="A71" t="s">
        <v>214</v>
      </c>
      <c r="B71" t="s">
        <v>90</v>
      </c>
    </row>
    <row r="72" spans="1:11" x14ac:dyDescent="0.2">
      <c r="A72" t="s">
        <v>215</v>
      </c>
      <c r="B72" t="s">
        <v>91</v>
      </c>
      <c r="I72" s="20"/>
    </row>
    <row r="73" spans="1:11" x14ac:dyDescent="0.2">
      <c r="A73" t="s">
        <v>216</v>
      </c>
      <c r="B73" t="s">
        <v>92</v>
      </c>
      <c r="E73" s="20"/>
      <c r="I73" s="20"/>
    </row>
    <row r="74" spans="1:11" x14ac:dyDescent="0.2">
      <c r="A74" t="s">
        <v>217</v>
      </c>
      <c r="B74" t="s">
        <v>93</v>
      </c>
      <c r="E74" s="20"/>
      <c r="I74" s="20"/>
    </row>
    <row r="75" spans="1:11" x14ac:dyDescent="0.2">
      <c r="A75" t="s">
        <v>218</v>
      </c>
      <c r="B75" t="s">
        <v>94</v>
      </c>
      <c r="E75" s="20"/>
      <c r="I75" s="20"/>
    </row>
    <row r="76" spans="1:11" x14ac:dyDescent="0.2">
      <c r="A76" t="s">
        <v>160</v>
      </c>
      <c r="B76" t="s">
        <v>39</v>
      </c>
      <c r="E76" s="20"/>
      <c r="I76" s="20"/>
    </row>
    <row r="77" spans="1:11" x14ac:dyDescent="0.2">
      <c r="A77" t="s">
        <v>182</v>
      </c>
      <c r="B77" t="s">
        <v>61</v>
      </c>
      <c r="E77" s="20"/>
      <c r="I77" s="20"/>
    </row>
    <row r="78" spans="1:11" x14ac:dyDescent="0.2">
      <c r="A78" t="s">
        <v>183</v>
      </c>
      <c r="B78" t="s">
        <v>62</v>
      </c>
      <c r="E78" s="20"/>
    </row>
    <row r="79" spans="1:11" x14ac:dyDescent="0.2">
      <c r="A79" t="s">
        <v>184</v>
      </c>
      <c r="B79" t="s">
        <v>63</v>
      </c>
    </row>
    <row r="80" spans="1:11" x14ac:dyDescent="0.2">
      <c r="A80" t="s">
        <v>219</v>
      </c>
      <c r="B80" t="s">
        <v>95</v>
      </c>
      <c r="K80" s="20"/>
    </row>
    <row r="81" spans="1:11" x14ac:dyDescent="0.2">
      <c r="A81" t="s">
        <v>185</v>
      </c>
      <c r="B81" t="s">
        <v>64</v>
      </c>
      <c r="G81" s="20"/>
      <c r="K81" s="20"/>
    </row>
    <row r="82" spans="1:11" x14ac:dyDescent="0.2">
      <c r="A82" t="s">
        <v>148</v>
      </c>
      <c r="B82" t="s">
        <v>27</v>
      </c>
      <c r="G82" s="20"/>
      <c r="K82" s="20"/>
    </row>
    <row r="83" spans="1:11" x14ac:dyDescent="0.2">
      <c r="A83" t="s">
        <v>161</v>
      </c>
      <c r="B83" t="s">
        <v>40</v>
      </c>
      <c r="G83" s="20"/>
      <c r="K83" s="20"/>
    </row>
    <row r="84" spans="1:11" x14ac:dyDescent="0.2">
      <c r="A84" t="s">
        <v>186</v>
      </c>
      <c r="B84" t="s">
        <v>65</v>
      </c>
      <c r="G84" s="20"/>
      <c r="K84" s="20"/>
    </row>
    <row r="85" spans="1:11" x14ac:dyDescent="0.2">
      <c r="A85" t="s">
        <v>187</v>
      </c>
      <c r="B85" t="s">
        <v>66</v>
      </c>
      <c r="G85" s="20"/>
    </row>
    <row r="86" spans="1:11" x14ac:dyDescent="0.2">
      <c r="A86" t="s">
        <v>220</v>
      </c>
      <c r="B86" t="s">
        <v>96</v>
      </c>
    </row>
    <row r="87" spans="1:11" x14ac:dyDescent="0.2">
      <c r="A87" t="s">
        <v>221</v>
      </c>
      <c r="B87" t="s">
        <v>97</v>
      </c>
      <c r="I87" s="20"/>
    </row>
    <row r="88" spans="1:11" x14ac:dyDescent="0.2">
      <c r="A88" t="s">
        <v>222</v>
      </c>
      <c r="B88" t="s">
        <v>98</v>
      </c>
      <c r="E88" s="20"/>
      <c r="I88" s="20"/>
    </row>
    <row r="89" spans="1:11" x14ac:dyDescent="0.2">
      <c r="A89" t="s">
        <v>188</v>
      </c>
      <c r="B89" t="s">
        <v>67</v>
      </c>
      <c r="E89" s="20"/>
      <c r="I89" s="20"/>
    </row>
    <row r="90" spans="1:11" x14ac:dyDescent="0.2">
      <c r="A90" t="s">
        <v>189</v>
      </c>
      <c r="B90" t="s">
        <v>68</v>
      </c>
      <c r="E90" s="20"/>
      <c r="I90" s="20"/>
    </row>
    <row r="91" spans="1:11" x14ac:dyDescent="0.2">
      <c r="A91" t="s">
        <v>162</v>
      </c>
      <c r="B91" t="s">
        <v>41</v>
      </c>
      <c r="E91" s="20"/>
      <c r="I91" s="20"/>
    </row>
    <row r="92" spans="1:11" x14ac:dyDescent="0.2">
      <c r="A92" t="s">
        <v>190</v>
      </c>
      <c r="B92" t="s">
        <v>69</v>
      </c>
      <c r="E92" s="20"/>
      <c r="I92" s="20"/>
    </row>
    <row r="93" spans="1:11" x14ac:dyDescent="0.2">
      <c r="A93" t="s">
        <v>191</v>
      </c>
      <c r="B93" t="s">
        <v>70</v>
      </c>
      <c r="E93" s="20"/>
    </row>
    <row r="94" spans="1:11" x14ac:dyDescent="0.2">
      <c r="A94" t="s">
        <v>223</v>
      </c>
      <c r="B94" t="s">
        <v>99</v>
      </c>
    </row>
    <row r="95" spans="1:11" x14ac:dyDescent="0.2">
      <c r="A95" t="s">
        <v>192</v>
      </c>
      <c r="B95" t="s">
        <v>71</v>
      </c>
      <c r="J95" s="20"/>
    </row>
    <row r="96" spans="1:11" x14ac:dyDescent="0.2">
      <c r="A96" t="s">
        <v>149</v>
      </c>
      <c r="B96" t="s">
        <v>28</v>
      </c>
      <c r="F96" s="20"/>
      <c r="J96" s="20"/>
    </row>
    <row r="97" spans="1:10" x14ac:dyDescent="0.2">
      <c r="A97" t="s">
        <v>150</v>
      </c>
      <c r="B97" t="s">
        <v>29</v>
      </c>
      <c r="F97" s="20"/>
      <c r="J97" s="20"/>
    </row>
    <row r="98" spans="1:10" x14ac:dyDescent="0.2">
      <c r="A98" t="s">
        <v>163</v>
      </c>
      <c r="B98" t="s">
        <v>42</v>
      </c>
      <c r="F98" s="20"/>
      <c r="J98" s="20"/>
    </row>
    <row r="99" spans="1:10" x14ac:dyDescent="0.2">
      <c r="A99" t="s">
        <v>193</v>
      </c>
      <c r="B99" t="s">
        <v>72</v>
      </c>
      <c r="F99" s="20"/>
      <c r="J99" s="20"/>
    </row>
    <row r="100" spans="1:10" x14ac:dyDescent="0.2">
      <c r="A100" t="s">
        <v>194</v>
      </c>
      <c r="B100" t="s">
        <v>73</v>
      </c>
      <c r="F100" s="20"/>
    </row>
    <row r="101" spans="1:10" x14ac:dyDescent="0.2">
      <c r="A101" t="s">
        <v>151</v>
      </c>
      <c r="B101" t="s">
        <v>30</v>
      </c>
    </row>
    <row r="102" spans="1:10" x14ac:dyDescent="0.2">
      <c r="A102" t="s">
        <v>195</v>
      </c>
      <c r="B102" t="s">
        <v>74</v>
      </c>
      <c r="I102" s="20"/>
    </row>
    <row r="103" spans="1:10" x14ac:dyDescent="0.2">
      <c r="A103" t="s">
        <v>224</v>
      </c>
      <c r="B103" t="s">
        <v>100</v>
      </c>
      <c r="E103" s="20"/>
      <c r="I103" s="20"/>
    </row>
    <row r="104" spans="1:10" x14ac:dyDescent="0.2">
      <c r="A104" t="s">
        <v>196</v>
      </c>
      <c r="B104" t="s">
        <v>75</v>
      </c>
      <c r="E104" s="20"/>
      <c r="I104" s="20"/>
    </row>
    <row r="105" spans="1:10" x14ac:dyDescent="0.2">
      <c r="A105" t="s">
        <v>197</v>
      </c>
      <c r="B105" t="s">
        <v>76</v>
      </c>
      <c r="E105" s="20"/>
      <c r="I105" s="20"/>
    </row>
    <row r="106" spans="1:10" x14ac:dyDescent="0.2">
      <c r="A106" t="s">
        <v>164</v>
      </c>
      <c r="B106" t="s">
        <v>43</v>
      </c>
      <c r="E106" s="20"/>
      <c r="I106" s="20"/>
    </row>
    <row r="107" spans="1:10" x14ac:dyDescent="0.2">
      <c r="A107" t="s">
        <v>198</v>
      </c>
      <c r="B107" t="s">
        <v>77</v>
      </c>
      <c r="E107" s="20"/>
      <c r="I107" s="20"/>
    </row>
    <row r="108" spans="1:10" x14ac:dyDescent="0.2">
      <c r="A108" t="s">
        <v>225</v>
      </c>
      <c r="B108" t="s">
        <v>101</v>
      </c>
      <c r="E108" s="20"/>
      <c r="I108" s="20"/>
    </row>
    <row r="109" spans="1:10" x14ac:dyDescent="0.2">
      <c r="A109" t="s">
        <v>226</v>
      </c>
      <c r="B109" t="s">
        <v>102</v>
      </c>
      <c r="E109" s="20"/>
    </row>
    <row r="110" spans="1:10" x14ac:dyDescent="0.2">
      <c r="A110" t="s">
        <v>227</v>
      </c>
      <c r="B110" t="s">
        <v>103</v>
      </c>
    </row>
    <row r="111" spans="1:10" x14ac:dyDescent="0.2">
      <c r="A111" t="s">
        <v>228</v>
      </c>
      <c r="B111" t="s">
        <v>104</v>
      </c>
      <c r="I111" s="20"/>
    </row>
    <row r="112" spans="1:10" x14ac:dyDescent="0.2">
      <c r="A112" t="s">
        <v>229</v>
      </c>
      <c r="B112" t="s">
        <v>105</v>
      </c>
      <c r="E112" s="20"/>
      <c r="I112" s="20"/>
    </row>
    <row r="113" spans="1:9" x14ac:dyDescent="0.2">
      <c r="A113" t="s">
        <v>230</v>
      </c>
      <c r="B113" t="s">
        <v>106</v>
      </c>
      <c r="E113" s="20"/>
      <c r="I113" s="20"/>
    </row>
    <row r="114" spans="1:9" x14ac:dyDescent="0.2">
      <c r="A114" t="s">
        <v>231</v>
      </c>
      <c r="B114" t="s">
        <v>107</v>
      </c>
      <c r="E114" s="20"/>
      <c r="I114" s="20"/>
    </row>
    <row r="115" spans="1:9" x14ac:dyDescent="0.2">
      <c r="A115" t="s">
        <v>232</v>
      </c>
      <c r="B115" t="s">
        <v>108</v>
      </c>
      <c r="E115" s="20"/>
    </row>
    <row r="116" spans="1:9" x14ac:dyDescent="0.2">
      <c r="A116" t="s">
        <v>233</v>
      </c>
      <c r="B116" t="s">
        <v>109</v>
      </c>
    </row>
    <row r="117" spans="1:9" x14ac:dyDescent="0.2">
      <c r="A117" t="s">
        <v>234</v>
      </c>
      <c r="B117" t="s">
        <v>110</v>
      </c>
      <c r="I117" s="20"/>
    </row>
    <row r="118" spans="1:9" x14ac:dyDescent="0.2">
      <c r="A118" t="s">
        <v>235</v>
      </c>
      <c r="B118" t="s">
        <v>111</v>
      </c>
      <c r="E118" s="20"/>
      <c r="I118" s="20"/>
    </row>
    <row r="119" spans="1:9" x14ac:dyDescent="0.2">
      <c r="A119" t="s">
        <v>236</v>
      </c>
      <c r="B119" t="s">
        <v>112</v>
      </c>
      <c r="E119" s="20"/>
      <c r="I119" s="20"/>
    </row>
    <row r="120" spans="1:9" x14ac:dyDescent="0.2">
      <c r="A120" t="s">
        <v>237</v>
      </c>
      <c r="B120" t="s">
        <v>113</v>
      </c>
      <c r="E120" s="20"/>
      <c r="I120" s="20"/>
    </row>
    <row r="121" spans="1:9" x14ac:dyDescent="0.2">
      <c r="A121" t="s">
        <v>238</v>
      </c>
      <c r="B121" t="s">
        <v>114</v>
      </c>
      <c r="E121" s="20"/>
      <c r="I121" s="20"/>
    </row>
    <row r="122" spans="1:9" x14ac:dyDescent="0.2">
      <c r="A122" t="s">
        <v>239</v>
      </c>
      <c r="B122" t="s">
        <v>115</v>
      </c>
      <c r="E122" s="20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3"/>
  <sheetViews>
    <sheetView topLeftCell="A31" workbookViewId="0">
      <selection activeCell="G46" sqref="G46"/>
    </sheetView>
  </sheetViews>
  <sheetFormatPr baseColWidth="10" defaultColWidth="8.83203125" defaultRowHeight="15" x14ac:dyDescent="0.2"/>
  <cols>
    <col min="1" max="1" width="4" bestFit="1" customWidth="1"/>
    <col min="2" max="2" width="63.5" bestFit="1" customWidth="1"/>
    <col min="3" max="3" width="13.6640625" bestFit="1" customWidth="1"/>
    <col min="4" max="4" width="12.83203125" bestFit="1" customWidth="1"/>
    <col min="5" max="5" width="12.83203125" customWidth="1"/>
    <col min="6" max="7" width="23" customWidth="1"/>
    <col min="8" max="9" width="9.1640625" bestFit="1" customWidth="1"/>
    <col min="10" max="10" width="67" customWidth="1"/>
    <col min="11" max="13" width="9.1640625" bestFit="1" customWidth="1"/>
    <col min="14" max="14" width="18.33203125" bestFit="1" customWidth="1"/>
    <col min="15" max="15" width="29.83203125" bestFit="1" customWidth="1"/>
  </cols>
  <sheetData>
    <row r="2" spans="1:20" x14ac:dyDescent="0.2">
      <c r="A2" t="s">
        <v>491</v>
      </c>
      <c r="B2" t="s">
        <v>489</v>
      </c>
      <c r="C2" t="s">
        <v>1024</v>
      </c>
      <c r="D2" s="11" t="s">
        <v>661</v>
      </c>
      <c r="E2" s="11"/>
    </row>
    <row r="3" spans="1:20" x14ac:dyDescent="0.2">
      <c r="A3" t="s">
        <v>121</v>
      </c>
      <c r="B3" t="s">
        <v>648</v>
      </c>
      <c r="C3">
        <v>187.83</v>
      </c>
      <c r="D3">
        <v>187.83</v>
      </c>
    </row>
    <row r="4" spans="1:20" x14ac:dyDescent="0.2">
      <c r="A4" t="s">
        <v>122</v>
      </c>
      <c r="B4" t="s">
        <v>1</v>
      </c>
      <c r="C4">
        <v>291.82</v>
      </c>
      <c r="D4">
        <v>291.82</v>
      </c>
    </row>
    <row r="5" spans="1:20" x14ac:dyDescent="0.2">
      <c r="A5" t="s">
        <v>123</v>
      </c>
      <c r="B5" t="s">
        <v>2</v>
      </c>
      <c r="C5">
        <v>581.87</v>
      </c>
      <c r="D5">
        <v>581.87</v>
      </c>
    </row>
    <row r="6" spans="1:20" x14ac:dyDescent="0.2">
      <c r="A6" t="s">
        <v>165</v>
      </c>
      <c r="B6" t="s">
        <v>44</v>
      </c>
      <c r="C6">
        <v>1102.77</v>
      </c>
      <c r="D6" s="10">
        <v>1102.77</v>
      </c>
    </row>
    <row r="7" spans="1:20" x14ac:dyDescent="0.2">
      <c r="A7" t="s">
        <v>516</v>
      </c>
      <c r="B7" t="s">
        <v>497</v>
      </c>
      <c r="C7">
        <v>1893.93</v>
      </c>
      <c r="D7" s="10">
        <v>1893.93</v>
      </c>
    </row>
    <row r="8" spans="1:20" x14ac:dyDescent="0.2">
      <c r="A8" t="s">
        <v>525</v>
      </c>
      <c r="B8" t="s">
        <v>658</v>
      </c>
      <c r="C8">
        <v>2871.75</v>
      </c>
      <c r="D8" s="10">
        <v>2871.75</v>
      </c>
      <c r="N8" s="12"/>
      <c r="O8" s="12"/>
    </row>
    <row r="9" spans="1:20" x14ac:dyDescent="0.2">
      <c r="A9" t="s">
        <v>526</v>
      </c>
      <c r="B9" t="s">
        <v>659</v>
      </c>
      <c r="C9">
        <v>4343.59</v>
      </c>
      <c r="D9" s="10">
        <v>4343.59</v>
      </c>
      <c r="N9" s="10"/>
      <c r="O9" s="10"/>
    </row>
    <row r="10" spans="1:20" x14ac:dyDescent="0.2">
      <c r="A10" t="s">
        <v>124</v>
      </c>
      <c r="B10" t="s">
        <v>649</v>
      </c>
      <c r="C10">
        <v>139.66999999999999</v>
      </c>
      <c r="D10">
        <v>139.66999999999999</v>
      </c>
      <c r="N10" s="10"/>
      <c r="O10" s="10"/>
      <c r="R10" s="12"/>
      <c r="T10" s="12"/>
    </row>
    <row r="11" spans="1:20" x14ac:dyDescent="0.2">
      <c r="A11" t="s">
        <v>125</v>
      </c>
      <c r="B11" t="s">
        <v>4</v>
      </c>
      <c r="C11">
        <v>307.63</v>
      </c>
      <c r="D11">
        <v>307.63</v>
      </c>
      <c r="R11" s="12"/>
      <c r="T11" s="12"/>
    </row>
    <row r="12" spans="1:20" x14ac:dyDescent="0.2">
      <c r="A12" t="s">
        <v>126</v>
      </c>
      <c r="B12" t="s">
        <v>5</v>
      </c>
      <c r="C12">
        <v>574.51</v>
      </c>
      <c r="D12">
        <v>574.51</v>
      </c>
      <c r="F12" s="10"/>
      <c r="I12" s="10"/>
      <c r="K12" s="10"/>
      <c r="L12" s="10"/>
      <c r="M12" s="10"/>
      <c r="T12" s="12"/>
    </row>
    <row r="13" spans="1:20" x14ac:dyDescent="0.2">
      <c r="A13" t="s">
        <v>127</v>
      </c>
      <c r="B13" t="s">
        <v>6</v>
      </c>
      <c r="C13">
        <v>1073.18</v>
      </c>
      <c r="D13" s="10">
        <v>1073.18</v>
      </c>
      <c r="F13" s="10"/>
      <c r="N13" s="10"/>
      <c r="O13" s="10"/>
    </row>
    <row r="14" spans="1:20" x14ac:dyDescent="0.2">
      <c r="A14" t="s">
        <v>166</v>
      </c>
      <c r="B14" t="s">
        <v>45</v>
      </c>
      <c r="C14">
        <v>1814.87</v>
      </c>
      <c r="D14" s="10">
        <v>1814.87</v>
      </c>
      <c r="F14" s="10"/>
      <c r="L14" s="10"/>
      <c r="M14" s="10"/>
      <c r="N14" s="10"/>
      <c r="O14" s="10"/>
    </row>
    <row r="15" spans="1:20" x14ac:dyDescent="0.2">
      <c r="A15" t="s">
        <v>199</v>
      </c>
      <c r="B15" t="s">
        <v>78</v>
      </c>
      <c r="C15">
        <v>2710.29</v>
      </c>
      <c r="D15" s="10">
        <v>2710.29</v>
      </c>
      <c r="L15" s="10"/>
      <c r="M15" s="10"/>
      <c r="N15" s="10"/>
      <c r="O15" s="10"/>
    </row>
    <row r="16" spans="1:20" x14ac:dyDescent="0.2">
      <c r="A16" t="s">
        <v>200</v>
      </c>
      <c r="B16" t="s">
        <v>79</v>
      </c>
      <c r="C16">
        <v>4262.8100000000004</v>
      </c>
      <c r="D16" s="10">
        <v>4262.8100000000004</v>
      </c>
    </row>
    <row r="17" spans="1:15" x14ac:dyDescent="0.2">
      <c r="A17" t="s">
        <v>201</v>
      </c>
      <c r="B17" t="s">
        <v>650</v>
      </c>
      <c r="C17">
        <v>133.07</v>
      </c>
      <c r="D17">
        <v>133.07</v>
      </c>
      <c r="I17" s="10"/>
      <c r="K17" s="10"/>
      <c r="L17" s="10"/>
      <c r="M17" s="10"/>
      <c r="N17" s="10"/>
      <c r="O17" s="10"/>
    </row>
    <row r="18" spans="1:15" x14ac:dyDescent="0.2">
      <c r="A18" t="s">
        <v>202</v>
      </c>
      <c r="B18" t="s">
        <v>492</v>
      </c>
      <c r="C18">
        <v>318.67</v>
      </c>
      <c r="D18">
        <v>318.67</v>
      </c>
      <c r="H18" s="10"/>
      <c r="I18" s="10"/>
      <c r="K18" s="10"/>
      <c r="L18" s="10"/>
      <c r="M18" s="10"/>
      <c r="N18" s="10"/>
      <c r="O18" s="10"/>
    </row>
    <row r="19" spans="1:15" x14ac:dyDescent="0.2">
      <c r="A19" t="s">
        <v>203</v>
      </c>
      <c r="B19" t="s">
        <v>493</v>
      </c>
      <c r="C19">
        <v>612.74</v>
      </c>
      <c r="D19">
        <v>612.74</v>
      </c>
      <c r="F19" s="10"/>
      <c r="H19" s="10"/>
      <c r="I19" s="10"/>
      <c r="K19" s="10"/>
      <c r="L19" s="10"/>
      <c r="M19" s="10"/>
      <c r="N19" s="10"/>
      <c r="O19" s="10"/>
    </row>
    <row r="20" spans="1:15" x14ac:dyDescent="0.2">
      <c r="A20" t="s">
        <v>240</v>
      </c>
      <c r="B20" t="s">
        <v>116</v>
      </c>
      <c r="C20">
        <v>1022.32</v>
      </c>
      <c r="D20" s="10">
        <v>1022.32</v>
      </c>
      <c r="F20" s="10"/>
      <c r="L20" s="10"/>
      <c r="M20" s="10"/>
      <c r="N20" s="10"/>
      <c r="O20" s="10"/>
    </row>
    <row r="21" spans="1:15" x14ac:dyDescent="0.2">
      <c r="A21" t="s">
        <v>128</v>
      </c>
      <c r="B21" t="s">
        <v>7</v>
      </c>
      <c r="C21">
        <v>1182.49</v>
      </c>
      <c r="D21" s="10">
        <v>1182.49</v>
      </c>
      <c r="F21" s="10"/>
      <c r="L21" s="10"/>
      <c r="M21" s="10"/>
      <c r="N21" s="10"/>
      <c r="O21" s="10"/>
    </row>
    <row r="22" spans="1:15" x14ac:dyDescent="0.2">
      <c r="A22" t="s">
        <v>167</v>
      </c>
      <c r="B22" t="s">
        <v>46</v>
      </c>
      <c r="C22">
        <v>2533.4899999999998</v>
      </c>
      <c r="D22" s="10">
        <v>2533.4899999999998</v>
      </c>
      <c r="L22" s="10"/>
      <c r="M22" s="10"/>
      <c r="N22" s="10"/>
      <c r="O22" s="10"/>
    </row>
    <row r="23" spans="1:15" x14ac:dyDescent="0.2">
      <c r="A23" t="s">
        <v>129</v>
      </c>
      <c r="B23" t="s">
        <v>8</v>
      </c>
      <c r="C23">
        <v>4518.8900000000003</v>
      </c>
      <c r="D23" s="10">
        <v>4518.8900000000003</v>
      </c>
      <c r="N23" s="10"/>
      <c r="O23" s="10"/>
    </row>
    <row r="24" spans="1:15" x14ac:dyDescent="0.2">
      <c r="A24" t="s">
        <v>130</v>
      </c>
      <c r="B24" t="s">
        <v>9</v>
      </c>
      <c r="C24">
        <v>7396.58</v>
      </c>
      <c r="D24" s="10">
        <v>7396.58</v>
      </c>
      <c r="L24" s="10"/>
      <c r="M24" s="10"/>
      <c r="N24" s="10"/>
      <c r="O24" s="10"/>
    </row>
    <row r="25" spans="1:15" x14ac:dyDescent="0.2">
      <c r="A25" t="s">
        <v>152</v>
      </c>
      <c r="B25" t="s">
        <v>31</v>
      </c>
      <c r="C25">
        <v>15155.32</v>
      </c>
      <c r="D25" s="10">
        <v>15155.32</v>
      </c>
      <c r="H25" s="10"/>
      <c r="I25" s="10"/>
      <c r="K25" s="10"/>
      <c r="L25" s="10"/>
      <c r="M25" s="10"/>
      <c r="N25" s="10"/>
      <c r="O25" s="10"/>
    </row>
    <row r="26" spans="1:15" x14ac:dyDescent="0.2">
      <c r="A26" t="s">
        <v>168</v>
      </c>
      <c r="B26" t="s">
        <v>47</v>
      </c>
      <c r="C26">
        <v>22944.86</v>
      </c>
      <c r="D26" s="10">
        <v>22944.86</v>
      </c>
      <c r="H26" s="10"/>
      <c r="I26" s="10"/>
      <c r="K26" s="10"/>
      <c r="L26" s="10"/>
      <c r="M26" s="10"/>
      <c r="N26" s="10"/>
      <c r="O26" s="10"/>
    </row>
    <row r="27" spans="1:15" x14ac:dyDescent="0.2">
      <c r="A27" t="s">
        <v>204</v>
      </c>
      <c r="B27" t="s">
        <v>494</v>
      </c>
      <c r="C27">
        <v>35417.160000000003</v>
      </c>
      <c r="D27" s="10">
        <v>35417.160000000003</v>
      </c>
      <c r="F27" s="10"/>
      <c r="H27" s="10"/>
      <c r="I27" s="10"/>
      <c r="K27" s="10"/>
      <c r="L27" s="10"/>
      <c r="M27" s="10"/>
      <c r="N27" s="10"/>
      <c r="O27" s="10"/>
    </row>
    <row r="28" spans="1:15" x14ac:dyDescent="0.2">
      <c r="A28" t="s">
        <v>205</v>
      </c>
      <c r="B28" t="s">
        <v>81</v>
      </c>
      <c r="C28">
        <v>42667.19</v>
      </c>
      <c r="D28" s="10">
        <v>42667.19</v>
      </c>
      <c r="F28" s="10"/>
      <c r="H28" s="10"/>
      <c r="I28" s="10"/>
      <c r="K28" s="10"/>
      <c r="L28" s="10"/>
      <c r="M28" s="10"/>
      <c r="N28" s="10"/>
      <c r="O28" s="10"/>
    </row>
    <row r="29" spans="1:15" x14ac:dyDescent="0.2">
      <c r="A29" t="s">
        <v>131</v>
      </c>
      <c r="B29" t="s">
        <v>10</v>
      </c>
      <c r="C29">
        <v>1131.22</v>
      </c>
      <c r="D29" s="10">
        <v>1131.22</v>
      </c>
      <c r="F29" s="10"/>
      <c r="H29" s="10"/>
      <c r="I29" s="10"/>
      <c r="K29" s="10"/>
      <c r="L29" s="10"/>
      <c r="M29" s="10"/>
      <c r="N29" s="10"/>
      <c r="O29" s="10"/>
    </row>
    <row r="30" spans="1:15" x14ac:dyDescent="0.2">
      <c r="A30" t="s">
        <v>169</v>
      </c>
      <c r="B30" t="s">
        <v>48</v>
      </c>
      <c r="C30">
        <v>2249.65</v>
      </c>
      <c r="D30" s="10">
        <v>2249.65</v>
      </c>
      <c r="F30" s="10"/>
      <c r="H30" s="10"/>
      <c r="I30" s="10"/>
      <c r="K30" s="10"/>
      <c r="L30" s="10"/>
      <c r="M30" s="10"/>
      <c r="N30" s="10"/>
    </row>
    <row r="31" spans="1:15" x14ac:dyDescent="0.2">
      <c r="A31" t="s">
        <v>206</v>
      </c>
      <c r="B31" t="s">
        <v>82</v>
      </c>
      <c r="C31">
        <v>4127.7700000000004</v>
      </c>
      <c r="D31" s="10">
        <v>4127.7700000000004</v>
      </c>
      <c r="F31" s="10"/>
      <c r="H31" s="10"/>
      <c r="I31" s="10"/>
      <c r="K31" s="10"/>
      <c r="L31" s="10"/>
      <c r="M31" s="10"/>
      <c r="N31" s="10"/>
    </row>
    <row r="32" spans="1:15" x14ac:dyDescent="0.2">
      <c r="A32" t="s">
        <v>132</v>
      </c>
      <c r="B32" t="s">
        <v>11</v>
      </c>
      <c r="C32">
        <v>7164.47</v>
      </c>
      <c r="D32" s="10">
        <v>7164.47</v>
      </c>
      <c r="F32" s="10"/>
      <c r="L32" s="10"/>
      <c r="M32" s="10"/>
      <c r="N32" s="10"/>
    </row>
    <row r="33" spans="1:15" x14ac:dyDescent="0.2">
      <c r="A33" t="s">
        <v>153</v>
      </c>
      <c r="B33" t="s">
        <v>32</v>
      </c>
      <c r="C33">
        <v>13750.45</v>
      </c>
      <c r="D33" s="10">
        <v>13750.45</v>
      </c>
      <c r="F33" s="10"/>
      <c r="H33" s="10"/>
      <c r="I33" s="10"/>
      <c r="K33" s="10"/>
      <c r="L33" s="10"/>
      <c r="M33" s="10"/>
      <c r="N33" s="10"/>
      <c r="O33" s="10"/>
    </row>
    <row r="34" spans="1:15" x14ac:dyDescent="0.2">
      <c r="A34" t="s">
        <v>170</v>
      </c>
      <c r="B34" t="s">
        <v>49</v>
      </c>
      <c r="C34">
        <v>26289.89</v>
      </c>
      <c r="D34" s="10">
        <v>26289.89</v>
      </c>
      <c r="H34" s="10"/>
      <c r="I34" s="10"/>
      <c r="K34" s="10"/>
      <c r="L34" s="10"/>
      <c r="M34" s="10"/>
      <c r="N34" s="10"/>
    </row>
    <row r="35" spans="1:15" x14ac:dyDescent="0.2">
      <c r="A35" t="s">
        <v>207</v>
      </c>
      <c r="B35" t="s">
        <v>83</v>
      </c>
      <c r="C35">
        <v>35190.51</v>
      </c>
      <c r="D35" s="10">
        <v>35190.51</v>
      </c>
      <c r="F35" s="10"/>
      <c r="H35" s="10"/>
      <c r="I35" s="10"/>
      <c r="K35" s="10"/>
      <c r="L35" s="10"/>
      <c r="M35" s="10"/>
      <c r="N35" s="10"/>
      <c r="O35" s="10"/>
    </row>
    <row r="36" spans="1:15" x14ac:dyDescent="0.2">
      <c r="A36" t="s">
        <v>208</v>
      </c>
      <c r="B36" t="s">
        <v>84</v>
      </c>
      <c r="C36">
        <v>48673.45</v>
      </c>
      <c r="D36" s="10">
        <v>48673.45</v>
      </c>
      <c r="F36" s="10"/>
      <c r="H36" s="10"/>
      <c r="I36" s="10"/>
      <c r="K36" s="10"/>
      <c r="L36" s="10"/>
      <c r="M36" s="10"/>
      <c r="N36" s="10"/>
      <c r="O36" s="10"/>
    </row>
    <row r="37" spans="1:15" x14ac:dyDescent="0.2">
      <c r="A37" t="s">
        <v>133</v>
      </c>
      <c r="B37" t="s">
        <v>12</v>
      </c>
      <c r="C37">
        <v>1231.0899999999999</v>
      </c>
      <c r="D37" s="10">
        <v>1231.0899999999999</v>
      </c>
      <c r="F37" s="10"/>
      <c r="H37" s="10"/>
      <c r="I37" s="10"/>
      <c r="K37" s="10"/>
      <c r="L37" s="10"/>
      <c r="M37" s="10"/>
      <c r="N37" s="10"/>
    </row>
    <row r="38" spans="1:15" x14ac:dyDescent="0.2">
      <c r="A38" t="s">
        <v>134</v>
      </c>
      <c r="B38" t="s">
        <v>13</v>
      </c>
      <c r="C38">
        <v>2528.1</v>
      </c>
      <c r="D38" s="10">
        <v>2528.1</v>
      </c>
      <c r="F38" s="10"/>
      <c r="H38" s="10"/>
      <c r="I38" s="10"/>
      <c r="K38" s="10"/>
      <c r="L38" s="10"/>
      <c r="M38" s="10"/>
      <c r="N38" s="10"/>
      <c r="O38" s="10"/>
    </row>
    <row r="39" spans="1:15" x14ac:dyDescent="0.2">
      <c r="A39" t="s">
        <v>135</v>
      </c>
      <c r="B39" t="s">
        <v>14</v>
      </c>
      <c r="C39">
        <v>4416.6899999999996</v>
      </c>
      <c r="D39" s="10">
        <v>4416.6899999999996</v>
      </c>
      <c r="F39" s="10"/>
      <c r="H39" s="10"/>
      <c r="I39" s="10"/>
      <c r="K39" s="10"/>
      <c r="L39" s="10"/>
      <c r="M39" s="10"/>
      <c r="N39" s="10"/>
      <c r="O39" s="10"/>
    </row>
    <row r="40" spans="1:15" x14ac:dyDescent="0.2">
      <c r="A40" t="s">
        <v>154</v>
      </c>
      <c r="B40" t="s">
        <v>33</v>
      </c>
      <c r="C40">
        <v>7145.96</v>
      </c>
      <c r="D40" s="10">
        <v>7145.96</v>
      </c>
      <c r="F40" s="10"/>
      <c r="L40" s="10"/>
      <c r="M40" s="10"/>
      <c r="N40" s="10"/>
      <c r="O40" s="10"/>
    </row>
    <row r="41" spans="1:15" x14ac:dyDescent="0.2">
      <c r="A41" t="s">
        <v>171</v>
      </c>
      <c r="B41" t="s">
        <v>50</v>
      </c>
      <c r="C41">
        <v>16046.68</v>
      </c>
      <c r="D41" s="10">
        <v>16046.68</v>
      </c>
      <c r="F41" s="10"/>
      <c r="H41" s="10"/>
      <c r="I41" s="10"/>
      <c r="K41" s="10"/>
      <c r="L41" s="10"/>
      <c r="M41" s="10"/>
      <c r="N41" s="10"/>
      <c r="O41" s="10"/>
    </row>
    <row r="42" spans="1:15" x14ac:dyDescent="0.2">
      <c r="A42" t="s">
        <v>209</v>
      </c>
      <c r="B42" t="s">
        <v>85</v>
      </c>
      <c r="C42">
        <v>27505.07</v>
      </c>
      <c r="D42" s="10">
        <v>27505.07</v>
      </c>
      <c r="H42" s="10"/>
      <c r="I42" s="10"/>
      <c r="K42" s="10"/>
      <c r="L42" s="10"/>
      <c r="M42" s="10"/>
      <c r="N42" s="10"/>
      <c r="O42" s="10"/>
    </row>
    <row r="43" spans="1:15" x14ac:dyDescent="0.2">
      <c r="A43" t="s">
        <v>210</v>
      </c>
      <c r="B43" t="s">
        <v>86</v>
      </c>
      <c r="C43">
        <v>40507.339999999997</v>
      </c>
      <c r="D43" s="10">
        <v>40507.339999999997</v>
      </c>
      <c r="F43" s="10"/>
      <c r="H43" s="10"/>
      <c r="I43" s="10"/>
      <c r="K43" s="10"/>
      <c r="L43" s="10"/>
      <c r="M43" s="10"/>
      <c r="N43" s="10"/>
      <c r="O43" s="10"/>
    </row>
    <row r="44" spans="1:15" x14ac:dyDescent="0.2">
      <c r="A44" t="s">
        <v>211</v>
      </c>
      <c r="B44" t="s">
        <v>87</v>
      </c>
      <c r="C44">
        <v>1188.98</v>
      </c>
      <c r="D44" s="10">
        <v>1188.98</v>
      </c>
      <c r="F44" s="10"/>
      <c r="H44" s="10"/>
      <c r="I44" s="10"/>
      <c r="K44" s="10"/>
      <c r="L44" s="10"/>
      <c r="M44" s="10"/>
      <c r="N44" s="10"/>
      <c r="O44" s="10"/>
    </row>
    <row r="45" spans="1:15" x14ac:dyDescent="0.2">
      <c r="A45" t="s">
        <v>212</v>
      </c>
      <c r="B45" t="s">
        <v>88</v>
      </c>
      <c r="C45">
        <v>2251.3000000000002</v>
      </c>
      <c r="D45" s="10">
        <v>2251.3000000000002</v>
      </c>
      <c r="F45" s="10"/>
      <c r="H45" s="10"/>
      <c r="I45" s="10"/>
      <c r="K45" s="10"/>
      <c r="L45" s="10"/>
      <c r="M45" s="10"/>
      <c r="N45" s="10"/>
    </row>
    <row r="46" spans="1:15" x14ac:dyDescent="0.2">
      <c r="A46" t="s">
        <v>136</v>
      </c>
      <c r="B46" t="s">
        <v>15</v>
      </c>
      <c r="C46">
        <v>4059.6</v>
      </c>
      <c r="D46" s="10">
        <v>4059.6</v>
      </c>
      <c r="F46" s="10"/>
      <c r="H46" s="10"/>
      <c r="I46" s="10"/>
      <c r="K46" s="10"/>
      <c r="L46" s="10"/>
      <c r="M46" s="10"/>
      <c r="N46" s="10"/>
    </row>
    <row r="47" spans="1:15" x14ac:dyDescent="0.2">
      <c r="A47" t="s">
        <v>137</v>
      </c>
      <c r="B47" t="s">
        <v>16</v>
      </c>
      <c r="C47">
        <v>6990.38</v>
      </c>
      <c r="D47" s="10">
        <v>6990.38</v>
      </c>
      <c r="F47" s="10"/>
      <c r="L47" s="10"/>
      <c r="M47" s="10"/>
      <c r="N47" s="10"/>
      <c r="O47" s="10"/>
    </row>
    <row r="48" spans="1:15" x14ac:dyDescent="0.2">
      <c r="A48" t="s">
        <v>155</v>
      </c>
      <c r="B48" t="s">
        <v>34</v>
      </c>
      <c r="C48">
        <v>13651.85</v>
      </c>
      <c r="D48" s="10">
        <v>13651.85</v>
      </c>
      <c r="F48" s="10"/>
      <c r="H48" s="10"/>
      <c r="I48" s="10"/>
      <c r="K48" s="10"/>
      <c r="L48" s="10"/>
      <c r="M48" s="10"/>
      <c r="N48" s="10"/>
      <c r="O48" s="10"/>
    </row>
    <row r="49" spans="1:20" x14ac:dyDescent="0.2">
      <c r="A49" t="s">
        <v>172</v>
      </c>
      <c r="B49" t="s">
        <v>51</v>
      </c>
      <c r="C49">
        <v>25422.16</v>
      </c>
      <c r="D49" s="10">
        <v>25422.16</v>
      </c>
      <c r="H49" s="10"/>
      <c r="I49" s="10"/>
      <c r="K49" s="10"/>
      <c r="L49" s="10"/>
      <c r="M49" s="10"/>
      <c r="N49" s="10"/>
      <c r="O49" s="10"/>
    </row>
    <row r="50" spans="1:20" x14ac:dyDescent="0.2">
      <c r="A50" t="s">
        <v>173</v>
      </c>
      <c r="B50" t="s">
        <v>52</v>
      </c>
      <c r="C50">
        <v>36040.120000000003</v>
      </c>
      <c r="D50" s="10">
        <v>36040.120000000003</v>
      </c>
      <c r="F50" s="10"/>
      <c r="H50" s="10"/>
      <c r="I50" s="10"/>
      <c r="K50" s="10"/>
      <c r="L50" s="10"/>
      <c r="M50" s="10"/>
      <c r="O50" s="12"/>
    </row>
    <row r="51" spans="1:20" x14ac:dyDescent="0.2">
      <c r="A51" t="s">
        <v>138</v>
      </c>
      <c r="B51" t="s">
        <v>17</v>
      </c>
      <c r="C51" s="31">
        <v>1089.18</v>
      </c>
      <c r="D51" s="30">
        <v>1533.75</v>
      </c>
      <c r="F51" s="10"/>
      <c r="H51" s="10"/>
      <c r="I51" s="10"/>
      <c r="K51" s="10"/>
      <c r="L51" s="10"/>
      <c r="M51" s="10"/>
      <c r="N51" s="10"/>
    </row>
    <row r="52" spans="1:20" x14ac:dyDescent="0.2">
      <c r="A52" t="s">
        <v>139</v>
      </c>
      <c r="B52" t="s">
        <v>18</v>
      </c>
      <c r="C52" s="31">
        <v>2186.16</v>
      </c>
      <c r="D52" s="30">
        <v>2971.15</v>
      </c>
      <c r="F52" s="10"/>
      <c r="H52" s="10"/>
      <c r="I52" s="10"/>
      <c r="K52" s="10"/>
      <c r="L52" s="10"/>
      <c r="M52" s="10"/>
      <c r="N52" s="10"/>
      <c r="O52" s="10"/>
      <c r="T52" s="12"/>
    </row>
    <row r="53" spans="1:20" x14ac:dyDescent="0.2">
      <c r="A53" t="s">
        <v>140</v>
      </c>
      <c r="B53" t="s">
        <v>19</v>
      </c>
      <c r="C53" s="31">
        <v>4074.58</v>
      </c>
      <c r="D53" s="30">
        <v>4772.57</v>
      </c>
      <c r="F53" s="10"/>
      <c r="H53" s="10"/>
      <c r="I53" s="10"/>
      <c r="K53" s="10"/>
      <c r="L53" s="10"/>
      <c r="M53" s="10"/>
      <c r="N53" s="10"/>
      <c r="O53" s="10"/>
    </row>
    <row r="54" spans="1:20" x14ac:dyDescent="0.2">
      <c r="A54" t="s">
        <v>141</v>
      </c>
      <c r="B54" t="s">
        <v>20</v>
      </c>
      <c r="C54" s="31">
        <v>7104.01</v>
      </c>
      <c r="D54" s="30">
        <v>8941.99</v>
      </c>
      <c r="F54" s="10"/>
      <c r="L54" s="10"/>
      <c r="M54" s="10"/>
      <c r="N54" s="10"/>
      <c r="O54" s="10"/>
    </row>
    <row r="55" spans="1:20" x14ac:dyDescent="0.2">
      <c r="A55" t="s">
        <v>156</v>
      </c>
      <c r="B55" t="s">
        <v>35</v>
      </c>
      <c r="C55" s="31">
        <v>13931.89</v>
      </c>
      <c r="D55" s="30">
        <v>16777.150000000001</v>
      </c>
      <c r="F55" s="10"/>
      <c r="H55" s="10"/>
      <c r="I55" s="10"/>
      <c r="K55" s="10"/>
      <c r="L55" s="10"/>
      <c r="M55" s="10"/>
      <c r="N55" s="10"/>
    </row>
    <row r="56" spans="1:20" x14ac:dyDescent="0.2">
      <c r="A56" t="s">
        <v>174</v>
      </c>
      <c r="B56" t="s">
        <v>53</v>
      </c>
      <c r="C56" s="31">
        <v>24002.240000000002</v>
      </c>
      <c r="D56" s="30">
        <v>27976.31</v>
      </c>
      <c r="H56" s="10"/>
      <c r="I56" s="10"/>
      <c r="K56" s="10"/>
      <c r="L56" s="10"/>
      <c r="M56" s="10"/>
      <c r="N56" s="10"/>
      <c r="O56" s="10"/>
    </row>
    <row r="57" spans="1:20" x14ac:dyDescent="0.2">
      <c r="A57" t="s">
        <v>175</v>
      </c>
      <c r="B57" t="s">
        <v>54</v>
      </c>
      <c r="C57" s="31">
        <v>45152.81</v>
      </c>
      <c r="D57" s="30">
        <v>48894.12</v>
      </c>
      <c r="F57" s="10"/>
      <c r="H57" s="10"/>
      <c r="I57" s="10"/>
      <c r="K57" s="10"/>
      <c r="L57" s="10"/>
      <c r="M57" s="10"/>
      <c r="N57" s="10"/>
      <c r="O57" s="10"/>
    </row>
    <row r="58" spans="1:20" x14ac:dyDescent="0.2">
      <c r="A58" t="s">
        <v>142</v>
      </c>
      <c r="B58" t="s">
        <v>21</v>
      </c>
      <c r="C58" s="31">
        <v>1105.51</v>
      </c>
      <c r="D58" s="30">
        <v>1525.29</v>
      </c>
      <c r="F58" s="10"/>
      <c r="H58" s="10"/>
      <c r="I58" s="10"/>
      <c r="K58" s="10"/>
      <c r="L58" s="10"/>
      <c r="M58" s="10"/>
      <c r="N58" s="10"/>
      <c r="O58" s="10"/>
    </row>
    <row r="59" spans="1:20" x14ac:dyDescent="0.2">
      <c r="A59" t="s">
        <v>176</v>
      </c>
      <c r="B59" t="s">
        <v>55</v>
      </c>
      <c r="C59" s="31">
        <v>2166.4</v>
      </c>
      <c r="D59" s="30">
        <v>3015.43</v>
      </c>
      <c r="F59" s="10"/>
      <c r="H59" s="10"/>
      <c r="I59" s="10"/>
      <c r="K59" s="10"/>
      <c r="L59" s="10"/>
      <c r="M59" s="10"/>
      <c r="N59" s="10"/>
    </row>
    <row r="60" spans="1:20" x14ac:dyDescent="0.2">
      <c r="A60" t="s">
        <v>143</v>
      </c>
      <c r="B60" t="s">
        <v>22</v>
      </c>
      <c r="C60" s="31">
        <v>4003.46</v>
      </c>
      <c r="D60" s="30">
        <v>5749.66</v>
      </c>
      <c r="F60" s="10"/>
      <c r="H60" s="10"/>
      <c r="I60" s="10"/>
      <c r="K60" s="10"/>
      <c r="L60" s="10"/>
      <c r="M60" s="10"/>
      <c r="N60" s="10"/>
      <c r="O60" s="10"/>
    </row>
    <row r="61" spans="1:20" x14ac:dyDescent="0.2">
      <c r="A61" t="s">
        <v>144</v>
      </c>
      <c r="B61" t="s">
        <v>23</v>
      </c>
      <c r="C61" s="31">
        <v>7332.91</v>
      </c>
      <c r="D61" s="30">
        <v>10193.64</v>
      </c>
      <c r="F61" s="10"/>
      <c r="L61" s="10"/>
      <c r="M61" s="10"/>
      <c r="N61" s="10"/>
      <c r="O61" s="10"/>
    </row>
    <row r="62" spans="1:20" x14ac:dyDescent="0.2">
      <c r="A62" t="s">
        <v>157</v>
      </c>
      <c r="B62" t="s">
        <v>36</v>
      </c>
      <c r="C62" s="31">
        <v>13741.24</v>
      </c>
      <c r="D62" s="30">
        <v>20150.53</v>
      </c>
      <c r="F62" s="10"/>
      <c r="H62" s="10"/>
      <c r="I62" s="10"/>
      <c r="K62" s="10"/>
      <c r="L62" s="10"/>
      <c r="M62" s="10"/>
      <c r="N62" s="10"/>
      <c r="O62" s="10"/>
    </row>
    <row r="63" spans="1:20" x14ac:dyDescent="0.2">
      <c r="A63" t="s">
        <v>177</v>
      </c>
      <c r="B63" t="s">
        <v>56</v>
      </c>
      <c r="C63" s="31">
        <v>23513</v>
      </c>
      <c r="D63" s="30">
        <v>28095.62</v>
      </c>
      <c r="H63" s="10"/>
      <c r="I63" s="10"/>
      <c r="K63" s="10"/>
      <c r="L63" s="10"/>
      <c r="M63" s="10"/>
      <c r="N63" s="10"/>
      <c r="O63" s="10"/>
    </row>
    <row r="64" spans="1:20" x14ac:dyDescent="0.2">
      <c r="A64" t="s">
        <v>178</v>
      </c>
      <c r="B64" t="s">
        <v>57</v>
      </c>
      <c r="C64" s="31">
        <v>47358.16</v>
      </c>
      <c r="D64" s="30">
        <v>50512.75</v>
      </c>
      <c r="F64" s="10"/>
      <c r="H64" s="10"/>
      <c r="I64" s="10"/>
      <c r="K64" s="10"/>
      <c r="L64" s="10"/>
      <c r="M64" s="10"/>
      <c r="N64" s="10"/>
      <c r="O64" s="10"/>
    </row>
    <row r="65" spans="1:15" x14ac:dyDescent="0.2">
      <c r="A65" t="s">
        <v>213</v>
      </c>
      <c r="B65" t="s">
        <v>89</v>
      </c>
      <c r="C65">
        <v>1213.77</v>
      </c>
      <c r="D65" s="10">
        <v>1213.77</v>
      </c>
      <c r="F65" s="10"/>
      <c r="H65" s="10"/>
      <c r="I65" s="10"/>
      <c r="K65" s="10"/>
      <c r="L65" s="10"/>
      <c r="M65" s="10"/>
      <c r="N65" s="10"/>
      <c r="O65" s="10"/>
    </row>
    <row r="66" spans="1:15" x14ac:dyDescent="0.2">
      <c r="A66" t="s">
        <v>179</v>
      </c>
      <c r="B66" t="s">
        <v>58</v>
      </c>
      <c r="C66">
        <v>2334.5300000000002</v>
      </c>
      <c r="D66" s="10">
        <v>2334.5300000000002</v>
      </c>
      <c r="F66" s="10"/>
      <c r="H66" s="10"/>
      <c r="I66" s="10"/>
      <c r="K66" s="10"/>
      <c r="L66" s="10"/>
      <c r="M66" s="10"/>
      <c r="N66" s="10"/>
      <c r="O66" s="10"/>
    </row>
    <row r="67" spans="1:15" x14ac:dyDescent="0.2">
      <c r="A67" t="s">
        <v>145</v>
      </c>
      <c r="B67" t="s">
        <v>24</v>
      </c>
      <c r="C67">
        <v>4356.17</v>
      </c>
      <c r="D67" s="10">
        <v>4356.17</v>
      </c>
      <c r="F67" s="10"/>
      <c r="H67" s="10"/>
      <c r="I67" s="10"/>
      <c r="K67" s="10"/>
      <c r="L67" s="10"/>
      <c r="M67" s="10"/>
      <c r="N67" s="10"/>
      <c r="O67" s="10"/>
    </row>
    <row r="68" spans="1:15" x14ac:dyDescent="0.2">
      <c r="A68" t="s">
        <v>146</v>
      </c>
      <c r="B68" t="s">
        <v>25</v>
      </c>
      <c r="C68">
        <v>7541.19</v>
      </c>
      <c r="D68" s="10">
        <v>7541.19</v>
      </c>
      <c r="F68" s="10"/>
      <c r="L68" s="10"/>
      <c r="M68" s="10"/>
      <c r="N68" s="10"/>
    </row>
    <row r="69" spans="1:15" x14ac:dyDescent="0.2">
      <c r="A69" t="s">
        <v>147</v>
      </c>
      <c r="B69" t="s">
        <v>26</v>
      </c>
      <c r="C69">
        <v>13985.79</v>
      </c>
      <c r="D69" s="10">
        <v>13985.79</v>
      </c>
      <c r="F69" s="10"/>
      <c r="H69" s="10"/>
      <c r="I69" s="10"/>
      <c r="K69" s="10"/>
      <c r="L69" s="10"/>
      <c r="M69" s="10"/>
      <c r="N69" s="10"/>
      <c r="O69" s="10"/>
    </row>
    <row r="70" spans="1:15" x14ac:dyDescent="0.2">
      <c r="A70" t="s">
        <v>158</v>
      </c>
      <c r="B70" t="s">
        <v>37</v>
      </c>
      <c r="C70">
        <v>23806.87</v>
      </c>
      <c r="D70" s="10">
        <v>23806.87</v>
      </c>
      <c r="F70" s="10"/>
      <c r="H70" s="10"/>
      <c r="I70" s="10"/>
      <c r="K70" s="10"/>
      <c r="L70" s="10"/>
      <c r="M70" s="10"/>
      <c r="N70" s="10"/>
      <c r="O70" s="10"/>
    </row>
    <row r="71" spans="1:15" x14ac:dyDescent="0.2">
      <c r="A71" t="s">
        <v>159</v>
      </c>
      <c r="B71" t="s">
        <v>38</v>
      </c>
      <c r="C71">
        <v>33739.53</v>
      </c>
      <c r="D71" s="10">
        <v>33739.53</v>
      </c>
      <c r="F71" s="10"/>
      <c r="H71" s="10"/>
      <c r="I71" s="10"/>
      <c r="K71" s="10"/>
      <c r="L71" s="10"/>
      <c r="M71" s="10"/>
      <c r="N71" s="10"/>
      <c r="O71" s="10"/>
    </row>
    <row r="72" spans="1:15" x14ac:dyDescent="0.2">
      <c r="A72" t="s">
        <v>180</v>
      </c>
      <c r="B72" t="s">
        <v>59</v>
      </c>
      <c r="C72">
        <v>40841.99</v>
      </c>
      <c r="D72" s="10">
        <v>40841.99</v>
      </c>
      <c r="F72" s="10"/>
      <c r="H72" s="10"/>
      <c r="I72" s="10"/>
      <c r="K72" s="10"/>
      <c r="L72" s="10"/>
      <c r="M72" s="10"/>
      <c r="N72" s="10"/>
      <c r="O72" s="10"/>
    </row>
    <row r="73" spans="1:15" x14ac:dyDescent="0.2">
      <c r="A73" t="s">
        <v>181</v>
      </c>
      <c r="B73" t="s">
        <v>60</v>
      </c>
      <c r="C73">
        <v>66693.850000000006</v>
      </c>
      <c r="D73" s="10">
        <v>66693.850000000006</v>
      </c>
      <c r="F73" s="10"/>
      <c r="H73" s="10"/>
      <c r="I73" s="10"/>
      <c r="K73" s="10"/>
      <c r="L73" s="10"/>
      <c r="M73" s="10"/>
      <c r="N73" s="10"/>
      <c r="O73" s="10"/>
    </row>
    <row r="74" spans="1:15" x14ac:dyDescent="0.2">
      <c r="A74" t="s">
        <v>214</v>
      </c>
      <c r="B74" t="s">
        <v>90</v>
      </c>
      <c r="C74">
        <v>1276.22</v>
      </c>
      <c r="D74" s="10">
        <v>1276.22</v>
      </c>
      <c r="F74" s="10"/>
      <c r="H74" s="10"/>
      <c r="I74" s="10"/>
      <c r="K74" s="10"/>
      <c r="L74" s="10"/>
      <c r="M74" s="10"/>
      <c r="N74" s="10"/>
      <c r="O74" s="10"/>
    </row>
    <row r="75" spans="1:15" x14ac:dyDescent="0.2">
      <c r="A75" t="s">
        <v>215</v>
      </c>
      <c r="B75" t="s">
        <v>91</v>
      </c>
      <c r="C75">
        <v>1276.22</v>
      </c>
      <c r="D75" s="10">
        <v>1276.22</v>
      </c>
      <c r="F75" s="10"/>
      <c r="H75" s="10"/>
      <c r="I75" s="10"/>
      <c r="K75" s="10"/>
      <c r="L75" s="10"/>
      <c r="M75" s="10"/>
      <c r="N75" s="10"/>
    </row>
    <row r="76" spans="1:15" x14ac:dyDescent="0.2">
      <c r="A76" t="s">
        <v>216</v>
      </c>
      <c r="B76" t="s">
        <v>651</v>
      </c>
      <c r="C76">
        <v>4505.71</v>
      </c>
      <c r="D76" s="10">
        <v>4505.71</v>
      </c>
      <c r="F76" s="10"/>
      <c r="H76" s="10"/>
      <c r="I76" s="10"/>
      <c r="K76" s="10"/>
      <c r="L76" s="10"/>
      <c r="M76" s="10"/>
      <c r="N76" s="10"/>
      <c r="O76" s="10"/>
    </row>
    <row r="77" spans="1:15" x14ac:dyDescent="0.2">
      <c r="A77" t="s">
        <v>217</v>
      </c>
      <c r="B77" t="s">
        <v>93</v>
      </c>
      <c r="C77">
        <v>7732.11</v>
      </c>
      <c r="D77" s="10">
        <v>7732.11</v>
      </c>
      <c r="F77" s="10"/>
      <c r="L77" s="10"/>
      <c r="M77" s="10"/>
      <c r="N77" s="10"/>
      <c r="O77" s="10"/>
    </row>
    <row r="78" spans="1:15" x14ac:dyDescent="0.2">
      <c r="A78" t="s">
        <v>218</v>
      </c>
      <c r="B78" t="s">
        <v>94</v>
      </c>
      <c r="C78">
        <v>15105.86</v>
      </c>
      <c r="D78" s="10">
        <v>15105.86</v>
      </c>
      <c r="H78" s="10"/>
      <c r="I78" s="10"/>
      <c r="K78" s="10"/>
      <c r="L78" s="10"/>
      <c r="M78" s="10"/>
      <c r="N78" s="10"/>
      <c r="O78" s="10"/>
    </row>
    <row r="79" spans="1:15" x14ac:dyDescent="0.2">
      <c r="A79" t="s">
        <v>160</v>
      </c>
      <c r="B79" t="s">
        <v>39</v>
      </c>
      <c r="C79">
        <v>24717.54</v>
      </c>
      <c r="D79" s="10">
        <v>24717.54</v>
      </c>
      <c r="F79" s="10"/>
      <c r="H79" s="10"/>
      <c r="I79" s="10"/>
      <c r="K79" s="10"/>
      <c r="L79" s="10"/>
      <c r="M79" s="10"/>
      <c r="N79" s="10"/>
      <c r="O79" s="10"/>
    </row>
    <row r="80" spans="1:15" x14ac:dyDescent="0.2">
      <c r="A80" t="s">
        <v>182</v>
      </c>
      <c r="B80" t="s">
        <v>61</v>
      </c>
      <c r="C80">
        <v>36957.33</v>
      </c>
      <c r="D80" s="10">
        <v>36957.33</v>
      </c>
      <c r="F80" s="10"/>
      <c r="H80" s="10"/>
      <c r="I80" s="10"/>
      <c r="K80" s="10"/>
      <c r="L80" s="10"/>
      <c r="M80" s="10"/>
      <c r="N80" s="10"/>
      <c r="O80" s="10"/>
    </row>
    <row r="81" spans="1:20" x14ac:dyDescent="0.2">
      <c r="A81" t="s">
        <v>183</v>
      </c>
      <c r="B81" t="s">
        <v>62</v>
      </c>
      <c r="C81">
        <v>48009.99</v>
      </c>
      <c r="D81" s="10">
        <v>48009.99</v>
      </c>
      <c r="F81" s="10"/>
      <c r="H81" s="10"/>
      <c r="I81" s="10"/>
      <c r="K81" s="10"/>
      <c r="L81" s="10"/>
      <c r="M81" s="10"/>
      <c r="N81" s="10"/>
      <c r="O81" s="10"/>
    </row>
    <row r="82" spans="1:20" x14ac:dyDescent="0.2">
      <c r="A82" t="s">
        <v>184</v>
      </c>
      <c r="B82" t="s">
        <v>63</v>
      </c>
      <c r="C82">
        <v>1281.55</v>
      </c>
      <c r="D82" s="10">
        <v>1281.55</v>
      </c>
      <c r="F82" s="10"/>
      <c r="H82" s="10"/>
      <c r="I82" s="10"/>
      <c r="K82" s="10"/>
      <c r="L82" s="10"/>
      <c r="M82" s="10"/>
      <c r="N82" s="10"/>
    </row>
    <row r="83" spans="1:20" x14ac:dyDescent="0.2">
      <c r="A83" t="s">
        <v>219</v>
      </c>
      <c r="B83" t="s">
        <v>95</v>
      </c>
      <c r="C83">
        <v>2420.5</v>
      </c>
      <c r="D83" s="10">
        <v>2420.5</v>
      </c>
      <c r="F83" s="10"/>
      <c r="H83" s="10"/>
      <c r="I83" s="10"/>
      <c r="K83" s="10"/>
      <c r="L83" s="10"/>
      <c r="M83" s="10"/>
      <c r="N83" s="10"/>
      <c r="O83" s="10"/>
    </row>
    <row r="84" spans="1:20" x14ac:dyDescent="0.2">
      <c r="A84" t="s">
        <v>185</v>
      </c>
      <c r="B84" t="s">
        <v>64</v>
      </c>
      <c r="C84">
        <v>4320.24</v>
      </c>
      <c r="D84" s="10">
        <v>4320.24</v>
      </c>
      <c r="F84" s="10"/>
      <c r="H84" s="10"/>
      <c r="I84" s="10"/>
      <c r="K84" s="10"/>
      <c r="L84" s="10"/>
      <c r="M84" s="10"/>
      <c r="N84" s="10"/>
    </row>
    <row r="85" spans="1:20" x14ac:dyDescent="0.2">
      <c r="A85" t="s">
        <v>148</v>
      </c>
      <c r="B85" t="s">
        <v>27</v>
      </c>
      <c r="C85">
        <v>7626.02</v>
      </c>
      <c r="D85" s="10">
        <v>7626.02</v>
      </c>
      <c r="F85" s="10"/>
      <c r="L85" s="10"/>
      <c r="M85" s="10"/>
      <c r="N85" s="10"/>
      <c r="O85" s="10"/>
      <c r="T85" s="12"/>
    </row>
    <row r="86" spans="1:20" x14ac:dyDescent="0.2">
      <c r="A86" t="s">
        <v>161</v>
      </c>
      <c r="B86" t="s">
        <v>40</v>
      </c>
      <c r="C86">
        <v>13953.72</v>
      </c>
      <c r="D86" s="10">
        <v>13953.72</v>
      </c>
      <c r="H86" s="10"/>
      <c r="I86" s="10"/>
      <c r="K86" s="10"/>
      <c r="L86" s="10"/>
      <c r="M86" s="10"/>
      <c r="N86" s="10"/>
      <c r="O86" s="10"/>
    </row>
    <row r="87" spans="1:20" x14ac:dyDescent="0.2">
      <c r="A87" t="s">
        <v>186</v>
      </c>
      <c r="B87" t="s">
        <v>65</v>
      </c>
      <c r="C87">
        <v>24463.58</v>
      </c>
      <c r="D87" s="10">
        <v>24463.58</v>
      </c>
      <c r="F87" s="10"/>
      <c r="H87" s="10"/>
      <c r="I87" s="10"/>
      <c r="K87" s="10"/>
      <c r="L87" s="10"/>
      <c r="M87" s="10"/>
      <c r="N87" s="10"/>
      <c r="O87" s="10"/>
    </row>
    <row r="88" spans="1:20" x14ac:dyDescent="0.2">
      <c r="A88" t="s">
        <v>187</v>
      </c>
      <c r="B88" t="s">
        <v>66</v>
      </c>
      <c r="C88">
        <v>39740.35</v>
      </c>
      <c r="D88" s="10">
        <v>39740.35</v>
      </c>
      <c r="F88" s="10"/>
      <c r="H88" s="10"/>
      <c r="I88" s="10"/>
      <c r="K88" s="10"/>
      <c r="L88" s="10"/>
      <c r="M88" s="10"/>
      <c r="N88" s="10"/>
      <c r="O88" s="10"/>
    </row>
    <row r="89" spans="1:20" x14ac:dyDescent="0.2">
      <c r="A89" t="s">
        <v>220</v>
      </c>
      <c r="B89" t="s">
        <v>96</v>
      </c>
      <c r="C89">
        <v>1248.94</v>
      </c>
      <c r="D89" s="10">
        <v>1248.94</v>
      </c>
      <c r="F89" s="10"/>
      <c r="H89" s="10"/>
      <c r="I89" s="10"/>
      <c r="K89" s="10"/>
      <c r="L89" s="10"/>
      <c r="M89" s="10"/>
    </row>
    <row r="90" spans="1:20" x14ac:dyDescent="0.2">
      <c r="A90" t="s">
        <v>221</v>
      </c>
      <c r="B90" t="s">
        <v>97</v>
      </c>
      <c r="C90">
        <v>2557.65</v>
      </c>
      <c r="D90" s="10">
        <v>2557.65</v>
      </c>
      <c r="F90" s="10"/>
      <c r="H90" s="10"/>
      <c r="I90" s="10"/>
      <c r="K90" s="10"/>
      <c r="L90" s="10"/>
      <c r="M90" s="10"/>
      <c r="N90" s="10"/>
      <c r="O90" s="10"/>
    </row>
    <row r="91" spans="1:20" x14ac:dyDescent="0.2">
      <c r="A91" t="s">
        <v>222</v>
      </c>
      <c r="B91" t="s">
        <v>98</v>
      </c>
      <c r="C91">
        <v>4581.63</v>
      </c>
      <c r="D91" s="10">
        <v>4581.63</v>
      </c>
      <c r="F91" s="10"/>
      <c r="H91" s="10"/>
      <c r="I91" s="10"/>
      <c r="K91" s="10"/>
      <c r="L91" s="10"/>
      <c r="M91" s="10"/>
      <c r="N91" s="10"/>
      <c r="O91" s="10"/>
    </row>
    <row r="92" spans="1:20" x14ac:dyDescent="0.2">
      <c r="A92" t="s">
        <v>188</v>
      </c>
      <c r="B92" t="s">
        <v>67</v>
      </c>
      <c r="C92">
        <v>7452.21</v>
      </c>
      <c r="D92" s="10">
        <v>7452.21</v>
      </c>
      <c r="F92" s="10"/>
      <c r="L92" s="10"/>
      <c r="M92" s="10"/>
      <c r="N92" s="10"/>
      <c r="O92" s="10"/>
    </row>
    <row r="93" spans="1:20" x14ac:dyDescent="0.2">
      <c r="A93" t="s">
        <v>189</v>
      </c>
      <c r="B93" t="s">
        <v>68</v>
      </c>
      <c r="C93">
        <v>15692.35</v>
      </c>
      <c r="D93" s="10">
        <v>15692.35</v>
      </c>
      <c r="H93" s="10"/>
      <c r="I93" s="10"/>
      <c r="K93" s="10"/>
      <c r="L93" s="10"/>
      <c r="M93" s="10"/>
      <c r="N93" s="10"/>
      <c r="O93" s="10"/>
    </row>
    <row r="94" spans="1:20" x14ac:dyDescent="0.2">
      <c r="A94" t="s">
        <v>162</v>
      </c>
      <c r="B94" t="s">
        <v>41</v>
      </c>
      <c r="C94">
        <v>26988.04</v>
      </c>
      <c r="D94" s="10">
        <v>26988.04</v>
      </c>
      <c r="F94" s="10"/>
      <c r="H94" s="10"/>
      <c r="I94" s="10"/>
      <c r="K94" s="10"/>
      <c r="L94" s="10"/>
      <c r="M94" s="10"/>
      <c r="N94" s="10"/>
      <c r="O94" s="10"/>
    </row>
    <row r="95" spans="1:20" x14ac:dyDescent="0.2">
      <c r="A95" t="s">
        <v>190</v>
      </c>
      <c r="B95" t="s">
        <v>69</v>
      </c>
      <c r="C95">
        <v>37225.129999999997</v>
      </c>
      <c r="D95" s="10">
        <v>37225.129999999997</v>
      </c>
      <c r="F95" s="10"/>
      <c r="H95" s="10"/>
      <c r="I95" s="10"/>
      <c r="K95" s="10"/>
      <c r="L95" s="10"/>
      <c r="M95" s="10"/>
      <c r="N95" s="10"/>
      <c r="O95" s="10"/>
    </row>
    <row r="96" spans="1:20" x14ac:dyDescent="0.2">
      <c r="A96" t="s">
        <v>191</v>
      </c>
      <c r="B96" t="s">
        <v>70</v>
      </c>
      <c r="C96">
        <v>44984.44</v>
      </c>
      <c r="D96" s="10">
        <v>44984.44</v>
      </c>
      <c r="F96" s="10"/>
      <c r="H96" s="10"/>
      <c r="I96" s="10"/>
      <c r="K96" s="10"/>
      <c r="L96" s="10"/>
      <c r="M96" s="10"/>
      <c r="N96" s="10"/>
      <c r="O96" s="10"/>
    </row>
    <row r="97" spans="1:15" x14ac:dyDescent="0.2">
      <c r="A97" t="s">
        <v>223</v>
      </c>
      <c r="B97" t="s">
        <v>99</v>
      </c>
      <c r="C97">
        <v>1276.49</v>
      </c>
      <c r="D97" s="10">
        <v>1276.49</v>
      </c>
      <c r="F97" s="10"/>
      <c r="H97" s="10"/>
      <c r="I97" s="10"/>
      <c r="K97" s="10"/>
      <c r="L97" s="10"/>
      <c r="M97" s="10"/>
      <c r="N97" s="10"/>
      <c r="O97" s="10"/>
    </row>
    <row r="98" spans="1:15" x14ac:dyDescent="0.2">
      <c r="A98" t="s">
        <v>192</v>
      </c>
      <c r="B98" t="s">
        <v>71</v>
      </c>
      <c r="C98">
        <v>2586.02</v>
      </c>
      <c r="D98" s="10">
        <v>2586.02</v>
      </c>
      <c r="F98" s="10"/>
      <c r="H98" s="10"/>
      <c r="I98" s="10"/>
      <c r="K98" s="10"/>
      <c r="L98" s="10"/>
      <c r="M98" s="10"/>
      <c r="N98" s="10"/>
      <c r="O98" s="10"/>
    </row>
    <row r="99" spans="1:15" x14ac:dyDescent="0.2">
      <c r="A99" t="s">
        <v>149</v>
      </c>
      <c r="B99" t="s">
        <v>28</v>
      </c>
      <c r="C99">
        <v>4618.9799999999996</v>
      </c>
      <c r="D99" s="10">
        <v>4618.9799999999996</v>
      </c>
      <c r="F99" s="10"/>
      <c r="H99" s="10"/>
      <c r="I99" s="10"/>
      <c r="K99" s="10"/>
      <c r="L99" s="10"/>
      <c r="M99" s="10"/>
      <c r="N99" s="10"/>
      <c r="O99" s="10"/>
    </row>
    <row r="100" spans="1:15" x14ac:dyDescent="0.2">
      <c r="A100" t="s">
        <v>150</v>
      </c>
      <c r="B100" t="s">
        <v>29</v>
      </c>
      <c r="C100">
        <v>7698.61</v>
      </c>
      <c r="D100" s="10">
        <v>7698.61</v>
      </c>
      <c r="F100" s="10"/>
      <c r="N100" s="10"/>
      <c r="O100" s="10"/>
    </row>
    <row r="101" spans="1:15" x14ac:dyDescent="0.2">
      <c r="A101" t="s">
        <v>163</v>
      </c>
      <c r="B101" t="s">
        <v>42</v>
      </c>
      <c r="C101">
        <v>15552.26</v>
      </c>
      <c r="D101" s="10">
        <v>15552.26</v>
      </c>
      <c r="H101" s="10"/>
      <c r="I101" s="10"/>
      <c r="K101" s="10"/>
      <c r="L101" s="10"/>
      <c r="M101" s="10"/>
      <c r="N101" s="10"/>
      <c r="O101" s="10"/>
    </row>
    <row r="102" spans="1:15" x14ac:dyDescent="0.2">
      <c r="A102" t="s">
        <v>193</v>
      </c>
      <c r="B102" t="s">
        <v>72</v>
      </c>
      <c r="C102">
        <v>25795.88</v>
      </c>
      <c r="D102" s="10">
        <v>25795.88</v>
      </c>
      <c r="F102" s="10"/>
      <c r="H102" s="10"/>
      <c r="I102" s="10"/>
      <c r="K102" s="10"/>
      <c r="L102" s="10"/>
      <c r="M102" s="10"/>
      <c r="N102" s="10"/>
      <c r="O102" s="10"/>
    </row>
    <row r="103" spans="1:15" x14ac:dyDescent="0.2">
      <c r="A103" t="s">
        <v>194</v>
      </c>
      <c r="B103" t="s">
        <v>73</v>
      </c>
      <c r="C103">
        <v>41794.36</v>
      </c>
      <c r="D103" s="10">
        <v>41794.36</v>
      </c>
      <c r="F103" s="10"/>
      <c r="H103" s="10"/>
      <c r="I103" s="10"/>
      <c r="K103" s="10"/>
      <c r="L103" s="10"/>
      <c r="M103" s="10"/>
      <c r="N103" s="10"/>
    </row>
    <row r="104" spans="1:15" x14ac:dyDescent="0.2">
      <c r="A104" t="s">
        <v>151</v>
      </c>
      <c r="B104" t="s">
        <v>30</v>
      </c>
      <c r="C104">
        <v>1195.98</v>
      </c>
      <c r="D104" s="10">
        <v>1195.98</v>
      </c>
      <c r="F104" s="10"/>
      <c r="H104" s="10"/>
      <c r="I104" s="10"/>
      <c r="K104" s="10"/>
      <c r="L104" s="10"/>
      <c r="M104" s="10"/>
      <c r="N104" s="10"/>
      <c r="O104" s="10"/>
    </row>
    <row r="105" spans="1:15" x14ac:dyDescent="0.2">
      <c r="A105" t="s">
        <v>195</v>
      </c>
      <c r="B105" t="s">
        <v>74</v>
      </c>
      <c r="C105">
        <v>2508.19</v>
      </c>
      <c r="D105" s="10">
        <v>2508.19</v>
      </c>
      <c r="F105" s="10"/>
      <c r="H105" s="10"/>
      <c r="I105" s="10"/>
      <c r="K105" s="10"/>
      <c r="L105" s="10"/>
      <c r="M105" s="10"/>
      <c r="N105" s="10"/>
      <c r="O105" s="10"/>
    </row>
    <row r="106" spans="1:15" x14ac:dyDescent="0.2">
      <c r="A106" t="s">
        <v>224</v>
      </c>
      <c r="B106" t="s">
        <v>100</v>
      </c>
      <c r="C106">
        <v>4475.01</v>
      </c>
      <c r="D106" s="10">
        <v>4475.01</v>
      </c>
      <c r="F106" s="10"/>
      <c r="H106" s="10"/>
      <c r="I106" s="10"/>
      <c r="K106" s="10"/>
      <c r="L106" s="10"/>
      <c r="M106" s="10"/>
    </row>
    <row r="107" spans="1:15" x14ac:dyDescent="0.2">
      <c r="A107" t="s">
        <v>196</v>
      </c>
      <c r="B107" t="s">
        <v>75</v>
      </c>
      <c r="C107">
        <v>7840.32</v>
      </c>
      <c r="D107" s="10">
        <v>7840.32</v>
      </c>
      <c r="F107" s="10"/>
      <c r="L107" s="10"/>
      <c r="M107" s="10"/>
      <c r="N107" s="10"/>
      <c r="O107" s="10"/>
    </row>
    <row r="108" spans="1:15" x14ac:dyDescent="0.2">
      <c r="A108" t="s">
        <v>197</v>
      </c>
      <c r="B108" t="s">
        <v>76</v>
      </c>
      <c r="C108">
        <v>14196.4</v>
      </c>
      <c r="D108" s="10">
        <v>14196.4</v>
      </c>
      <c r="H108" s="10"/>
      <c r="I108" s="10"/>
      <c r="K108" s="10"/>
      <c r="L108" s="10"/>
      <c r="M108" s="10"/>
      <c r="N108" s="10"/>
      <c r="O108" s="10"/>
    </row>
    <row r="109" spans="1:15" x14ac:dyDescent="0.2">
      <c r="A109" t="s">
        <v>164</v>
      </c>
      <c r="B109" t="s">
        <v>43</v>
      </c>
      <c r="C109">
        <v>23487.16</v>
      </c>
      <c r="D109" s="10">
        <v>23487.16</v>
      </c>
      <c r="F109" s="10"/>
      <c r="H109" s="10"/>
      <c r="I109" s="10"/>
      <c r="K109" s="10"/>
      <c r="L109" s="10"/>
      <c r="M109" s="10"/>
      <c r="N109" s="10"/>
      <c r="O109" s="10"/>
    </row>
    <row r="110" spans="1:15" x14ac:dyDescent="0.2">
      <c r="A110" t="s">
        <v>198</v>
      </c>
      <c r="B110" t="s">
        <v>77</v>
      </c>
      <c r="C110">
        <v>34167.870000000003</v>
      </c>
      <c r="D110" s="10">
        <v>34167.870000000003</v>
      </c>
      <c r="F110" s="10"/>
      <c r="H110" s="10"/>
      <c r="I110" s="10"/>
      <c r="K110" s="10"/>
      <c r="L110" s="10"/>
      <c r="M110" s="10"/>
      <c r="N110" s="10"/>
    </row>
    <row r="111" spans="1:15" x14ac:dyDescent="0.2">
      <c r="A111" t="s">
        <v>225</v>
      </c>
      <c r="B111" t="s">
        <v>101</v>
      </c>
      <c r="C111">
        <v>47896.03</v>
      </c>
      <c r="D111" s="10">
        <v>47896.03</v>
      </c>
      <c r="F111" s="10"/>
      <c r="H111" s="10"/>
      <c r="I111" s="10"/>
      <c r="K111" s="10"/>
      <c r="L111" s="10"/>
      <c r="M111" s="10"/>
      <c r="N111" s="10"/>
      <c r="O111" s="10"/>
    </row>
    <row r="112" spans="1:15" x14ac:dyDescent="0.2">
      <c r="A112" t="s">
        <v>226</v>
      </c>
      <c r="B112" t="s">
        <v>102</v>
      </c>
      <c r="C112">
        <v>64918.62</v>
      </c>
      <c r="D112" s="10">
        <v>64918.62</v>
      </c>
      <c r="F112" s="10"/>
      <c r="H112" s="10"/>
      <c r="I112" s="10"/>
      <c r="K112" s="10"/>
      <c r="L112" s="10"/>
      <c r="M112" s="10"/>
      <c r="N112" s="10"/>
    </row>
    <row r="113" spans="1:15" x14ac:dyDescent="0.2">
      <c r="A113" t="s">
        <v>227</v>
      </c>
      <c r="B113" t="s">
        <v>103</v>
      </c>
      <c r="C113">
        <v>1287.6400000000001</v>
      </c>
      <c r="D113" s="10">
        <v>1287.6400000000001</v>
      </c>
      <c r="F113" s="10"/>
      <c r="H113" s="10"/>
      <c r="I113" s="10"/>
      <c r="K113" s="10"/>
      <c r="L113" s="10"/>
      <c r="M113" s="10"/>
      <c r="N113" s="10"/>
      <c r="O113" s="10"/>
    </row>
    <row r="114" spans="1:15" x14ac:dyDescent="0.2">
      <c r="A114" t="s">
        <v>228</v>
      </c>
      <c r="B114" t="s">
        <v>104</v>
      </c>
      <c r="C114">
        <v>2559.9299999999998</v>
      </c>
      <c r="D114" s="10">
        <v>2559.9299999999998</v>
      </c>
      <c r="F114" s="10"/>
      <c r="H114" s="10"/>
      <c r="I114" s="10"/>
      <c r="K114" s="10"/>
      <c r="L114" s="10"/>
      <c r="M114" s="10"/>
      <c r="N114" s="10"/>
      <c r="O114" s="10"/>
    </row>
    <row r="115" spans="1:15" x14ac:dyDescent="0.2">
      <c r="A115" t="s">
        <v>229</v>
      </c>
      <c r="B115" t="s">
        <v>105</v>
      </c>
      <c r="C115">
        <v>4518.3500000000004</v>
      </c>
      <c r="D115" s="10">
        <v>4518.3500000000004</v>
      </c>
      <c r="F115" s="10"/>
      <c r="H115" s="10"/>
      <c r="I115" s="10"/>
      <c r="K115" s="10"/>
      <c r="L115" s="10"/>
      <c r="M115" s="10"/>
      <c r="N115" s="10"/>
      <c r="O115" s="10"/>
    </row>
    <row r="116" spans="1:15" x14ac:dyDescent="0.2">
      <c r="A116" t="s">
        <v>230</v>
      </c>
      <c r="B116" t="s">
        <v>106</v>
      </c>
      <c r="C116">
        <v>7170.39</v>
      </c>
      <c r="D116" s="10">
        <v>7170.39</v>
      </c>
      <c r="F116" s="10"/>
      <c r="L116" s="10"/>
      <c r="M116" s="10"/>
      <c r="N116" s="10"/>
      <c r="O116" s="10"/>
    </row>
    <row r="117" spans="1:15" x14ac:dyDescent="0.2">
      <c r="A117" t="s">
        <v>231</v>
      </c>
      <c r="B117" t="s">
        <v>107</v>
      </c>
      <c r="C117">
        <v>14227.21</v>
      </c>
      <c r="D117" s="10">
        <v>14227.21</v>
      </c>
      <c r="H117" s="10"/>
      <c r="I117" s="10"/>
      <c r="K117" s="10"/>
      <c r="L117" s="10"/>
      <c r="M117" s="10"/>
      <c r="N117" s="10"/>
    </row>
    <row r="118" spans="1:15" x14ac:dyDescent="0.2">
      <c r="A118" t="s">
        <v>232</v>
      </c>
      <c r="B118" t="s">
        <v>108</v>
      </c>
      <c r="C118">
        <v>24649.919999999998</v>
      </c>
      <c r="D118" s="10">
        <v>24649.919999999998</v>
      </c>
      <c r="F118" s="10"/>
      <c r="H118" s="10"/>
      <c r="I118" s="10"/>
      <c r="K118" s="10"/>
      <c r="L118" s="10"/>
      <c r="M118" s="10"/>
      <c r="N118" s="10"/>
      <c r="O118" s="10"/>
    </row>
    <row r="119" spans="1:15" x14ac:dyDescent="0.2">
      <c r="A119" t="s">
        <v>233</v>
      </c>
      <c r="B119" t="s">
        <v>109</v>
      </c>
      <c r="C119">
        <v>1198.07</v>
      </c>
      <c r="D119" s="10">
        <v>1198.07</v>
      </c>
      <c r="F119" s="10"/>
      <c r="H119" s="10"/>
      <c r="I119" s="10"/>
      <c r="K119" s="10"/>
      <c r="L119" s="10"/>
      <c r="M119" s="10"/>
      <c r="N119" s="10"/>
      <c r="O119" s="10"/>
    </row>
    <row r="120" spans="1:15" x14ac:dyDescent="0.2">
      <c r="A120" t="s">
        <v>234</v>
      </c>
      <c r="B120" t="s">
        <v>110</v>
      </c>
      <c r="C120">
        <v>2453.9899999999998</v>
      </c>
      <c r="D120" s="10">
        <v>2453.9899999999998</v>
      </c>
      <c r="F120" s="10"/>
      <c r="H120" s="10"/>
      <c r="I120" s="10"/>
      <c r="K120" s="10"/>
      <c r="L120" s="10"/>
      <c r="M120" s="10"/>
      <c r="N120" s="10"/>
      <c r="O120" s="10"/>
    </row>
    <row r="121" spans="1:15" x14ac:dyDescent="0.2">
      <c r="A121" t="s">
        <v>235</v>
      </c>
      <c r="B121" t="s">
        <v>111</v>
      </c>
      <c r="C121">
        <v>4398.47</v>
      </c>
      <c r="D121" s="10">
        <v>4398.47</v>
      </c>
      <c r="F121" s="10"/>
      <c r="H121" s="10"/>
      <c r="I121" s="10"/>
      <c r="K121" s="10"/>
      <c r="L121" s="10"/>
      <c r="M121" s="10"/>
      <c r="N121" s="10"/>
    </row>
    <row r="122" spans="1:15" x14ac:dyDescent="0.2">
      <c r="A122" t="s">
        <v>236</v>
      </c>
      <c r="B122" t="s">
        <v>112</v>
      </c>
      <c r="C122">
        <v>7300.2</v>
      </c>
      <c r="D122" s="10">
        <v>7300.2</v>
      </c>
      <c r="F122" s="10"/>
      <c r="L122" s="10"/>
      <c r="M122" s="10"/>
      <c r="N122" s="10"/>
      <c r="O122" s="10"/>
    </row>
    <row r="123" spans="1:15" x14ac:dyDescent="0.2">
      <c r="A123" t="s">
        <v>237</v>
      </c>
      <c r="B123" t="s">
        <v>113</v>
      </c>
      <c r="C123">
        <v>14650.15</v>
      </c>
      <c r="D123" s="10">
        <v>14650.15</v>
      </c>
      <c r="H123" s="10"/>
      <c r="I123" s="10"/>
      <c r="K123" s="10"/>
      <c r="L123" s="10"/>
      <c r="M123" s="10"/>
      <c r="N123" s="10"/>
      <c r="O123" s="10"/>
    </row>
    <row r="124" spans="1:15" x14ac:dyDescent="0.2">
      <c r="A124" t="s">
        <v>238</v>
      </c>
      <c r="B124" t="s">
        <v>114</v>
      </c>
      <c r="C124">
        <v>22108.67</v>
      </c>
      <c r="D124" s="10">
        <v>22108.67</v>
      </c>
      <c r="F124" s="10"/>
      <c r="H124" s="10"/>
      <c r="I124" s="10"/>
      <c r="K124" s="10"/>
      <c r="L124" s="10"/>
      <c r="M124" s="10"/>
      <c r="N124" s="10"/>
      <c r="O124" s="10"/>
    </row>
    <row r="125" spans="1:15" x14ac:dyDescent="0.2">
      <c r="A125" t="s">
        <v>239</v>
      </c>
      <c r="B125" t="s">
        <v>115</v>
      </c>
      <c r="C125">
        <v>32607.57</v>
      </c>
      <c r="D125" s="10">
        <v>32607.57</v>
      </c>
      <c r="F125" s="10"/>
      <c r="H125" s="10"/>
      <c r="I125" s="10"/>
      <c r="K125" s="10"/>
      <c r="L125" s="10"/>
      <c r="M125" s="10"/>
      <c r="N125" s="10"/>
      <c r="O125" s="10"/>
    </row>
    <row r="126" spans="1:15" x14ac:dyDescent="0.2">
      <c r="F126" s="10"/>
      <c r="H126" s="10"/>
      <c r="I126" s="10"/>
      <c r="K126" s="10"/>
      <c r="L126" s="10"/>
      <c r="M126" s="10"/>
      <c r="N126" s="10"/>
      <c r="O126" s="10"/>
    </row>
    <row r="127" spans="1:15" x14ac:dyDescent="0.2">
      <c r="F127" s="10"/>
      <c r="H127" s="10"/>
      <c r="I127" s="10"/>
      <c r="K127" s="10"/>
      <c r="L127" s="10"/>
      <c r="M127" s="10"/>
      <c r="N127" s="12"/>
      <c r="O127" s="12"/>
    </row>
    <row r="128" spans="1:15" x14ac:dyDescent="0.2">
      <c r="F128" s="10"/>
      <c r="H128" s="10"/>
      <c r="I128" s="10"/>
      <c r="K128" s="10"/>
      <c r="L128" s="10"/>
      <c r="M128" s="10"/>
      <c r="O128" s="12"/>
    </row>
    <row r="129" spans="6:15" x14ac:dyDescent="0.2">
      <c r="F129" s="10"/>
      <c r="O129" s="12"/>
    </row>
    <row r="130" spans="6:15" x14ac:dyDescent="0.2">
      <c r="N130" s="10"/>
      <c r="O130" s="10"/>
    </row>
    <row r="133" spans="6:15" x14ac:dyDescent="0.2">
      <c r="N133" s="10"/>
      <c r="O1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22" sqref="A2:C122"/>
    </sheetView>
  </sheetViews>
  <sheetFormatPr baseColWidth="10" defaultColWidth="8.83203125" defaultRowHeight="15" x14ac:dyDescent="0.2"/>
  <cols>
    <col min="1" max="1" width="10.5" bestFit="1" customWidth="1"/>
    <col min="2" max="2" width="63.5" bestFit="1" customWidth="1"/>
    <col min="3" max="3" width="19.5" style="7" bestFit="1" customWidth="1"/>
  </cols>
  <sheetData>
    <row r="1" spans="1:4" x14ac:dyDescent="0.2">
      <c r="A1" t="s">
        <v>491</v>
      </c>
      <c r="B1" t="s">
        <v>489</v>
      </c>
      <c r="C1" t="s">
        <v>797</v>
      </c>
      <c r="D1" s="13"/>
    </row>
    <row r="2" spans="1:4" x14ac:dyDescent="0.2">
      <c r="A2">
        <v>7</v>
      </c>
      <c r="B2" t="s">
        <v>0</v>
      </c>
      <c r="C2" s="7">
        <v>134.71</v>
      </c>
    </row>
    <row r="3" spans="1:4" x14ac:dyDescent="0.2">
      <c r="A3">
        <v>8</v>
      </c>
      <c r="B3" t="s">
        <v>1</v>
      </c>
      <c r="C3" s="7">
        <v>278.48</v>
      </c>
    </row>
    <row r="4" spans="1:4" x14ac:dyDescent="0.2">
      <c r="A4">
        <v>9</v>
      </c>
      <c r="B4" t="s">
        <v>2</v>
      </c>
      <c r="C4" s="7">
        <v>536.21</v>
      </c>
    </row>
    <row r="5" spans="1:4" x14ac:dyDescent="0.2">
      <c r="A5">
        <v>162</v>
      </c>
      <c r="B5" t="s">
        <v>44</v>
      </c>
      <c r="C5" s="7">
        <v>990.76</v>
      </c>
    </row>
    <row r="6" spans="1:4" x14ac:dyDescent="0.2">
      <c r="A6">
        <v>307</v>
      </c>
      <c r="B6" t="s">
        <v>117</v>
      </c>
      <c r="C6" s="7">
        <v>1774.03</v>
      </c>
    </row>
    <row r="7" spans="1:4" x14ac:dyDescent="0.2">
      <c r="A7">
        <v>13</v>
      </c>
      <c r="B7" t="s">
        <v>3</v>
      </c>
      <c r="C7" s="7">
        <v>124.67</v>
      </c>
    </row>
    <row r="8" spans="1:4" x14ac:dyDescent="0.2">
      <c r="A8">
        <v>14</v>
      </c>
      <c r="B8" t="s">
        <v>4</v>
      </c>
      <c r="C8" s="7">
        <v>278.43</v>
      </c>
    </row>
    <row r="9" spans="1:4" x14ac:dyDescent="0.2">
      <c r="A9">
        <v>15</v>
      </c>
      <c r="B9" t="s">
        <v>5</v>
      </c>
      <c r="C9" s="7">
        <v>658.89</v>
      </c>
    </row>
    <row r="10" spans="1:4" x14ac:dyDescent="0.2">
      <c r="A10">
        <v>16</v>
      </c>
      <c r="B10" t="s">
        <v>6</v>
      </c>
      <c r="C10" s="7">
        <v>984.74</v>
      </c>
    </row>
    <row r="11" spans="1:4" x14ac:dyDescent="0.2">
      <c r="A11">
        <v>165</v>
      </c>
      <c r="B11" t="s">
        <v>45</v>
      </c>
      <c r="C11" s="7">
        <v>1677.68</v>
      </c>
    </row>
    <row r="12" spans="1:4" x14ac:dyDescent="0.2">
      <c r="A12">
        <v>213</v>
      </c>
      <c r="B12" t="s">
        <v>78</v>
      </c>
      <c r="C12" s="7">
        <v>2409.9299999999998</v>
      </c>
    </row>
    <row r="13" spans="1:4" x14ac:dyDescent="0.2">
      <c r="A13">
        <v>214</v>
      </c>
      <c r="B13" t="s">
        <v>79</v>
      </c>
      <c r="C13" s="7">
        <v>4031.65</v>
      </c>
    </row>
    <row r="14" spans="1:4" x14ac:dyDescent="0.2">
      <c r="A14">
        <v>215</v>
      </c>
      <c r="B14" t="s">
        <v>80</v>
      </c>
      <c r="C14" s="7">
        <v>138.72</v>
      </c>
    </row>
    <row r="15" spans="1:4" x14ac:dyDescent="0.2">
      <c r="A15">
        <v>216</v>
      </c>
      <c r="B15" t="s">
        <v>492</v>
      </c>
      <c r="C15" s="7">
        <v>318.61</v>
      </c>
    </row>
    <row r="16" spans="1:4" x14ac:dyDescent="0.2">
      <c r="A16">
        <v>217</v>
      </c>
      <c r="B16" t="s">
        <v>493</v>
      </c>
      <c r="C16" s="7">
        <v>583.97</v>
      </c>
    </row>
    <row r="17" spans="1:3" x14ac:dyDescent="0.2">
      <c r="A17">
        <v>264</v>
      </c>
      <c r="B17" t="s">
        <v>116</v>
      </c>
      <c r="C17" s="7">
        <v>958.69</v>
      </c>
    </row>
    <row r="18" spans="1:3" x14ac:dyDescent="0.2">
      <c r="A18">
        <v>27</v>
      </c>
      <c r="B18" t="s">
        <v>7</v>
      </c>
      <c r="C18" s="7">
        <v>1160.25</v>
      </c>
    </row>
    <row r="19" spans="1:3" x14ac:dyDescent="0.2">
      <c r="A19">
        <v>169</v>
      </c>
      <c r="B19" t="s">
        <v>46</v>
      </c>
      <c r="C19" s="7">
        <v>2241.29</v>
      </c>
    </row>
    <row r="20" spans="1:3" x14ac:dyDescent="0.2">
      <c r="A20">
        <v>30</v>
      </c>
      <c r="B20" t="s">
        <v>8</v>
      </c>
      <c r="C20" s="7">
        <v>3999.44</v>
      </c>
    </row>
    <row r="21" spans="1:3" x14ac:dyDescent="0.2">
      <c r="A21">
        <v>31</v>
      </c>
      <c r="B21" t="s">
        <v>9</v>
      </c>
      <c r="C21" s="7">
        <v>6800.8</v>
      </c>
    </row>
    <row r="22" spans="1:3" x14ac:dyDescent="0.2">
      <c r="A22">
        <v>131</v>
      </c>
      <c r="B22" t="s">
        <v>31</v>
      </c>
      <c r="C22" s="7">
        <v>13512.51</v>
      </c>
    </row>
    <row r="23" spans="1:3" x14ac:dyDescent="0.2">
      <c r="A23">
        <v>170</v>
      </c>
      <c r="B23" t="s">
        <v>47</v>
      </c>
      <c r="C23" s="7">
        <v>22495.75</v>
      </c>
    </row>
    <row r="24" spans="1:3" x14ac:dyDescent="0.2">
      <c r="A24">
        <v>221</v>
      </c>
      <c r="B24" t="s">
        <v>494</v>
      </c>
      <c r="C24" s="7">
        <v>32028.15</v>
      </c>
    </row>
    <row r="25" spans="1:3" x14ac:dyDescent="0.2">
      <c r="A25">
        <v>222</v>
      </c>
      <c r="B25" t="s">
        <v>81</v>
      </c>
      <c r="C25" s="7">
        <v>44328.7</v>
      </c>
    </row>
    <row r="26" spans="1:3" x14ac:dyDescent="0.2">
      <c r="A26">
        <v>33</v>
      </c>
      <c r="B26" t="s">
        <v>10</v>
      </c>
      <c r="C26" s="7">
        <v>1109.92</v>
      </c>
    </row>
    <row r="27" spans="1:3" x14ac:dyDescent="0.2">
      <c r="A27">
        <v>172</v>
      </c>
      <c r="B27" t="s">
        <v>48</v>
      </c>
      <c r="C27" s="7">
        <v>2207.89</v>
      </c>
    </row>
    <row r="28" spans="1:3" x14ac:dyDescent="0.2">
      <c r="A28">
        <v>223</v>
      </c>
      <c r="B28" t="s">
        <v>82</v>
      </c>
      <c r="C28" s="7">
        <v>3972.02</v>
      </c>
    </row>
    <row r="29" spans="1:3" x14ac:dyDescent="0.2">
      <c r="A29">
        <v>38</v>
      </c>
      <c r="B29" t="s">
        <v>11</v>
      </c>
      <c r="C29" s="7">
        <v>6853.05</v>
      </c>
    </row>
    <row r="30" spans="1:3" x14ac:dyDescent="0.2">
      <c r="A30">
        <v>133</v>
      </c>
      <c r="B30" t="s">
        <v>32</v>
      </c>
      <c r="C30" s="7">
        <v>13199.09</v>
      </c>
    </row>
    <row r="31" spans="1:3" x14ac:dyDescent="0.2">
      <c r="A31">
        <v>173</v>
      </c>
      <c r="B31" t="s">
        <v>49</v>
      </c>
      <c r="C31" s="7">
        <v>22699.87</v>
      </c>
    </row>
    <row r="32" spans="1:3" x14ac:dyDescent="0.2">
      <c r="A32">
        <v>224</v>
      </c>
      <c r="B32" t="s">
        <v>83</v>
      </c>
      <c r="C32" s="7">
        <v>32262.400000000001</v>
      </c>
    </row>
    <row r="33" spans="1:3" x14ac:dyDescent="0.2">
      <c r="A33">
        <v>225</v>
      </c>
      <c r="B33" t="s">
        <v>84</v>
      </c>
      <c r="C33" s="7">
        <v>50290.44</v>
      </c>
    </row>
    <row r="34" spans="1:3" x14ac:dyDescent="0.2">
      <c r="A34">
        <v>40</v>
      </c>
      <c r="B34" t="s">
        <v>12</v>
      </c>
      <c r="C34" s="7">
        <v>1082.71</v>
      </c>
    </row>
    <row r="35" spans="1:3" x14ac:dyDescent="0.2">
      <c r="A35">
        <v>41</v>
      </c>
      <c r="B35" t="s">
        <v>13</v>
      </c>
      <c r="C35" s="7">
        <v>2160.3000000000002</v>
      </c>
    </row>
    <row r="36" spans="1:3" x14ac:dyDescent="0.2">
      <c r="A36">
        <v>42</v>
      </c>
      <c r="B36" t="s">
        <v>14</v>
      </c>
      <c r="C36" s="7">
        <v>3927.41</v>
      </c>
    </row>
    <row r="37" spans="1:3" x14ac:dyDescent="0.2">
      <c r="A37">
        <v>135</v>
      </c>
      <c r="B37" t="s">
        <v>33</v>
      </c>
      <c r="C37" s="7">
        <v>6180.83</v>
      </c>
    </row>
    <row r="38" spans="1:3" x14ac:dyDescent="0.2">
      <c r="A38">
        <v>175</v>
      </c>
      <c r="B38" t="s">
        <v>50</v>
      </c>
      <c r="C38" s="7">
        <v>13411.89</v>
      </c>
    </row>
    <row r="39" spans="1:3" x14ac:dyDescent="0.2">
      <c r="A39">
        <v>226</v>
      </c>
      <c r="B39" t="s">
        <v>85</v>
      </c>
      <c r="C39" s="7">
        <v>23207.09</v>
      </c>
    </row>
    <row r="40" spans="1:3" x14ac:dyDescent="0.2">
      <c r="A40">
        <v>227</v>
      </c>
      <c r="B40" t="s">
        <v>86</v>
      </c>
      <c r="C40" s="7">
        <v>40759.49</v>
      </c>
    </row>
    <row r="41" spans="1:3" x14ac:dyDescent="0.2">
      <c r="A41">
        <v>228</v>
      </c>
      <c r="B41" t="s">
        <v>87</v>
      </c>
      <c r="C41" s="7">
        <v>1124.8</v>
      </c>
    </row>
    <row r="42" spans="1:3" x14ac:dyDescent="0.2">
      <c r="A42">
        <v>229</v>
      </c>
      <c r="B42" t="s">
        <v>88</v>
      </c>
      <c r="C42" s="7">
        <v>2112.81</v>
      </c>
    </row>
    <row r="43" spans="1:3" x14ac:dyDescent="0.2">
      <c r="A43">
        <v>48</v>
      </c>
      <c r="B43" t="s">
        <v>15</v>
      </c>
      <c r="C43" s="7">
        <v>3935.79</v>
      </c>
    </row>
    <row r="44" spans="1:3" x14ac:dyDescent="0.2">
      <c r="A44">
        <v>49</v>
      </c>
      <c r="B44" t="s">
        <v>16</v>
      </c>
      <c r="C44" s="7">
        <v>6890.34</v>
      </c>
    </row>
    <row r="45" spans="1:3" x14ac:dyDescent="0.2">
      <c r="A45">
        <v>137</v>
      </c>
      <c r="B45" t="s">
        <v>34</v>
      </c>
      <c r="C45" s="7">
        <v>13338.39</v>
      </c>
    </row>
    <row r="46" spans="1:3" x14ac:dyDescent="0.2">
      <c r="A46">
        <v>177</v>
      </c>
      <c r="B46" t="s">
        <v>51</v>
      </c>
      <c r="C46" s="7">
        <v>23566.92</v>
      </c>
    </row>
    <row r="47" spans="1:3" x14ac:dyDescent="0.2">
      <c r="A47">
        <v>178</v>
      </c>
      <c r="B47" s="2" t="s">
        <v>52</v>
      </c>
      <c r="C47" s="7">
        <v>38523.61</v>
      </c>
    </row>
    <row r="48" spans="1:3" x14ac:dyDescent="0.2">
      <c r="A48">
        <v>51</v>
      </c>
      <c r="B48" t="s">
        <v>17</v>
      </c>
      <c r="C48" s="7">
        <v>1045.81</v>
      </c>
    </row>
    <row r="49" spans="1:4" x14ac:dyDescent="0.2">
      <c r="A49">
        <v>52</v>
      </c>
      <c r="B49" t="s">
        <v>18</v>
      </c>
      <c r="C49" s="7">
        <v>2086.1999999999998</v>
      </c>
    </row>
    <row r="50" spans="1:4" x14ac:dyDescent="0.2">
      <c r="A50">
        <v>53</v>
      </c>
      <c r="B50" t="s">
        <v>19</v>
      </c>
      <c r="C50" s="7">
        <v>3932.91</v>
      </c>
    </row>
    <row r="51" spans="1:4" x14ac:dyDescent="0.2">
      <c r="A51">
        <v>54</v>
      </c>
      <c r="B51" t="s">
        <v>20</v>
      </c>
      <c r="C51" s="7">
        <v>6985.66</v>
      </c>
    </row>
    <row r="52" spans="1:4" x14ac:dyDescent="0.2">
      <c r="A52">
        <v>139</v>
      </c>
      <c r="B52" t="s">
        <v>35</v>
      </c>
      <c r="C52" s="7">
        <v>13427.29</v>
      </c>
    </row>
    <row r="53" spans="1:4" x14ac:dyDescent="0.2">
      <c r="A53">
        <v>179</v>
      </c>
      <c r="B53" t="s">
        <v>53</v>
      </c>
      <c r="C53" s="7">
        <v>23022.68</v>
      </c>
    </row>
    <row r="54" spans="1:4" x14ac:dyDescent="0.2">
      <c r="A54">
        <v>180</v>
      </c>
      <c r="B54" t="s">
        <v>54</v>
      </c>
      <c r="C54" s="7">
        <v>36311.410000000003</v>
      </c>
    </row>
    <row r="55" spans="1:4" x14ac:dyDescent="0.2">
      <c r="A55">
        <v>56</v>
      </c>
      <c r="B55" t="s">
        <v>21</v>
      </c>
      <c r="C55" s="7">
        <v>1043.44</v>
      </c>
    </row>
    <row r="56" spans="1:4" x14ac:dyDescent="0.2">
      <c r="A56">
        <v>181</v>
      </c>
      <c r="B56" t="s">
        <v>55</v>
      </c>
      <c r="C56" s="7">
        <v>2086.0100000000002</v>
      </c>
    </row>
    <row r="57" spans="1:4" x14ac:dyDescent="0.2">
      <c r="A57">
        <v>59</v>
      </c>
      <c r="B57" t="s">
        <v>22</v>
      </c>
      <c r="C57" s="7">
        <v>3859.68</v>
      </c>
      <c r="D57" s="10"/>
    </row>
    <row r="58" spans="1:4" x14ac:dyDescent="0.2">
      <c r="A58">
        <v>60</v>
      </c>
      <c r="B58" t="s">
        <v>23</v>
      </c>
      <c r="C58" s="7">
        <v>6810.62</v>
      </c>
    </row>
    <row r="59" spans="1:4" x14ac:dyDescent="0.2">
      <c r="A59">
        <v>141</v>
      </c>
      <c r="B59" t="s">
        <v>36</v>
      </c>
      <c r="C59" s="7">
        <v>13404.58</v>
      </c>
    </row>
    <row r="60" spans="1:4" x14ac:dyDescent="0.2">
      <c r="A60">
        <v>182</v>
      </c>
      <c r="B60" t="s">
        <v>56</v>
      </c>
      <c r="C60" s="7">
        <v>23413.47</v>
      </c>
    </row>
    <row r="61" spans="1:4" x14ac:dyDescent="0.2">
      <c r="A61">
        <v>183</v>
      </c>
      <c r="B61" t="s">
        <v>57</v>
      </c>
      <c r="C61" s="7">
        <v>35856.239999999998</v>
      </c>
    </row>
    <row r="62" spans="1:4" x14ac:dyDescent="0.2">
      <c r="A62">
        <v>230</v>
      </c>
      <c r="B62" t="s">
        <v>89</v>
      </c>
      <c r="C62" s="7">
        <v>1149.4100000000001</v>
      </c>
    </row>
    <row r="63" spans="1:4" x14ac:dyDescent="0.2">
      <c r="A63">
        <v>184</v>
      </c>
      <c r="B63" t="s">
        <v>58</v>
      </c>
      <c r="C63" s="7">
        <v>2228.14</v>
      </c>
    </row>
    <row r="64" spans="1:4" x14ac:dyDescent="0.2">
      <c r="A64">
        <v>66</v>
      </c>
      <c r="B64" t="s">
        <v>24</v>
      </c>
      <c r="C64" s="7">
        <v>4005.74</v>
      </c>
    </row>
    <row r="65" spans="1:3" x14ac:dyDescent="0.2">
      <c r="A65">
        <v>67</v>
      </c>
      <c r="B65" t="s">
        <v>25</v>
      </c>
      <c r="C65" s="7">
        <v>7108.96</v>
      </c>
    </row>
    <row r="66" spans="1:3" x14ac:dyDescent="0.2">
      <c r="A66">
        <v>68</v>
      </c>
      <c r="B66" t="s">
        <v>26</v>
      </c>
      <c r="C66" s="7">
        <v>13751.79</v>
      </c>
    </row>
    <row r="67" spans="1:3" x14ac:dyDescent="0.2">
      <c r="A67">
        <v>143</v>
      </c>
      <c r="B67" t="s">
        <v>37</v>
      </c>
      <c r="C67" s="7">
        <v>23456.43</v>
      </c>
    </row>
    <row r="68" spans="1:3" x14ac:dyDescent="0.2">
      <c r="A68">
        <v>144</v>
      </c>
      <c r="B68" t="s">
        <v>38</v>
      </c>
      <c r="C68" s="7">
        <v>32774.959999999999</v>
      </c>
    </row>
    <row r="69" spans="1:3" x14ac:dyDescent="0.2">
      <c r="A69">
        <v>185</v>
      </c>
      <c r="B69" t="s">
        <v>59</v>
      </c>
      <c r="C69" s="7">
        <v>40566.300000000003</v>
      </c>
    </row>
    <row r="70" spans="1:3" x14ac:dyDescent="0.2">
      <c r="A70">
        <v>186</v>
      </c>
      <c r="B70" t="s">
        <v>60</v>
      </c>
      <c r="C70" s="7">
        <v>71369.22</v>
      </c>
    </row>
    <row r="71" spans="1:3" x14ac:dyDescent="0.2">
      <c r="A71">
        <v>231</v>
      </c>
      <c r="B71" t="s">
        <v>90</v>
      </c>
      <c r="C71" s="7">
        <v>1157.1099999999999</v>
      </c>
    </row>
    <row r="72" spans="1:3" x14ac:dyDescent="0.2">
      <c r="A72">
        <v>232</v>
      </c>
      <c r="B72" t="s">
        <v>91</v>
      </c>
      <c r="C72" s="7">
        <v>2275.35</v>
      </c>
    </row>
    <row r="73" spans="1:3" x14ac:dyDescent="0.2">
      <c r="A73">
        <v>233</v>
      </c>
      <c r="B73" t="s">
        <v>92</v>
      </c>
      <c r="C73" s="7">
        <v>4158.76</v>
      </c>
    </row>
    <row r="74" spans="1:3" x14ac:dyDescent="0.2">
      <c r="A74">
        <v>234</v>
      </c>
      <c r="B74" t="s">
        <v>93</v>
      </c>
      <c r="C74" s="7">
        <v>7122.2</v>
      </c>
    </row>
    <row r="75" spans="1:3" x14ac:dyDescent="0.2">
      <c r="A75">
        <v>235</v>
      </c>
      <c r="B75" t="s">
        <v>94</v>
      </c>
      <c r="C75" s="7">
        <v>13820.94</v>
      </c>
    </row>
    <row r="76" spans="1:3" x14ac:dyDescent="0.2">
      <c r="A76">
        <v>146</v>
      </c>
      <c r="B76" t="s">
        <v>39</v>
      </c>
      <c r="C76" s="7">
        <v>23821.37</v>
      </c>
    </row>
    <row r="77" spans="1:3" x14ac:dyDescent="0.2">
      <c r="A77">
        <v>187</v>
      </c>
      <c r="B77" t="s">
        <v>61</v>
      </c>
      <c r="C77" s="7">
        <v>33904.36</v>
      </c>
    </row>
    <row r="78" spans="1:3" x14ac:dyDescent="0.2">
      <c r="A78">
        <v>188</v>
      </c>
      <c r="B78" t="s">
        <v>62</v>
      </c>
      <c r="C78" s="7">
        <v>47930.47</v>
      </c>
    </row>
    <row r="79" spans="1:3" x14ac:dyDescent="0.2">
      <c r="A79">
        <v>189</v>
      </c>
      <c r="B79" t="s">
        <v>63</v>
      </c>
      <c r="C79" s="7">
        <v>1169.68</v>
      </c>
    </row>
    <row r="80" spans="1:3" x14ac:dyDescent="0.2">
      <c r="A80">
        <v>236</v>
      </c>
      <c r="B80" t="s">
        <v>95</v>
      </c>
      <c r="C80" s="7">
        <v>2314.71</v>
      </c>
    </row>
    <row r="81" spans="1:4" x14ac:dyDescent="0.2">
      <c r="A81">
        <v>190</v>
      </c>
      <c r="B81" t="s">
        <v>64</v>
      </c>
      <c r="C81" s="7">
        <v>4167</v>
      </c>
    </row>
    <row r="82" spans="1:4" x14ac:dyDescent="0.2">
      <c r="A82">
        <v>87</v>
      </c>
      <c r="B82" t="s">
        <v>27</v>
      </c>
      <c r="C82" s="7">
        <v>7364.99</v>
      </c>
    </row>
    <row r="83" spans="1:4" x14ac:dyDescent="0.2">
      <c r="A83">
        <v>148</v>
      </c>
      <c r="B83" t="s">
        <v>40</v>
      </c>
      <c r="C83" s="7">
        <v>13962.78</v>
      </c>
    </row>
    <row r="84" spans="1:4" x14ac:dyDescent="0.2">
      <c r="A84">
        <v>191</v>
      </c>
      <c r="B84" t="s">
        <v>65</v>
      </c>
      <c r="C84" s="7">
        <v>23919.54</v>
      </c>
    </row>
    <row r="85" spans="1:4" x14ac:dyDescent="0.2">
      <c r="A85">
        <v>192</v>
      </c>
      <c r="B85" t="s">
        <v>66</v>
      </c>
      <c r="C85" s="7">
        <v>37870.35</v>
      </c>
    </row>
    <row r="86" spans="1:4" x14ac:dyDescent="0.2">
      <c r="A86">
        <v>237</v>
      </c>
      <c r="B86" t="s">
        <v>96</v>
      </c>
      <c r="C86" s="7">
        <v>1130.83</v>
      </c>
    </row>
    <row r="87" spans="1:4" x14ac:dyDescent="0.2">
      <c r="A87">
        <v>238</v>
      </c>
      <c r="B87" t="s">
        <v>97</v>
      </c>
      <c r="C87" s="7">
        <v>2250.85</v>
      </c>
    </row>
    <row r="88" spans="1:4" x14ac:dyDescent="0.2">
      <c r="A88">
        <v>239</v>
      </c>
      <c r="B88" t="s">
        <v>98</v>
      </c>
      <c r="C88" s="7">
        <v>4125.33</v>
      </c>
    </row>
    <row r="89" spans="1:4" x14ac:dyDescent="0.2">
      <c r="A89">
        <v>193</v>
      </c>
      <c r="B89" t="s">
        <v>67</v>
      </c>
      <c r="C89" s="7">
        <v>7030.93</v>
      </c>
      <c r="D89" s="10"/>
    </row>
    <row r="90" spans="1:4" x14ac:dyDescent="0.2">
      <c r="A90">
        <v>194</v>
      </c>
      <c r="B90" t="s">
        <v>68</v>
      </c>
      <c r="C90" s="7">
        <v>13546.53</v>
      </c>
    </row>
    <row r="91" spans="1:4" x14ac:dyDescent="0.2">
      <c r="A91">
        <v>150</v>
      </c>
      <c r="B91" t="s">
        <v>41</v>
      </c>
      <c r="C91" s="7">
        <v>23402.75</v>
      </c>
    </row>
    <row r="92" spans="1:4" x14ac:dyDescent="0.2">
      <c r="A92">
        <v>195</v>
      </c>
      <c r="B92" t="s">
        <v>69</v>
      </c>
      <c r="C92" s="7">
        <v>33081.08</v>
      </c>
    </row>
    <row r="93" spans="1:4" x14ac:dyDescent="0.2">
      <c r="A93">
        <v>196</v>
      </c>
      <c r="B93" t="s">
        <v>70</v>
      </c>
      <c r="C93" s="7">
        <v>44495.85</v>
      </c>
    </row>
    <row r="94" spans="1:4" x14ac:dyDescent="0.2">
      <c r="A94">
        <v>242</v>
      </c>
      <c r="B94" t="s">
        <v>99</v>
      </c>
      <c r="C94" s="7">
        <v>1083.68</v>
      </c>
    </row>
    <row r="95" spans="1:4" x14ac:dyDescent="0.2">
      <c r="A95">
        <v>203</v>
      </c>
      <c r="B95" t="s">
        <v>71</v>
      </c>
      <c r="C95" s="7">
        <v>2166.29</v>
      </c>
    </row>
    <row r="96" spans="1:4" x14ac:dyDescent="0.2">
      <c r="A96">
        <v>118</v>
      </c>
      <c r="B96" t="s">
        <v>28</v>
      </c>
      <c r="C96" s="7">
        <v>4095.04</v>
      </c>
    </row>
    <row r="97" spans="1:3" x14ac:dyDescent="0.2">
      <c r="A97">
        <v>119</v>
      </c>
      <c r="B97" t="s">
        <v>29</v>
      </c>
      <c r="C97" s="7">
        <v>7058.51</v>
      </c>
    </row>
    <row r="98" spans="1:3" x14ac:dyDescent="0.2">
      <c r="A98">
        <v>156</v>
      </c>
      <c r="B98" t="s">
        <v>42</v>
      </c>
      <c r="C98" s="7">
        <v>13735.72</v>
      </c>
    </row>
    <row r="99" spans="1:3" x14ac:dyDescent="0.2">
      <c r="A99">
        <v>204</v>
      </c>
      <c r="B99" t="s">
        <v>72</v>
      </c>
      <c r="C99" s="7">
        <v>23692.89</v>
      </c>
    </row>
    <row r="100" spans="1:3" x14ac:dyDescent="0.2">
      <c r="A100">
        <v>205</v>
      </c>
      <c r="B100" t="s">
        <v>73</v>
      </c>
      <c r="C100" s="7">
        <v>37492.980000000003</v>
      </c>
    </row>
    <row r="101" spans="1:3" x14ac:dyDescent="0.2">
      <c r="A101">
        <v>121</v>
      </c>
      <c r="B101" t="s">
        <v>30</v>
      </c>
      <c r="C101" s="7">
        <v>1143.82</v>
      </c>
    </row>
    <row r="102" spans="1:3" x14ac:dyDescent="0.2">
      <c r="A102">
        <v>206</v>
      </c>
      <c r="B102" t="s">
        <v>74</v>
      </c>
      <c r="C102" s="7">
        <v>2306.37</v>
      </c>
    </row>
    <row r="103" spans="1:3" x14ac:dyDescent="0.2">
      <c r="A103">
        <v>243</v>
      </c>
      <c r="B103" t="s">
        <v>100</v>
      </c>
      <c r="C103" s="7">
        <v>4192.71</v>
      </c>
    </row>
    <row r="104" spans="1:3" x14ac:dyDescent="0.2">
      <c r="A104">
        <v>207</v>
      </c>
      <c r="B104" t="s">
        <v>75</v>
      </c>
      <c r="C104" s="7">
        <v>7163.89</v>
      </c>
    </row>
    <row r="105" spans="1:3" x14ac:dyDescent="0.2">
      <c r="A105">
        <v>208</v>
      </c>
      <c r="B105" t="s">
        <v>76</v>
      </c>
      <c r="C105" s="7">
        <v>13929.56</v>
      </c>
    </row>
    <row r="106" spans="1:3" x14ac:dyDescent="0.2">
      <c r="A106">
        <v>158</v>
      </c>
      <c r="B106" t="s">
        <v>43</v>
      </c>
      <c r="C106" s="7">
        <v>23636.95</v>
      </c>
    </row>
    <row r="107" spans="1:3" x14ac:dyDescent="0.2">
      <c r="A107">
        <v>209</v>
      </c>
      <c r="B107" t="s">
        <v>77</v>
      </c>
      <c r="C107" s="7">
        <v>32497.89</v>
      </c>
    </row>
    <row r="108" spans="1:3" x14ac:dyDescent="0.2">
      <c r="A108">
        <v>244</v>
      </c>
      <c r="B108" t="s">
        <v>101</v>
      </c>
      <c r="C108" s="7">
        <v>43437.51</v>
      </c>
    </row>
    <row r="109" spans="1:3" x14ac:dyDescent="0.2">
      <c r="A109">
        <v>245</v>
      </c>
      <c r="B109" t="s">
        <v>102</v>
      </c>
      <c r="C109" s="7">
        <v>52873.77</v>
      </c>
    </row>
    <row r="110" spans="1:3" x14ac:dyDescent="0.2">
      <c r="A110">
        <v>246</v>
      </c>
      <c r="B110" t="s">
        <v>103</v>
      </c>
      <c r="C110" s="7">
        <v>1093.72</v>
      </c>
    </row>
    <row r="111" spans="1:3" x14ac:dyDescent="0.2">
      <c r="A111">
        <v>247</v>
      </c>
      <c r="B111" t="s">
        <v>104</v>
      </c>
      <c r="C111" s="7">
        <v>2186.44</v>
      </c>
    </row>
    <row r="112" spans="1:3" x14ac:dyDescent="0.2">
      <c r="A112">
        <v>248</v>
      </c>
      <c r="B112" t="s">
        <v>105</v>
      </c>
      <c r="C112" s="7">
        <v>4047.31</v>
      </c>
    </row>
    <row r="113" spans="1:3" x14ac:dyDescent="0.2">
      <c r="A113">
        <v>249</v>
      </c>
      <c r="B113" t="s">
        <v>106</v>
      </c>
      <c r="C113" s="7">
        <v>6772.65</v>
      </c>
    </row>
    <row r="114" spans="1:3" x14ac:dyDescent="0.2">
      <c r="A114">
        <v>250</v>
      </c>
      <c r="B114" t="s">
        <v>107</v>
      </c>
      <c r="C114" s="7">
        <v>13732.39</v>
      </c>
    </row>
    <row r="115" spans="1:3" x14ac:dyDescent="0.2">
      <c r="A115">
        <v>251</v>
      </c>
      <c r="B115" t="s">
        <v>108</v>
      </c>
      <c r="C115" s="7">
        <v>25261.99</v>
      </c>
    </row>
    <row r="116" spans="1:3" x14ac:dyDescent="0.2">
      <c r="A116">
        <v>252</v>
      </c>
      <c r="B116" t="s">
        <v>109</v>
      </c>
      <c r="C116" s="7">
        <v>1104.18</v>
      </c>
    </row>
    <row r="117" spans="1:3" x14ac:dyDescent="0.2">
      <c r="A117">
        <v>253</v>
      </c>
      <c r="B117" t="s">
        <v>110</v>
      </c>
      <c r="C117" s="7">
        <v>2231.37</v>
      </c>
    </row>
    <row r="118" spans="1:3" x14ac:dyDescent="0.2">
      <c r="A118">
        <v>254</v>
      </c>
      <c r="B118" t="s">
        <v>111</v>
      </c>
      <c r="C118" s="7">
        <v>4023.9</v>
      </c>
    </row>
    <row r="119" spans="1:3" x14ac:dyDescent="0.2">
      <c r="A119">
        <v>255</v>
      </c>
      <c r="B119" t="s">
        <v>112</v>
      </c>
      <c r="C119" s="7">
        <v>7136.13</v>
      </c>
    </row>
    <row r="120" spans="1:3" x14ac:dyDescent="0.2">
      <c r="A120">
        <v>256</v>
      </c>
      <c r="B120" t="s">
        <v>113</v>
      </c>
      <c r="C120" s="7">
        <v>12548.42</v>
      </c>
    </row>
    <row r="121" spans="1:3" x14ac:dyDescent="0.2">
      <c r="A121">
        <v>257</v>
      </c>
      <c r="B121" t="s">
        <v>114</v>
      </c>
      <c r="C121" s="7">
        <v>23673.3</v>
      </c>
    </row>
    <row r="122" spans="1:3" x14ac:dyDescent="0.2">
      <c r="A122">
        <v>258</v>
      </c>
      <c r="B122" t="s">
        <v>115</v>
      </c>
      <c r="C122" s="7">
        <v>36489.14</v>
      </c>
    </row>
  </sheetData>
  <autoFilter ref="A1:C7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6"/>
  <sheetViews>
    <sheetView workbookViewId="0">
      <selection activeCell="C105" sqref="C105"/>
    </sheetView>
  </sheetViews>
  <sheetFormatPr baseColWidth="10" defaultColWidth="8.83203125" defaultRowHeight="15" x14ac:dyDescent="0.2"/>
  <cols>
    <col min="2" max="2" width="80.83203125" bestFit="1" customWidth="1"/>
    <col min="3" max="3" width="10.5" style="7" bestFit="1" customWidth="1"/>
  </cols>
  <sheetData>
    <row r="3" spans="1:3" x14ac:dyDescent="0.2">
      <c r="A3" t="s">
        <v>491</v>
      </c>
      <c r="B3" t="s">
        <v>489</v>
      </c>
      <c r="C3" t="s">
        <v>797</v>
      </c>
    </row>
    <row r="4" spans="1:3" x14ac:dyDescent="0.2">
      <c r="A4">
        <f>VLOOKUP(B4,'DBC CODELIJST'!D:G,4,FALSE)</f>
        <v>7</v>
      </c>
      <c r="B4" t="s">
        <v>0</v>
      </c>
      <c r="C4" s="7">
        <v>157.87</v>
      </c>
    </row>
    <row r="5" spans="1:3" x14ac:dyDescent="0.2">
      <c r="A5">
        <f>VLOOKUP(B5,'DBC CODELIJST'!D:G,4,FALSE)</f>
        <v>8</v>
      </c>
      <c r="B5" t="s">
        <v>1</v>
      </c>
      <c r="C5" s="7">
        <v>245.28</v>
      </c>
    </row>
    <row r="6" spans="1:3" x14ac:dyDescent="0.2">
      <c r="A6">
        <f>VLOOKUP(B6,'DBC CODELIJST'!D:G,4,FALSE)</f>
        <v>9</v>
      </c>
      <c r="B6" t="s">
        <v>2</v>
      </c>
      <c r="C6" s="7">
        <v>489.05</v>
      </c>
    </row>
    <row r="7" spans="1:3" x14ac:dyDescent="0.2">
      <c r="A7">
        <f>VLOOKUP(B7,'DBC CODELIJST'!D:G,4,FALSE)</f>
        <v>162</v>
      </c>
      <c r="B7" t="s">
        <v>44</v>
      </c>
      <c r="C7" s="7">
        <v>926.86</v>
      </c>
    </row>
    <row r="8" spans="1:3" x14ac:dyDescent="0.2">
      <c r="A8">
        <v>307</v>
      </c>
      <c r="B8" t="s">
        <v>117</v>
      </c>
      <c r="C8" s="7">
        <v>1591.82</v>
      </c>
    </row>
    <row r="9" spans="1:3" x14ac:dyDescent="0.2">
      <c r="A9">
        <f>VLOOKUP(B9,'DBC CODELIJST'!D:G,4,FALSE)</f>
        <v>13</v>
      </c>
      <c r="B9" t="s">
        <v>3</v>
      </c>
      <c r="C9" s="7">
        <v>117.42</v>
      </c>
    </row>
    <row r="10" spans="1:3" x14ac:dyDescent="0.2">
      <c r="A10">
        <f>VLOOKUP(B10,'DBC CODELIJST'!D:G,4,FALSE)</f>
        <v>14</v>
      </c>
      <c r="B10" t="s">
        <v>4</v>
      </c>
      <c r="C10" s="7">
        <v>262.24</v>
      </c>
    </row>
    <row r="11" spans="1:3" x14ac:dyDescent="0.2">
      <c r="A11">
        <f>VLOOKUP(B11,'DBC CODELIJST'!D:G,4,FALSE)</f>
        <v>15</v>
      </c>
      <c r="B11" t="s">
        <v>5</v>
      </c>
      <c r="C11" s="7">
        <v>620.59</v>
      </c>
    </row>
    <row r="12" spans="1:3" x14ac:dyDescent="0.2">
      <c r="A12">
        <f>VLOOKUP(B12,'DBC CODELIJST'!D:G,4,FALSE)</f>
        <v>16</v>
      </c>
      <c r="B12" t="s">
        <v>6</v>
      </c>
      <c r="C12" s="7">
        <v>927.5</v>
      </c>
    </row>
    <row r="13" spans="1:3" x14ac:dyDescent="0.2">
      <c r="A13">
        <f>VLOOKUP(B13,'DBC CODELIJST'!D:G,4,FALSE)</f>
        <v>165</v>
      </c>
      <c r="B13" t="s">
        <v>45</v>
      </c>
      <c r="C13" s="7">
        <v>1580.14</v>
      </c>
    </row>
    <row r="14" spans="1:3" x14ac:dyDescent="0.2">
      <c r="A14">
        <f>VLOOKUP(B14,'DBC CODELIJST'!D:G,4,FALSE)</f>
        <v>213</v>
      </c>
      <c r="B14" t="s">
        <v>78</v>
      </c>
      <c r="C14" s="7">
        <v>2269.8200000000002</v>
      </c>
    </row>
    <row r="15" spans="1:3" x14ac:dyDescent="0.2">
      <c r="A15">
        <f>VLOOKUP(B15,'DBC CODELIJST'!D:G,4,FALSE)</f>
        <v>214</v>
      </c>
      <c r="B15" t="s">
        <v>79</v>
      </c>
      <c r="C15" s="7">
        <v>3797.24</v>
      </c>
    </row>
    <row r="16" spans="1:3" x14ac:dyDescent="0.2">
      <c r="A16">
        <f>VLOOKUP(B16,'DBC CODELIJST'!D:G,4,FALSE)</f>
        <v>215</v>
      </c>
      <c r="B16" t="s">
        <v>80</v>
      </c>
      <c r="C16" s="7">
        <v>111.83</v>
      </c>
    </row>
    <row r="17" spans="1:3" x14ac:dyDescent="0.2">
      <c r="A17">
        <f>VLOOKUP(B17,'DBC CODELIJST'!D:G,4,FALSE)</f>
        <v>216</v>
      </c>
      <c r="B17" t="s">
        <v>492</v>
      </c>
      <c r="C17" s="7">
        <v>267.83</v>
      </c>
    </row>
    <row r="18" spans="1:3" x14ac:dyDescent="0.2">
      <c r="A18">
        <f>VLOOKUP(B18,'DBC CODELIJST'!D:G,4,FALSE)</f>
        <v>217</v>
      </c>
      <c r="B18" t="s">
        <v>493</v>
      </c>
      <c r="C18" s="7">
        <v>515</v>
      </c>
    </row>
    <row r="19" spans="1:3" x14ac:dyDescent="0.2">
      <c r="A19">
        <f>VLOOKUP(B19,'DBC CODELIJST'!D:G,4,FALSE)</f>
        <v>264</v>
      </c>
      <c r="B19" t="s">
        <v>116</v>
      </c>
      <c r="C19" s="7">
        <v>859.25</v>
      </c>
    </row>
    <row r="20" spans="1:3" x14ac:dyDescent="0.2">
      <c r="A20">
        <f>VLOOKUP(B20,'DBC CODELIJST'!D:G,4,FALSE)</f>
        <v>27</v>
      </c>
      <c r="B20" t="s">
        <v>7</v>
      </c>
      <c r="C20" s="7">
        <v>993.87</v>
      </c>
    </row>
    <row r="21" spans="1:3" x14ac:dyDescent="0.2">
      <c r="A21">
        <f>VLOOKUP(B21,'DBC CODELIJST'!D:G,4,FALSE)</f>
        <v>169</v>
      </c>
      <c r="B21" t="s">
        <v>46</v>
      </c>
      <c r="C21" s="7">
        <v>2129.36</v>
      </c>
    </row>
    <row r="22" spans="1:3" x14ac:dyDescent="0.2">
      <c r="A22">
        <f>VLOOKUP(B22,'DBC CODELIJST'!D:G,4,FALSE)</f>
        <v>30</v>
      </c>
      <c r="B22" t="s">
        <v>8</v>
      </c>
      <c r="C22" s="7">
        <v>3798.06</v>
      </c>
    </row>
    <row r="23" spans="1:3" x14ac:dyDescent="0.2">
      <c r="A23">
        <f>VLOOKUP(B23,'DBC CODELIJST'!D:G,4,FALSE)</f>
        <v>31</v>
      </c>
      <c r="B23" t="s">
        <v>9</v>
      </c>
      <c r="C23" s="7">
        <v>6216.71</v>
      </c>
    </row>
    <row r="24" spans="1:3" x14ac:dyDescent="0.2">
      <c r="A24">
        <f>VLOOKUP(B24,'DBC CODELIJST'!D:G,4,FALSE)</f>
        <v>131</v>
      </c>
      <c r="B24" t="s">
        <v>31</v>
      </c>
      <c r="C24" s="7">
        <v>12737.84</v>
      </c>
    </row>
    <row r="25" spans="1:3" x14ac:dyDescent="0.2">
      <c r="A25">
        <f>VLOOKUP(B25,'DBC CODELIJST'!D:G,4,FALSE)</f>
        <v>170</v>
      </c>
      <c r="B25" t="s">
        <v>47</v>
      </c>
      <c r="C25" s="7">
        <v>19284.830000000002</v>
      </c>
    </row>
    <row r="26" spans="1:3" x14ac:dyDescent="0.2">
      <c r="A26">
        <f>VLOOKUP(B26,'DBC CODELIJST'!D:G,4,FALSE)</f>
        <v>221</v>
      </c>
      <c r="B26" t="s">
        <v>494</v>
      </c>
      <c r="C26" s="7">
        <v>29767.63</v>
      </c>
    </row>
    <row r="27" spans="1:3" x14ac:dyDescent="0.2">
      <c r="A27">
        <f>VLOOKUP(B27,'DBC CODELIJST'!D:G,4,FALSE)</f>
        <v>222</v>
      </c>
      <c r="B27" t="s">
        <v>81</v>
      </c>
      <c r="C27" s="7">
        <v>35861.17</v>
      </c>
    </row>
    <row r="28" spans="1:3" x14ac:dyDescent="0.2">
      <c r="A28">
        <f>VLOOKUP(B28,'DBC CODELIJST'!D:G,4,FALSE)</f>
        <v>33</v>
      </c>
      <c r="B28" t="s">
        <v>10</v>
      </c>
      <c r="C28" s="7">
        <v>950.77</v>
      </c>
    </row>
    <row r="29" spans="1:3" x14ac:dyDescent="0.2">
      <c r="A29">
        <f>VLOOKUP(B29,'DBC CODELIJST'!D:G,4,FALSE)</f>
        <v>172</v>
      </c>
      <c r="B29" t="s">
        <v>48</v>
      </c>
      <c r="C29" s="7">
        <v>1890.8</v>
      </c>
    </row>
    <row r="30" spans="1:3" x14ac:dyDescent="0.2">
      <c r="A30">
        <f>VLOOKUP(B30,'DBC CODELIJST'!D:G,4,FALSE)</f>
        <v>223</v>
      </c>
      <c r="B30" t="s">
        <v>82</v>
      </c>
      <c r="C30" s="7">
        <v>3469.33</v>
      </c>
    </row>
    <row r="31" spans="1:3" x14ac:dyDescent="0.2">
      <c r="A31">
        <f>VLOOKUP(B31,'DBC CODELIJST'!D:G,4,FALSE)</f>
        <v>38</v>
      </c>
      <c r="B31" t="s">
        <v>11</v>
      </c>
      <c r="C31" s="7">
        <v>6021.64</v>
      </c>
    </row>
    <row r="32" spans="1:3" x14ac:dyDescent="0.2">
      <c r="A32">
        <f>VLOOKUP(B32,'DBC CODELIJST'!D:G,4,FALSE)</f>
        <v>133</v>
      </c>
      <c r="B32" t="s">
        <v>32</v>
      </c>
      <c r="C32" s="7">
        <v>11557.05</v>
      </c>
    </row>
    <row r="33" spans="1:3" x14ac:dyDescent="0.2">
      <c r="A33">
        <f>VLOOKUP(B33,'DBC CODELIJST'!D:G,4,FALSE)</f>
        <v>173</v>
      </c>
      <c r="B33" t="s">
        <v>49</v>
      </c>
      <c r="C33" s="7">
        <v>22096.28</v>
      </c>
    </row>
    <row r="34" spans="1:3" x14ac:dyDescent="0.2">
      <c r="A34">
        <f>VLOOKUP(B34,'DBC CODELIJST'!D:G,4,FALSE)</f>
        <v>224</v>
      </c>
      <c r="B34" t="s">
        <v>83</v>
      </c>
      <c r="C34" s="7">
        <v>29577.119999999999</v>
      </c>
    </row>
    <row r="35" spans="1:3" x14ac:dyDescent="0.2">
      <c r="A35">
        <f>VLOOKUP(B35,'DBC CODELIJST'!D:G,4,FALSE)</f>
        <v>225</v>
      </c>
      <c r="B35" t="s">
        <v>84</v>
      </c>
      <c r="C35" s="7">
        <v>40909.339999999997</v>
      </c>
    </row>
    <row r="36" spans="1:3" x14ac:dyDescent="0.2">
      <c r="A36">
        <f>VLOOKUP(B36,'DBC CODELIJST'!D:G,4,FALSE)</f>
        <v>40</v>
      </c>
      <c r="B36" t="s">
        <v>12</v>
      </c>
      <c r="C36" s="7">
        <v>1034.72</v>
      </c>
    </row>
    <row r="37" spans="1:3" x14ac:dyDescent="0.2">
      <c r="A37">
        <f>VLOOKUP(B37,'DBC CODELIJST'!D:G,4,FALSE)</f>
        <v>41</v>
      </c>
      <c r="B37" t="s">
        <v>13</v>
      </c>
      <c r="C37" s="7">
        <v>2124.84</v>
      </c>
    </row>
    <row r="38" spans="1:3" x14ac:dyDescent="0.2">
      <c r="A38">
        <f>VLOOKUP(B38,'DBC CODELIJST'!D:G,4,FALSE)</f>
        <v>42</v>
      </c>
      <c r="B38" t="s">
        <v>14</v>
      </c>
      <c r="C38" s="7">
        <v>3712.17</v>
      </c>
    </row>
    <row r="39" spans="1:3" x14ac:dyDescent="0.2">
      <c r="A39">
        <f>VLOOKUP(B39,'DBC CODELIJST'!D:G,4,FALSE)</f>
        <v>135</v>
      </c>
      <c r="B39" t="s">
        <v>33</v>
      </c>
      <c r="C39" s="7">
        <v>6006.08</v>
      </c>
    </row>
    <row r="40" spans="1:3" x14ac:dyDescent="0.2">
      <c r="A40">
        <f>VLOOKUP(B40,'DBC CODELIJST'!D:G,4,FALSE)</f>
        <v>175</v>
      </c>
      <c r="B40" t="s">
        <v>50</v>
      </c>
      <c r="C40" s="7">
        <v>13487</v>
      </c>
    </row>
    <row r="41" spans="1:3" x14ac:dyDescent="0.2">
      <c r="A41">
        <f>VLOOKUP(B41,'DBC CODELIJST'!D:G,4,FALSE)</f>
        <v>226</v>
      </c>
      <c r="B41" t="s">
        <v>85</v>
      </c>
      <c r="C41" s="7">
        <v>23117.63</v>
      </c>
    </row>
    <row r="42" spans="1:3" x14ac:dyDescent="0.2">
      <c r="A42">
        <f>VLOOKUP(B42,'DBC CODELIJST'!D:G,4,FALSE)</f>
        <v>227</v>
      </c>
      <c r="B42" t="s">
        <v>86</v>
      </c>
      <c r="C42" s="7">
        <v>34045.85</v>
      </c>
    </row>
    <row r="43" spans="1:3" x14ac:dyDescent="0.2">
      <c r="A43">
        <f>VLOOKUP(B43,'DBC CODELIJST'!D:G,4,FALSE)</f>
        <v>228</v>
      </c>
      <c r="B43" t="s">
        <v>87</v>
      </c>
      <c r="C43" s="7">
        <v>999.32</v>
      </c>
    </row>
    <row r="44" spans="1:3" x14ac:dyDescent="0.2">
      <c r="A44">
        <f>VLOOKUP(B44,'DBC CODELIJST'!D:G,4,FALSE)</f>
        <v>229</v>
      </c>
      <c r="B44" t="s">
        <v>88</v>
      </c>
      <c r="C44" s="7">
        <v>1892.2</v>
      </c>
    </row>
    <row r="45" spans="1:3" x14ac:dyDescent="0.2">
      <c r="A45">
        <f>VLOOKUP(B45,'DBC CODELIJST'!D:G,4,FALSE)</f>
        <v>48</v>
      </c>
      <c r="B45" t="s">
        <v>15</v>
      </c>
      <c r="C45" s="7">
        <v>3412.04</v>
      </c>
    </row>
    <row r="46" spans="1:3" x14ac:dyDescent="0.2">
      <c r="A46">
        <f>VLOOKUP(B46,'DBC CODELIJST'!D:G,4,FALSE)</f>
        <v>49</v>
      </c>
      <c r="B46" t="s">
        <v>16</v>
      </c>
      <c r="C46" s="7">
        <v>5875.31</v>
      </c>
    </row>
    <row r="47" spans="1:3" x14ac:dyDescent="0.2">
      <c r="A47">
        <f>VLOOKUP(B47,'DBC CODELIJST'!D:G,4,FALSE)</f>
        <v>137</v>
      </c>
      <c r="B47" t="s">
        <v>34</v>
      </c>
      <c r="C47" s="7">
        <v>11474.19</v>
      </c>
    </row>
    <row r="48" spans="1:3" x14ac:dyDescent="0.2">
      <c r="A48">
        <f>VLOOKUP(B48,'DBC CODELIJST'!D:G,4,FALSE)</f>
        <v>177</v>
      </c>
      <c r="B48" t="s">
        <v>51</v>
      </c>
      <c r="C48" s="7">
        <v>21366.959999999999</v>
      </c>
    </row>
    <row r="49" spans="1:3" x14ac:dyDescent="0.2">
      <c r="A49">
        <f>VLOOKUP(B49,'DBC CODELIJST'!D:G,4,FALSE)</f>
        <v>178</v>
      </c>
      <c r="B49" t="s">
        <v>52</v>
      </c>
      <c r="C49" s="7">
        <v>30291.21</v>
      </c>
    </row>
    <row r="50" spans="1:3" x14ac:dyDescent="0.2">
      <c r="A50">
        <f>VLOOKUP(B50,'DBC CODELIJST'!D:G,4,FALSE)</f>
        <v>51</v>
      </c>
      <c r="B50" t="s">
        <v>17</v>
      </c>
      <c r="C50" s="7">
        <v>915.44</v>
      </c>
    </row>
    <row r="51" spans="1:3" x14ac:dyDescent="0.2">
      <c r="A51">
        <f>VLOOKUP(B51,'DBC CODELIJST'!D:G,4,FALSE)</f>
        <v>52</v>
      </c>
      <c r="B51" t="s">
        <v>18</v>
      </c>
      <c r="C51" s="7">
        <v>1837.44</v>
      </c>
    </row>
    <row r="52" spans="1:3" x14ac:dyDescent="0.2">
      <c r="A52">
        <f>VLOOKUP(B52,'DBC CODELIJST'!D:G,4,FALSE)</f>
        <v>53</v>
      </c>
      <c r="B52" t="s">
        <v>19</v>
      </c>
      <c r="C52" s="7">
        <v>3424.64</v>
      </c>
    </row>
    <row r="53" spans="1:3" x14ac:dyDescent="0.2">
      <c r="A53">
        <f>VLOOKUP(B53,'DBC CODELIJST'!D:G,4,FALSE)</f>
        <v>54</v>
      </c>
      <c r="B53" t="s">
        <v>20</v>
      </c>
      <c r="C53" s="7">
        <v>5970.82</v>
      </c>
    </row>
    <row r="54" spans="1:3" x14ac:dyDescent="0.2">
      <c r="A54">
        <f>VLOOKUP(B54,'DBC CODELIJST'!D:G,4,FALSE)</f>
        <v>139</v>
      </c>
      <c r="B54" t="s">
        <v>35</v>
      </c>
      <c r="C54" s="7">
        <v>11709.56</v>
      </c>
    </row>
    <row r="55" spans="1:3" x14ac:dyDescent="0.2">
      <c r="A55">
        <f>VLOOKUP(B55,'DBC CODELIJST'!D:G,4,FALSE)</f>
        <v>179</v>
      </c>
      <c r="B55" t="s">
        <v>53</v>
      </c>
      <c r="C55" s="7">
        <v>20173.55</v>
      </c>
    </row>
    <row r="56" spans="1:3" x14ac:dyDescent="0.2">
      <c r="A56">
        <f>VLOOKUP(B56,'DBC CODELIJST'!D:G,4,FALSE)</f>
        <v>180</v>
      </c>
      <c r="B56" t="s">
        <v>54</v>
      </c>
      <c r="C56" s="7">
        <v>37950.29</v>
      </c>
    </row>
    <row r="57" spans="1:3" x14ac:dyDescent="0.2">
      <c r="A57">
        <f>VLOOKUP(B57,'DBC CODELIJST'!D:G,4,FALSE)</f>
        <v>56</v>
      </c>
      <c r="B57" t="s">
        <v>21</v>
      </c>
      <c r="C57" s="7">
        <v>929.16</v>
      </c>
    </row>
    <row r="58" spans="1:3" x14ac:dyDescent="0.2">
      <c r="A58">
        <f>VLOOKUP(B58,'DBC CODELIJST'!D:G,4,FALSE)</f>
        <v>181</v>
      </c>
      <c r="B58" t="s">
        <v>55</v>
      </c>
      <c r="C58" s="7">
        <v>1820.84</v>
      </c>
    </row>
    <row r="59" spans="1:3" x14ac:dyDescent="0.2">
      <c r="A59">
        <f>VLOOKUP(B59,'DBC CODELIJST'!D:G,4,FALSE)</f>
        <v>59</v>
      </c>
      <c r="B59" t="s">
        <v>22</v>
      </c>
      <c r="C59" s="7">
        <v>3364.85</v>
      </c>
    </row>
    <row r="60" spans="1:3" x14ac:dyDescent="0.2">
      <c r="A60">
        <f>VLOOKUP(B60,'DBC CODELIJST'!D:G,4,FALSE)</f>
        <v>60</v>
      </c>
      <c r="B60" t="s">
        <v>23</v>
      </c>
      <c r="C60" s="7">
        <v>6163.21</v>
      </c>
    </row>
    <row r="61" spans="1:3" x14ac:dyDescent="0.2">
      <c r="A61">
        <f>VLOOKUP(B61,'DBC CODELIJST'!D:G,4,FALSE)</f>
        <v>141</v>
      </c>
      <c r="B61" t="s">
        <v>36</v>
      </c>
      <c r="C61" s="7">
        <v>11549.32</v>
      </c>
    </row>
    <row r="62" spans="1:3" x14ac:dyDescent="0.2">
      <c r="A62">
        <f>VLOOKUP(B62,'DBC CODELIJST'!D:G,4,FALSE)</f>
        <v>182</v>
      </c>
      <c r="B62" t="s">
        <v>56</v>
      </c>
      <c r="C62" s="7">
        <v>19762.34</v>
      </c>
    </row>
    <row r="63" spans="1:3" x14ac:dyDescent="0.2">
      <c r="A63">
        <f>VLOOKUP(B63,'DBC CODELIJST'!D:G,4,FALSE)</f>
        <v>183</v>
      </c>
      <c r="B63" t="s">
        <v>57</v>
      </c>
      <c r="C63" s="7">
        <v>39803.86</v>
      </c>
    </row>
    <row r="64" spans="1:3" x14ac:dyDescent="0.2">
      <c r="A64">
        <f>VLOOKUP(B64,'DBC CODELIJST'!D:G,4,FALSE)</f>
        <v>230</v>
      </c>
      <c r="B64" t="s">
        <v>89</v>
      </c>
      <c r="C64" s="7">
        <v>1020.16</v>
      </c>
    </row>
    <row r="65" spans="1:3" x14ac:dyDescent="0.2">
      <c r="A65">
        <f>VLOOKUP(B65,'DBC CODELIJST'!D:G,4,FALSE)</f>
        <v>184</v>
      </c>
      <c r="B65" t="s">
        <v>58</v>
      </c>
      <c r="C65" s="7">
        <v>1962.14</v>
      </c>
    </row>
    <row r="66" spans="1:3" x14ac:dyDescent="0.2">
      <c r="A66">
        <f>VLOOKUP(B66,'DBC CODELIJST'!D:G,4,FALSE)</f>
        <v>66</v>
      </c>
      <c r="B66" t="s">
        <v>24</v>
      </c>
      <c r="C66" s="7">
        <v>3661.3</v>
      </c>
    </row>
    <row r="67" spans="1:3" x14ac:dyDescent="0.2">
      <c r="A67">
        <f>VLOOKUP(B67,'DBC CODELIJST'!D:G,4,FALSE)</f>
        <v>67</v>
      </c>
      <c r="B67" t="s">
        <v>25</v>
      </c>
      <c r="C67" s="7">
        <v>6338.26</v>
      </c>
    </row>
    <row r="68" spans="1:3" x14ac:dyDescent="0.2">
      <c r="A68">
        <f>VLOOKUP(B68,'DBC CODELIJST'!D:G,4,FALSE)</f>
        <v>68</v>
      </c>
      <c r="B68" t="s">
        <v>26</v>
      </c>
      <c r="C68" s="7">
        <v>11754.86</v>
      </c>
    </row>
    <row r="69" spans="1:3" x14ac:dyDescent="0.2">
      <c r="A69">
        <f>VLOOKUP(B69,'DBC CODELIJST'!D:G,4,FALSE)</f>
        <v>143</v>
      </c>
      <c r="B69" t="s">
        <v>37</v>
      </c>
      <c r="C69" s="7">
        <v>20009.330000000002</v>
      </c>
    </row>
    <row r="70" spans="1:3" x14ac:dyDescent="0.2">
      <c r="A70">
        <f>VLOOKUP(B70,'DBC CODELIJST'!D:G,4,FALSE)</f>
        <v>144</v>
      </c>
      <c r="B70" t="s">
        <v>38</v>
      </c>
      <c r="C70" s="7">
        <v>28357.59</v>
      </c>
    </row>
    <row r="71" spans="1:3" x14ac:dyDescent="0.2">
      <c r="A71">
        <f>VLOOKUP(B71,'DBC CODELIJST'!D:G,4,FALSE)</f>
        <v>185</v>
      </c>
      <c r="B71" t="s">
        <v>59</v>
      </c>
      <c r="C71" s="7">
        <v>34327.120000000003</v>
      </c>
    </row>
    <row r="72" spans="1:3" x14ac:dyDescent="0.2">
      <c r="A72">
        <f>VLOOKUP(B72,'DBC CODELIJST'!D:G,4,FALSE)</f>
        <v>186</v>
      </c>
      <c r="B72" t="s">
        <v>60</v>
      </c>
      <c r="C72" s="7">
        <v>56055.23</v>
      </c>
    </row>
    <row r="73" spans="1:3" x14ac:dyDescent="0.2">
      <c r="A73">
        <f>VLOOKUP(B73,'DBC CODELIJST'!D:G,4,FALSE)</f>
        <v>231</v>
      </c>
      <c r="B73" t="s">
        <v>90</v>
      </c>
      <c r="C73" s="7">
        <v>1072.6500000000001</v>
      </c>
    </row>
    <row r="74" spans="1:3" x14ac:dyDescent="0.2">
      <c r="A74">
        <f>VLOOKUP(B74,'DBC CODELIJST'!D:G,4,FALSE)</f>
        <v>232</v>
      </c>
      <c r="B74" t="s">
        <v>91</v>
      </c>
      <c r="C74" s="7">
        <v>2089.5700000000002</v>
      </c>
    </row>
    <row r="75" spans="1:3" x14ac:dyDescent="0.2">
      <c r="A75">
        <f>VLOOKUP(B75,'DBC CODELIJST'!D:G,4,FALSE)</f>
        <v>233</v>
      </c>
      <c r="B75" t="s">
        <v>92</v>
      </c>
      <c r="C75" s="7">
        <v>3786.98</v>
      </c>
    </row>
    <row r="76" spans="1:3" x14ac:dyDescent="0.2">
      <c r="A76">
        <f>VLOOKUP(B76,'DBC CODELIJST'!D:G,4,FALSE)</f>
        <v>234</v>
      </c>
      <c r="B76" t="s">
        <v>93</v>
      </c>
      <c r="C76" s="7">
        <v>6498.73</v>
      </c>
    </row>
    <row r="77" spans="1:3" x14ac:dyDescent="0.2">
      <c r="A77">
        <f>VLOOKUP(B77,'DBC CODELIJST'!D:G,4,FALSE)</f>
        <v>235</v>
      </c>
      <c r="B77" t="s">
        <v>94</v>
      </c>
      <c r="C77" s="7">
        <v>12696.26</v>
      </c>
    </row>
    <row r="78" spans="1:3" x14ac:dyDescent="0.2">
      <c r="A78">
        <f>VLOOKUP(B78,'DBC CODELIJST'!D:G,4,FALSE)</f>
        <v>146</v>
      </c>
      <c r="B78" t="s">
        <v>39</v>
      </c>
      <c r="C78" s="7">
        <v>20774.75</v>
      </c>
    </row>
    <row r="79" spans="1:3" x14ac:dyDescent="0.2">
      <c r="A79">
        <f>VLOOKUP(B79,'DBC CODELIJST'!D:G,4,FALSE)</f>
        <v>187</v>
      </c>
      <c r="B79" t="s">
        <v>61</v>
      </c>
      <c r="C79" s="7">
        <v>31062.11</v>
      </c>
    </row>
    <row r="80" spans="1:3" x14ac:dyDescent="0.2">
      <c r="A80">
        <f>VLOOKUP(B80,'DBC CODELIJST'!D:G,4,FALSE)</f>
        <v>188</v>
      </c>
      <c r="B80" t="s">
        <v>62</v>
      </c>
      <c r="C80" s="7">
        <v>40351.72</v>
      </c>
    </row>
    <row r="81" spans="1:3" x14ac:dyDescent="0.2">
      <c r="A81">
        <f>VLOOKUP(B81,'DBC CODELIJST'!D:G,4,FALSE)</f>
        <v>189</v>
      </c>
      <c r="B81" t="s">
        <v>63</v>
      </c>
      <c r="C81" s="7">
        <v>1077.1300000000001</v>
      </c>
    </row>
    <row r="82" spans="1:3" x14ac:dyDescent="0.2">
      <c r="A82">
        <f>VLOOKUP(B82,'DBC CODELIJST'!D:G,4,FALSE)</f>
        <v>236</v>
      </c>
      <c r="B82" t="s">
        <v>95</v>
      </c>
      <c r="C82" s="7">
        <v>2034.4</v>
      </c>
    </row>
    <row r="83" spans="1:3" x14ac:dyDescent="0.2">
      <c r="A83">
        <f>VLOOKUP(B83,'DBC CODELIJST'!D:G,4,FALSE)</f>
        <v>190</v>
      </c>
      <c r="B83" t="s">
        <v>64</v>
      </c>
      <c r="C83" s="7">
        <v>3631.1</v>
      </c>
    </row>
    <row r="84" spans="1:3" x14ac:dyDescent="0.2">
      <c r="A84">
        <f>VLOOKUP(B84,'DBC CODELIJST'!D:G,4,FALSE)</f>
        <v>87</v>
      </c>
      <c r="B84" t="s">
        <v>27</v>
      </c>
      <c r="C84" s="7">
        <v>6409.57</v>
      </c>
    </row>
    <row r="85" spans="1:3" x14ac:dyDescent="0.2">
      <c r="A85">
        <f>VLOOKUP(B85,'DBC CODELIJST'!D:G,4,FALSE)</f>
        <v>148</v>
      </c>
      <c r="B85" t="s">
        <v>40</v>
      </c>
      <c r="C85" s="7">
        <v>11727.9</v>
      </c>
    </row>
    <row r="86" spans="1:3" x14ac:dyDescent="0.2">
      <c r="A86">
        <f>VLOOKUP(B86,'DBC CODELIJST'!D:G,4,FALSE)</f>
        <v>191</v>
      </c>
      <c r="B86" t="s">
        <v>65</v>
      </c>
      <c r="C86" s="7">
        <v>20561.3</v>
      </c>
    </row>
    <row r="87" spans="1:3" x14ac:dyDescent="0.2">
      <c r="A87">
        <f>VLOOKUP(B87,'DBC CODELIJST'!D:G,4,FALSE)</f>
        <v>192</v>
      </c>
      <c r="B87" t="s">
        <v>66</v>
      </c>
      <c r="C87" s="7">
        <v>33401.21</v>
      </c>
    </row>
    <row r="88" spans="1:3" x14ac:dyDescent="0.2">
      <c r="A88">
        <f>VLOOKUP(B88,'DBC CODELIJST'!D:G,4,FALSE)</f>
        <v>237</v>
      </c>
      <c r="B88" t="s">
        <v>96</v>
      </c>
      <c r="C88" s="7">
        <v>1049.72</v>
      </c>
    </row>
    <row r="89" spans="1:3" x14ac:dyDescent="0.2">
      <c r="A89">
        <f>VLOOKUP(B89,'DBC CODELIJST'!D:G,4,FALSE)</f>
        <v>238</v>
      </c>
      <c r="B89" t="s">
        <v>97</v>
      </c>
      <c r="C89" s="7">
        <v>2149.6799999999998</v>
      </c>
    </row>
    <row r="90" spans="1:3" x14ac:dyDescent="0.2">
      <c r="A90">
        <f>VLOOKUP(B90,'DBC CODELIJST'!D:G,4,FALSE)</f>
        <v>239</v>
      </c>
      <c r="B90" t="s">
        <v>98</v>
      </c>
      <c r="C90" s="7">
        <v>3850.79</v>
      </c>
    </row>
    <row r="91" spans="1:3" x14ac:dyDescent="0.2">
      <c r="A91">
        <f>VLOOKUP(B91,'DBC CODELIJST'!D:G,4,FALSE)</f>
        <v>193</v>
      </c>
      <c r="B91" t="s">
        <v>67</v>
      </c>
      <c r="C91" s="7">
        <v>6263.48</v>
      </c>
    </row>
    <row r="92" spans="1:3" x14ac:dyDescent="0.2">
      <c r="A92">
        <f>VLOOKUP(B92,'DBC CODELIJST'!D:G,4,FALSE)</f>
        <v>194</v>
      </c>
      <c r="B92" t="s">
        <v>68</v>
      </c>
      <c r="C92" s="7">
        <v>13189.19</v>
      </c>
    </row>
    <row r="93" spans="1:3" x14ac:dyDescent="0.2">
      <c r="A93">
        <f>VLOOKUP(B93,'DBC CODELIJST'!D:G,4,FALSE)</f>
        <v>150</v>
      </c>
      <c r="B93" t="s">
        <v>41</v>
      </c>
      <c r="C93" s="7">
        <v>22683.06</v>
      </c>
    </row>
    <row r="94" spans="1:3" x14ac:dyDescent="0.2">
      <c r="A94">
        <f>VLOOKUP(B94,'DBC CODELIJST'!D:G,4,FALSE)</f>
        <v>195</v>
      </c>
      <c r="B94" t="s">
        <v>69</v>
      </c>
      <c r="C94" s="7">
        <v>31287.19</v>
      </c>
    </row>
    <row r="95" spans="1:3" x14ac:dyDescent="0.2">
      <c r="A95">
        <f>VLOOKUP(B95,'DBC CODELIJST'!D:G,4,FALSE)</f>
        <v>196</v>
      </c>
      <c r="B95" t="s">
        <v>70</v>
      </c>
      <c r="C95" s="7">
        <v>37808.78</v>
      </c>
    </row>
    <row r="96" spans="1:3" x14ac:dyDescent="0.2">
      <c r="A96">
        <f>VLOOKUP(B96,'DBC CODELIJST'!D:G,4,FALSE)</f>
        <v>242</v>
      </c>
      <c r="B96" t="s">
        <v>99</v>
      </c>
      <c r="C96" s="7">
        <v>1072.8800000000001</v>
      </c>
    </row>
    <row r="97" spans="1:3" x14ac:dyDescent="0.2">
      <c r="A97">
        <f>VLOOKUP(B97,'DBC CODELIJST'!D:G,4,FALSE)</f>
        <v>203</v>
      </c>
      <c r="B97" t="s">
        <v>71</v>
      </c>
      <c r="C97" s="7">
        <v>2173.52</v>
      </c>
    </row>
    <row r="98" spans="1:3" x14ac:dyDescent="0.2">
      <c r="A98">
        <f>VLOOKUP(B98,'DBC CODELIJST'!D:G,4,FALSE)</f>
        <v>118</v>
      </c>
      <c r="B98" t="s">
        <v>28</v>
      </c>
      <c r="C98" s="7">
        <v>3882.19</v>
      </c>
    </row>
    <row r="99" spans="1:3" x14ac:dyDescent="0.2">
      <c r="A99">
        <f>VLOOKUP(B99,'DBC CODELIJST'!D:G,4,FALSE)</f>
        <v>119</v>
      </c>
      <c r="B99" t="s">
        <v>29</v>
      </c>
      <c r="C99" s="7">
        <v>6470.57</v>
      </c>
    </row>
    <row r="100" spans="1:3" x14ac:dyDescent="0.2">
      <c r="A100">
        <f>VLOOKUP(B100,'DBC CODELIJST'!D:G,4,FALSE)</f>
        <v>156</v>
      </c>
      <c r="B100" t="s">
        <v>42</v>
      </c>
      <c r="C100" s="7">
        <v>13071.46</v>
      </c>
    </row>
    <row r="101" spans="1:3" x14ac:dyDescent="0.2">
      <c r="A101">
        <f>VLOOKUP(B101,'DBC CODELIJST'!D:G,4,FALSE)</f>
        <v>204</v>
      </c>
      <c r="B101" t="s">
        <v>72</v>
      </c>
      <c r="C101" s="7">
        <v>21681.07</v>
      </c>
    </row>
    <row r="102" spans="1:3" x14ac:dyDescent="0.2">
      <c r="A102">
        <f>VLOOKUP(B102,'DBC CODELIJST'!D:G,4,FALSE)</f>
        <v>205</v>
      </c>
      <c r="B102" t="s">
        <v>73</v>
      </c>
      <c r="C102" s="7">
        <v>35127.57</v>
      </c>
    </row>
    <row r="103" spans="1:3" x14ac:dyDescent="0.2">
      <c r="A103">
        <f>VLOOKUP(B103,'DBC CODELIJST'!D:G,4,FALSE)</f>
        <v>121</v>
      </c>
      <c r="B103" t="s">
        <v>30</v>
      </c>
      <c r="C103" s="7">
        <v>1005.21</v>
      </c>
    </row>
    <row r="104" spans="1:3" x14ac:dyDescent="0.2">
      <c r="A104">
        <f>VLOOKUP(B104,'DBC CODELIJST'!D:G,4,FALSE)</f>
        <v>206</v>
      </c>
      <c r="B104" t="s">
        <v>74</v>
      </c>
      <c r="C104" s="7">
        <v>2108.1</v>
      </c>
    </row>
    <row r="105" spans="1:3" x14ac:dyDescent="0.2">
      <c r="A105">
        <f>VLOOKUP(B105,'DBC CODELIJST'!D:G,4,FALSE)</f>
        <v>243</v>
      </c>
      <c r="B105" t="s">
        <v>100</v>
      </c>
      <c r="C105" s="7">
        <v>3761.19</v>
      </c>
    </row>
    <row r="106" spans="1:3" x14ac:dyDescent="0.2">
      <c r="A106">
        <f>VLOOKUP(B106,'DBC CODELIJST'!D:G,4,FALSE)</f>
        <v>207</v>
      </c>
      <c r="B106" t="s">
        <v>75</v>
      </c>
      <c r="C106" s="7">
        <v>6589.67</v>
      </c>
    </row>
    <row r="107" spans="1:3" x14ac:dyDescent="0.2">
      <c r="A107">
        <f>VLOOKUP(B107,'DBC CODELIJST'!D:G,4,FALSE)</f>
        <v>208</v>
      </c>
      <c r="B107" t="s">
        <v>76</v>
      </c>
      <c r="C107" s="7">
        <v>11931.88</v>
      </c>
    </row>
    <row r="108" spans="1:3" x14ac:dyDescent="0.2">
      <c r="A108">
        <f>VLOOKUP(B108,'DBC CODELIJST'!D:G,4,FALSE)</f>
        <v>158</v>
      </c>
      <c r="B108" t="s">
        <v>43</v>
      </c>
      <c r="C108" s="7">
        <v>19740.63</v>
      </c>
    </row>
    <row r="109" spans="1:3" x14ac:dyDescent="0.2">
      <c r="A109">
        <f>VLOOKUP(B109,'DBC CODELIJST'!D:G,4,FALSE)</f>
        <v>209</v>
      </c>
      <c r="B109" t="s">
        <v>77</v>
      </c>
      <c r="C109" s="7">
        <v>28717.61</v>
      </c>
    </row>
    <row r="110" spans="1:3" x14ac:dyDescent="0.2">
      <c r="A110">
        <f>VLOOKUP(B110,'DBC CODELIJST'!D:G,4,FALSE)</f>
        <v>244</v>
      </c>
      <c r="B110" t="s">
        <v>101</v>
      </c>
      <c r="C110" s="7">
        <v>40255.93</v>
      </c>
    </row>
    <row r="111" spans="1:3" x14ac:dyDescent="0.2">
      <c r="A111">
        <f>VLOOKUP(B111,'DBC CODELIJST'!D:G,4,FALSE)</f>
        <v>245</v>
      </c>
      <c r="B111" t="s">
        <v>102</v>
      </c>
      <c r="C111" s="7">
        <v>54563.18</v>
      </c>
    </row>
    <row r="112" spans="1:3" x14ac:dyDescent="0.2">
      <c r="A112">
        <f>VLOOKUP(B112,'DBC CODELIJST'!D:G,4,FALSE)</f>
        <v>246</v>
      </c>
      <c r="B112" t="s">
        <v>103</v>
      </c>
      <c r="C112" s="7">
        <v>1082.24</v>
      </c>
    </row>
    <row r="113" spans="1:3" x14ac:dyDescent="0.2">
      <c r="A113">
        <f>VLOOKUP(B113,'DBC CODELIJST'!D:G,4,FALSE)</f>
        <v>247</v>
      </c>
      <c r="B113" t="s">
        <v>104</v>
      </c>
      <c r="C113" s="7">
        <v>2151.59</v>
      </c>
    </row>
    <row r="114" spans="1:3" x14ac:dyDescent="0.2">
      <c r="A114">
        <f>VLOOKUP(B114,'DBC CODELIJST'!D:G,4,FALSE)</f>
        <v>248</v>
      </c>
      <c r="B114" t="s">
        <v>105</v>
      </c>
      <c r="C114" s="7">
        <v>3797.61</v>
      </c>
    </row>
    <row r="115" spans="1:3" x14ac:dyDescent="0.2">
      <c r="A115">
        <f>VLOOKUP(B115,'DBC CODELIJST'!D:G,4,FALSE)</f>
        <v>249</v>
      </c>
      <c r="B115" t="s">
        <v>106</v>
      </c>
      <c r="C115" s="7">
        <v>6026.61</v>
      </c>
    </row>
    <row r="116" spans="1:3" x14ac:dyDescent="0.2">
      <c r="A116">
        <f>VLOOKUP(B116,'DBC CODELIJST'!D:G,4,FALSE)</f>
        <v>250</v>
      </c>
      <c r="B116" t="s">
        <v>107</v>
      </c>
      <c r="C116" s="7">
        <v>11957.77</v>
      </c>
    </row>
    <row r="117" spans="1:3" x14ac:dyDescent="0.2">
      <c r="A117">
        <f>VLOOKUP(B117,'DBC CODELIJST'!D:G,4,FALSE)</f>
        <v>251</v>
      </c>
      <c r="B117" t="s">
        <v>108</v>
      </c>
      <c r="C117" s="7">
        <v>20717.900000000001</v>
      </c>
    </row>
    <row r="118" spans="1:3" x14ac:dyDescent="0.2">
      <c r="A118">
        <f>VLOOKUP(B118,'DBC CODELIJST'!D:G,4,FALSE)</f>
        <v>252</v>
      </c>
      <c r="B118" t="s">
        <v>109</v>
      </c>
      <c r="C118" s="7">
        <v>1006.96</v>
      </c>
    </row>
    <row r="119" spans="1:3" x14ac:dyDescent="0.2">
      <c r="A119">
        <f>VLOOKUP(B119,'DBC CODELIJST'!D:G,4,FALSE)</f>
        <v>253</v>
      </c>
      <c r="B119" t="s">
        <v>110</v>
      </c>
      <c r="C119" s="7">
        <v>2062.5500000000002</v>
      </c>
    </row>
    <row r="120" spans="1:3" x14ac:dyDescent="0.2">
      <c r="A120">
        <f>VLOOKUP(B120,'DBC CODELIJST'!D:G,4,FALSE)</f>
        <v>254</v>
      </c>
      <c r="B120" t="s">
        <v>111</v>
      </c>
      <c r="C120" s="7">
        <v>3696.86</v>
      </c>
    </row>
    <row r="121" spans="1:3" x14ac:dyDescent="0.2">
      <c r="A121">
        <f>VLOOKUP(B121,'DBC CODELIJST'!D:G,4,FALSE)</f>
        <v>255</v>
      </c>
      <c r="B121" t="s">
        <v>112</v>
      </c>
      <c r="C121" s="7">
        <v>6135.71</v>
      </c>
    </row>
    <row r="122" spans="1:3" x14ac:dyDescent="0.2">
      <c r="A122">
        <f>VLOOKUP(B122,'DBC CODELIJST'!D:G,4,FALSE)</f>
        <v>256</v>
      </c>
      <c r="B122" t="s">
        <v>113</v>
      </c>
      <c r="C122" s="7">
        <v>12313.25</v>
      </c>
    </row>
    <row r="123" spans="1:3" x14ac:dyDescent="0.2">
      <c r="A123">
        <f>VLOOKUP(B123,'DBC CODELIJST'!D:G,4,FALSE)</f>
        <v>257</v>
      </c>
      <c r="B123" t="s">
        <v>114</v>
      </c>
      <c r="C123" s="7">
        <v>18582.02</v>
      </c>
    </row>
    <row r="124" spans="1:3" x14ac:dyDescent="0.2">
      <c r="A124">
        <f>VLOOKUP(B124,'DBC CODELIJST'!D:G,4,FALSE)</f>
        <v>258</v>
      </c>
      <c r="B124" t="s">
        <v>115</v>
      </c>
      <c r="C124" s="7">
        <v>27406.2</v>
      </c>
    </row>
    <row r="125" spans="1:3" x14ac:dyDescent="0.2">
      <c r="A125">
        <f>VLOOKUP(B125,'DBC CODELIJST'!D:G,4,FALSE)</f>
        <v>257</v>
      </c>
      <c r="B125" t="s">
        <v>114</v>
      </c>
      <c r="C125" s="7">
        <v>18582.02</v>
      </c>
    </row>
    <row r="126" spans="1:3" x14ac:dyDescent="0.2">
      <c r="A126">
        <f>VLOOKUP(B126,'DBC CODELIJST'!D:G,4,FALSE)</f>
        <v>258</v>
      </c>
      <c r="B126" t="s">
        <v>115</v>
      </c>
      <c r="C126" s="7">
        <v>27406.2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3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9.33203125" customWidth="1"/>
    <col min="3" max="3" width="80.83203125" bestFit="1" customWidth="1"/>
    <col min="4" max="4" width="13.5" style="7" bestFit="1" customWidth="1"/>
    <col min="5" max="5" width="14.5" bestFit="1" customWidth="1"/>
    <col min="6" max="6" width="12" style="21" bestFit="1" customWidth="1"/>
  </cols>
  <sheetData>
    <row r="3" spans="2:6" x14ac:dyDescent="0.2">
      <c r="B3" t="s">
        <v>491</v>
      </c>
      <c r="C3" t="s">
        <v>489</v>
      </c>
      <c r="D3" t="s">
        <v>797</v>
      </c>
      <c r="E3" t="s">
        <v>1014</v>
      </c>
    </row>
    <row r="4" spans="2:6" x14ac:dyDescent="0.2">
      <c r="B4">
        <f>VLOOKUP(C4,'DBC CODELIJST'!F:G,2,FALSE)</f>
        <v>7</v>
      </c>
      <c r="C4" t="s">
        <v>669</v>
      </c>
      <c r="D4" s="7">
        <v>157.87</v>
      </c>
      <c r="E4" s="7">
        <v>131.56</v>
      </c>
      <c r="F4" s="21">
        <f>E4/D4</f>
        <v>0.83334389054285174</v>
      </c>
    </row>
    <row r="5" spans="2:6" x14ac:dyDescent="0.2">
      <c r="B5">
        <f>VLOOKUP(C5,'DBC CODELIJST'!F:G,2,FALSE)</f>
        <v>8</v>
      </c>
      <c r="C5" t="s">
        <v>670</v>
      </c>
      <c r="D5" s="7">
        <v>245.28</v>
      </c>
      <c r="E5" s="7">
        <v>204.4</v>
      </c>
      <c r="F5" s="21">
        <f t="shared" ref="F5:F68" si="0">E5/D5</f>
        <v>0.83333333333333337</v>
      </c>
    </row>
    <row r="6" spans="2:6" x14ac:dyDescent="0.2">
      <c r="B6">
        <f>VLOOKUP(C6,'DBC CODELIJST'!F:G,2,FALSE)</f>
        <v>9</v>
      </c>
      <c r="C6" t="s">
        <v>671</v>
      </c>
      <c r="D6" s="7">
        <v>489.05</v>
      </c>
      <c r="E6" s="7">
        <v>407.54</v>
      </c>
      <c r="F6" s="21">
        <f t="shared" si="0"/>
        <v>0.83332992536550454</v>
      </c>
    </row>
    <row r="7" spans="2:6" x14ac:dyDescent="0.2">
      <c r="B7">
        <f>VLOOKUP(C7,'DBC CODELIJST'!F:G,2,FALSE)</f>
        <v>13</v>
      </c>
      <c r="C7" t="s">
        <v>672</v>
      </c>
      <c r="D7" s="7">
        <v>117.42</v>
      </c>
      <c r="E7" s="7">
        <v>97.85</v>
      </c>
      <c r="F7" s="21">
        <f t="shared" si="0"/>
        <v>0.83333333333333326</v>
      </c>
    </row>
    <row r="8" spans="2:6" x14ac:dyDescent="0.2">
      <c r="B8">
        <f>VLOOKUP(C8,'DBC CODELIJST'!F:G,2,FALSE)</f>
        <v>14</v>
      </c>
      <c r="C8" t="s">
        <v>673</v>
      </c>
      <c r="D8" s="7">
        <v>262.24</v>
      </c>
      <c r="E8" s="7">
        <v>218.54</v>
      </c>
      <c r="F8" s="21">
        <f t="shared" si="0"/>
        <v>0.83335875533862103</v>
      </c>
    </row>
    <row r="9" spans="2:6" x14ac:dyDescent="0.2">
      <c r="B9">
        <f>VLOOKUP(C9,'DBC CODELIJST'!F:G,2,FALSE)</f>
        <v>15</v>
      </c>
      <c r="C9" t="s">
        <v>674</v>
      </c>
      <c r="D9" s="7">
        <v>620.59</v>
      </c>
      <c r="E9" s="7">
        <v>517.16</v>
      </c>
      <c r="F9" s="21">
        <f t="shared" si="0"/>
        <v>0.8333360189497091</v>
      </c>
    </row>
    <row r="10" spans="2:6" x14ac:dyDescent="0.2">
      <c r="B10">
        <f>VLOOKUP(C10,'DBC CODELIJST'!F:G,2,FALSE)</f>
        <v>16</v>
      </c>
      <c r="C10" t="s">
        <v>675</v>
      </c>
      <c r="D10" s="7">
        <v>927.5</v>
      </c>
      <c r="E10" s="7">
        <v>772.91</v>
      </c>
      <c r="F10" s="21">
        <f t="shared" si="0"/>
        <v>0.83332614555256057</v>
      </c>
    </row>
    <row r="11" spans="2:6" x14ac:dyDescent="0.2">
      <c r="B11">
        <f>VLOOKUP(C11,'DBC CODELIJST'!F:G,2,FALSE)</f>
        <v>27</v>
      </c>
      <c r="C11" t="s">
        <v>676</v>
      </c>
      <c r="D11" s="7">
        <v>993.87</v>
      </c>
      <c r="E11" s="7">
        <v>828.23</v>
      </c>
      <c r="F11" s="21">
        <f t="shared" si="0"/>
        <v>0.83333836417237672</v>
      </c>
    </row>
    <row r="12" spans="2:6" x14ac:dyDescent="0.2">
      <c r="B12">
        <f>VLOOKUP(C12,'DBC CODELIJST'!F:G,2,FALSE)</f>
        <v>30</v>
      </c>
      <c r="C12" t="s">
        <v>677</v>
      </c>
      <c r="D12" s="7">
        <v>3798.06</v>
      </c>
      <c r="E12" s="7">
        <v>3165.05</v>
      </c>
      <c r="F12" s="21">
        <f t="shared" si="0"/>
        <v>0.83333333333333337</v>
      </c>
    </row>
    <row r="13" spans="2:6" x14ac:dyDescent="0.2">
      <c r="B13">
        <f>VLOOKUP(C13,'DBC CODELIJST'!F:G,2,FALSE)</f>
        <v>31</v>
      </c>
      <c r="C13" t="s">
        <v>678</v>
      </c>
      <c r="D13" s="7">
        <v>6216.71</v>
      </c>
      <c r="E13" s="7">
        <v>5180.6000000000004</v>
      </c>
      <c r="F13" s="21">
        <f t="shared" si="0"/>
        <v>0.83333467380656334</v>
      </c>
    </row>
    <row r="14" spans="2:6" x14ac:dyDescent="0.2">
      <c r="B14">
        <f>VLOOKUP(C14,'DBC CODELIJST'!F:G,2,FALSE)</f>
        <v>33</v>
      </c>
      <c r="C14" t="s">
        <v>679</v>
      </c>
      <c r="D14" s="7">
        <v>950.77</v>
      </c>
      <c r="E14" s="7">
        <v>792.31</v>
      </c>
      <c r="F14" s="21">
        <f t="shared" si="0"/>
        <v>0.83333508629847386</v>
      </c>
    </row>
    <row r="15" spans="2:6" x14ac:dyDescent="0.2">
      <c r="B15">
        <f>VLOOKUP(C15,'DBC CODELIJST'!F:G,2,FALSE)</f>
        <v>38</v>
      </c>
      <c r="C15" t="s">
        <v>680</v>
      </c>
      <c r="D15" s="7">
        <v>6021.64</v>
      </c>
      <c r="E15" s="7">
        <v>5018.03</v>
      </c>
      <c r="F15" s="21">
        <f t="shared" si="0"/>
        <v>0.83333277977428066</v>
      </c>
    </row>
    <row r="16" spans="2:6" x14ac:dyDescent="0.2">
      <c r="B16">
        <f>VLOOKUP(C16,'DBC CODELIJST'!F:G,2,FALSE)</f>
        <v>40</v>
      </c>
      <c r="C16" t="s">
        <v>681</v>
      </c>
      <c r="D16" s="7">
        <v>1034.72</v>
      </c>
      <c r="E16" s="7">
        <v>862.27</v>
      </c>
      <c r="F16" s="21">
        <f t="shared" si="0"/>
        <v>0.83333655481676194</v>
      </c>
    </row>
    <row r="17" spans="2:6" x14ac:dyDescent="0.2">
      <c r="B17">
        <f>VLOOKUP(C17,'DBC CODELIJST'!F:G,2,FALSE)</f>
        <v>41</v>
      </c>
      <c r="C17" t="s">
        <v>682</v>
      </c>
      <c r="D17" s="7">
        <v>2124.84</v>
      </c>
      <c r="E17" s="7">
        <v>1770.7</v>
      </c>
      <c r="F17" s="21">
        <f t="shared" si="0"/>
        <v>0.83333333333333326</v>
      </c>
    </row>
    <row r="18" spans="2:6" x14ac:dyDescent="0.2">
      <c r="B18">
        <f>VLOOKUP(C18,'DBC CODELIJST'!F:G,2,FALSE)</f>
        <v>42</v>
      </c>
      <c r="C18" t="s">
        <v>683</v>
      </c>
      <c r="D18" s="7">
        <v>3712.17</v>
      </c>
      <c r="E18" s="7">
        <v>3093.47</v>
      </c>
      <c r="F18" s="21">
        <f t="shared" si="0"/>
        <v>0.83333198641226014</v>
      </c>
    </row>
    <row r="19" spans="2:6" x14ac:dyDescent="0.2">
      <c r="B19">
        <f>VLOOKUP(C19,'DBC CODELIJST'!F:G,2,FALSE)</f>
        <v>48</v>
      </c>
      <c r="C19" t="s">
        <v>684</v>
      </c>
      <c r="D19" s="7">
        <v>3412.04</v>
      </c>
      <c r="E19" s="7">
        <v>2843.36</v>
      </c>
      <c r="F19" s="21">
        <f t="shared" si="0"/>
        <v>0.83333137946800162</v>
      </c>
    </row>
    <row r="20" spans="2:6" x14ac:dyDescent="0.2">
      <c r="B20">
        <f>VLOOKUP(C20,'DBC CODELIJST'!F:G,2,FALSE)</f>
        <v>49</v>
      </c>
      <c r="C20" t="s">
        <v>685</v>
      </c>
      <c r="D20" s="7">
        <v>5875.31</v>
      </c>
      <c r="E20" s="7">
        <v>4896.09</v>
      </c>
      <c r="F20" s="21">
        <f t="shared" si="0"/>
        <v>0.83333304966035826</v>
      </c>
    </row>
    <row r="21" spans="2:6" x14ac:dyDescent="0.2">
      <c r="B21">
        <f>VLOOKUP(C21,'DBC CODELIJST'!F:G,2,FALSE)</f>
        <v>51</v>
      </c>
      <c r="C21" t="s">
        <v>686</v>
      </c>
      <c r="D21" s="7">
        <v>915.44</v>
      </c>
      <c r="E21" s="7">
        <v>762.87</v>
      </c>
      <c r="F21" s="21">
        <f t="shared" si="0"/>
        <v>0.83333697456960587</v>
      </c>
    </row>
    <row r="22" spans="2:6" x14ac:dyDescent="0.2">
      <c r="B22">
        <f>VLOOKUP(C22,'DBC CODELIJST'!F:G,2,FALSE)</f>
        <v>52</v>
      </c>
      <c r="C22" t="s">
        <v>687</v>
      </c>
      <c r="D22" s="7">
        <v>1837.44</v>
      </c>
      <c r="E22" s="7">
        <v>1531.2</v>
      </c>
      <c r="F22" s="21">
        <f t="shared" si="0"/>
        <v>0.83333333333333337</v>
      </c>
    </row>
    <row r="23" spans="2:6" x14ac:dyDescent="0.2">
      <c r="B23">
        <f>VLOOKUP(C23,'DBC CODELIJST'!F:G,2,FALSE)</f>
        <v>53</v>
      </c>
      <c r="C23" t="s">
        <v>688</v>
      </c>
      <c r="D23" s="7">
        <v>3424.64</v>
      </c>
      <c r="E23" s="7">
        <v>2853.86</v>
      </c>
      <c r="F23" s="21">
        <f t="shared" si="0"/>
        <v>0.8333313866566997</v>
      </c>
    </row>
    <row r="24" spans="2:6" x14ac:dyDescent="0.2">
      <c r="B24">
        <f>VLOOKUP(C24,'DBC CODELIJST'!F:G,2,FALSE)</f>
        <v>54</v>
      </c>
      <c r="C24" t="s">
        <v>689</v>
      </c>
      <c r="D24" s="7">
        <v>5970.82</v>
      </c>
      <c r="E24" s="7">
        <v>4975.68</v>
      </c>
      <c r="F24" s="21">
        <f t="shared" si="0"/>
        <v>0.83333277506272174</v>
      </c>
    </row>
    <row r="25" spans="2:6" x14ac:dyDescent="0.2">
      <c r="B25">
        <f>VLOOKUP(C25,'DBC CODELIJST'!F:G,2,FALSE)</f>
        <v>56</v>
      </c>
      <c r="C25" t="s">
        <v>690</v>
      </c>
      <c r="D25" s="7">
        <v>929.16</v>
      </c>
      <c r="E25" s="7">
        <v>774.3</v>
      </c>
      <c r="F25" s="21">
        <f t="shared" si="0"/>
        <v>0.83333333333333326</v>
      </c>
    </row>
    <row r="26" spans="2:6" x14ac:dyDescent="0.2">
      <c r="B26">
        <f>VLOOKUP(C26,'DBC CODELIJST'!F:G,2,FALSE)</f>
        <v>59</v>
      </c>
      <c r="C26" t="s">
        <v>691</v>
      </c>
      <c r="D26" s="7">
        <v>3364.85</v>
      </c>
      <c r="E26" s="7">
        <v>2804.04</v>
      </c>
      <c r="F26" s="21">
        <f t="shared" si="0"/>
        <v>0.83333283801655345</v>
      </c>
    </row>
    <row r="27" spans="2:6" x14ac:dyDescent="0.2">
      <c r="B27">
        <f>VLOOKUP(C27,'DBC CODELIJST'!F:G,2,FALSE)</f>
        <v>60</v>
      </c>
      <c r="C27" t="s">
        <v>692</v>
      </c>
      <c r="D27" s="7">
        <v>6163.21</v>
      </c>
      <c r="E27" s="7">
        <v>5136.01</v>
      </c>
      <c r="F27" s="21">
        <f t="shared" si="0"/>
        <v>0.83333360375518606</v>
      </c>
    </row>
    <row r="28" spans="2:6" x14ac:dyDescent="0.2">
      <c r="B28">
        <f>VLOOKUP(C28,'DBC CODELIJST'!F:G,2,FALSE)</f>
        <v>66</v>
      </c>
      <c r="C28" t="s">
        <v>693</v>
      </c>
      <c r="D28" s="7">
        <v>3661.3</v>
      </c>
      <c r="E28" s="7">
        <v>3051.08</v>
      </c>
      <c r="F28" s="21">
        <f t="shared" si="0"/>
        <v>0.83333242290989529</v>
      </c>
    </row>
    <row r="29" spans="2:6" x14ac:dyDescent="0.2">
      <c r="B29">
        <f>VLOOKUP(C29,'DBC CODELIJST'!F:G,2,FALSE)</f>
        <v>67</v>
      </c>
      <c r="C29" t="s">
        <v>694</v>
      </c>
      <c r="D29" s="7">
        <v>6338.26</v>
      </c>
      <c r="E29" s="7">
        <v>5281.88</v>
      </c>
      <c r="F29" s="21">
        <f t="shared" si="0"/>
        <v>0.83333280742664384</v>
      </c>
    </row>
    <row r="30" spans="2:6" x14ac:dyDescent="0.2">
      <c r="B30">
        <f>VLOOKUP(C30,'DBC CODELIJST'!F:G,2,FALSE)</f>
        <v>68</v>
      </c>
      <c r="C30" t="s">
        <v>695</v>
      </c>
      <c r="D30" s="7">
        <v>11754.86</v>
      </c>
      <c r="E30" s="7">
        <v>9795.7099999999991</v>
      </c>
      <c r="F30" s="21">
        <f t="shared" si="0"/>
        <v>0.83333276619202601</v>
      </c>
    </row>
    <row r="31" spans="2:6" x14ac:dyDescent="0.2">
      <c r="B31">
        <f>VLOOKUP(C31,'DBC CODELIJST'!F:G,2,FALSE)</f>
        <v>87</v>
      </c>
      <c r="C31" t="s">
        <v>696</v>
      </c>
      <c r="D31" s="7">
        <v>6409.57</v>
      </c>
      <c r="E31" s="7">
        <v>5341.31</v>
      </c>
      <c r="F31" s="21">
        <f t="shared" si="0"/>
        <v>0.83333359336117718</v>
      </c>
    </row>
    <row r="32" spans="2:6" x14ac:dyDescent="0.2">
      <c r="B32">
        <f>VLOOKUP(C32,'DBC CODELIJST'!F:G,2,FALSE)</f>
        <v>118</v>
      </c>
      <c r="C32" t="s">
        <v>697</v>
      </c>
      <c r="D32" s="7">
        <v>3882.19</v>
      </c>
      <c r="E32" s="7">
        <v>3235.16</v>
      </c>
      <c r="F32" s="21">
        <f t="shared" si="0"/>
        <v>0.83333376264428061</v>
      </c>
    </row>
    <row r="33" spans="2:6" x14ac:dyDescent="0.2">
      <c r="B33">
        <f>VLOOKUP(C33,'DBC CODELIJST'!F:G,2,FALSE)</f>
        <v>119</v>
      </c>
      <c r="C33" t="s">
        <v>698</v>
      </c>
      <c r="D33" s="7">
        <v>6470.57</v>
      </c>
      <c r="E33" s="7">
        <v>5392.14</v>
      </c>
      <c r="F33" s="21">
        <f t="shared" si="0"/>
        <v>0.83333307575684989</v>
      </c>
    </row>
    <row r="34" spans="2:6" x14ac:dyDescent="0.2">
      <c r="B34">
        <f>VLOOKUP(C34,'DBC CODELIJST'!F:G,2,FALSE)</f>
        <v>121</v>
      </c>
      <c r="C34" t="s">
        <v>699</v>
      </c>
      <c r="D34" s="7">
        <v>1005.21</v>
      </c>
      <c r="E34" s="7">
        <v>837.68</v>
      </c>
      <c r="F34" s="21">
        <f t="shared" si="0"/>
        <v>0.83333830741835035</v>
      </c>
    </row>
    <row r="35" spans="2:6" x14ac:dyDescent="0.2">
      <c r="B35">
        <f>VLOOKUP(C35,'DBC CODELIJST'!F:G,2,FALSE)</f>
        <v>131</v>
      </c>
      <c r="C35" t="s">
        <v>700</v>
      </c>
      <c r="D35" s="7">
        <v>12737.84</v>
      </c>
      <c r="E35" s="7">
        <v>10614.86</v>
      </c>
      <c r="F35" s="21">
        <f t="shared" si="0"/>
        <v>0.83333280995836034</v>
      </c>
    </row>
    <row r="36" spans="2:6" x14ac:dyDescent="0.2">
      <c r="B36">
        <f>VLOOKUP(C36,'DBC CODELIJST'!F:G,2,FALSE)</f>
        <v>133</v>
      </c>
      <c r="C36" t="s">
        <v>701</v>
      </c>
      <c r="D36" s="7">
        <v>11557.05</v>
      </c>
      <c r="E36" s="7">
        <v>9630.8799999999992</v>
      </c>
      <c r="F36" s="21">
        <f t="shared" si="0"/>
        <v>0.83333376596968944</v>
      </c>
    </row>
    <row r="37" spans="2:6" x14ac:dyDescent="0.2">
      <c r="B37">
        <f>VLOOKUP(C37,'DBC CODELIJST'!F:G,2,FALSE)</f>
        <v>135</v>
      </c>
      <c r="C37" t="s">
        <v>702</v>
      </c>
      <c r="D37" s="7">
        <v>6006.08</v>
      </c>
      <c r="E37" s="7">
        <v>5005.07</v>
      </c>
      <c r="F37" s="21">
        <f t="shared" si="0"/>
        <v>0.8333338883264958</v>
      </c>
    </row>
    <row r="38" spans="2:6" x14ac:dyDescent="0.2">
      <c r="B38">
        <f>VLOOKUP(C38,'DBC CODELIJST'!F:G,2,FALSE)</f>
        <v>137</v>
      </c>
      <c r="C38" t="s">
        <v>703</v>
      </c>
      <c r="D38" s="7">
        <v>11474.19</v>
      </c>
      <c r="E38" s="7">
        <v>9561.83</v>
      </c>
      <c r="F38" s="21">
        <f t="shared" si="0"/>
        <v>0.8333337690939403</v>
      </c>
    </row>
    <row r="39" spans="2:6" x14ac:dyDescent="0.2">
      <c r="B39">
        <f>VLOOKUP(C39,'DBC CODELIJST'!F:G,2,FALSE)</f>
        <v>139</v>
      </c>
      <c r="C39" t="s">
        <v>704</v>
      </c>
      <c r="D39" s="7">
        <v>11709.56</v>
      </c>
      <c r="E39" s="7">
        <v>9757.9699999999993</v>
      </c>
      <c r="F39" s="21">
        <f t="shared" si="0"/>
        <v>0.83333361800101791</v>
      </c>
    </row>
    <row r="40" spans="2:6" x14ac:dyDescent="0.2">
      <c r="B40">
        <f>VLOOKUP(C40,'DBC CODELIJST'!F:G,2,FALSE)</f>
        <v>141</v>
      </c>
      <c r="C40" t="s">
        <v>705</v>
      </c>
      <c r="D40" s="7">
        <v>11549.32</v>
      </c>
      <c r="E40" s="7">
        <v>9624.44</v>
      </c>
      <c r="F40" s="21">
        <f t="shared" si="0"/>
        <v>0.83333391056789496</v>
      </c>
    </row>
    <row r="41" spans="2:6" x14ac:dyDescent="0.2">
      <c r="B41">
        <f>VLOOKUP(C41,'DBC CODELIJST'!F:G,2,FALSE)</f>
        <v>143</v>
      </c>
      <c r="C41" t="s">
        <v>706</v>
      </c>
      <c r="D41" s="7">
        <v>20009.330000000002</v>
      </c>
      <c r="E41" s="7">
        <v>16674.439999999999</v>
      </c>
      <c r="F41" s="21">
        <f t="shared" si="0"/>
        <v>0.83333325003885672</v>
      </c>
    </row>
    <row r="42" spans="2:6" x14ac:dyDescent="0.2">
      <c r="B42">
        <f>VLOOKUP(C42,'DBC CODELIJST'!F:G,2,FALSE)</f>
        <v>144</v>
      </c>
      <c r="C42" t="s">
        <v>707</v>
      </c>
      <c r="D42" s="7">
        <v>28357.59</v>
      </c>
      <c r="E42" s="7">
        <v>23631.32</v>
      </c>
      <c r="F42" s="21">
        <f t="shared" si="0"/>
        <v>0.83333315701369548</v>
      </c>
    </row>
    <row r="43" spans="2:6" x14ac:dyDescent="0.2">
      <c r="B43">
        <f>VLOOKUP(C43,'DBC CODELIJST'!F:G,2,FALSE)</f>
        <v>146</v>
      </c>
      <c r="C43" t="s">
        <v>708</v>
      </c>
      <c r="D43" s="7">
        <v>20774.75</v>
      </c>
      <c r="E43" s="7">
        <v>17312.29</v>
      </c>
      <c r="F43" s="21">
        <f t="shared" si="0"/>
        <v>0.83333325310773898</v>
      </c>
    </row>
    <row r="44" spans="2:6" x14ac:dyDescent="0.2">
      <c r="B44">
        <f>VLOOKUP(C44,'DBC CODELIJST'!F:G,2,FALSE)</f>
        <v>148</v>
      </c>
      <c r="C44" t="s">
        <v>709</v>
      </c>
      <c r="D44" s="7">
        <v>11727.9</v>
      </c>
      <c r="E44" s="7">
        <v>9773.25</v>
      </c>
      <c r="F44" s="21">
        <f t="shared" si="0"/>
        <v>0.83333333333333337</v>
      </c>
    </row>
    <row r="45" spans="2:6" x14ac:dyDescent="0.2">
      <c r="B45">
        <f>VLOOKUP(C45,'DBC CODELIJST'!F:G,2,FALSE)</f>
        <v>150</v>
      </c>
      <c r="C45" t="s">
        <v>710</v>
      </c>
      <c r="D45" s="7">
        <v>22683.06</v>
      </c>
      <c r="E45" s="7">
        <v>18902.55</v>
      </c>
      <c r="F45" s="21">
        <f t="shared" si="0"/>
        <v>0.83333333333333326</v>
      </c>
    </row>
    <row r="46" spans="2:6" x14ac:dyDescent="0.2">
      <c r="B46">
        <f>VLOOKUP(C46,'DBC CODELIJST'!F:G,2,FALSE)</f>
        <v>156</v>
      </c>
      <c r="C46" t="s">
        <v>711</v>
      </c>
      <c r="D46" s="7">
        <v>13071.46</v>
      </c>
      <c r="E46" s="7">
        <v>10892.88</v>
      </c>
      <c r="F46" s="21">
        <f t="shared" si="0"/>
        <v>0.83333307832483905</v>
      </c>
    </row>
    <row r="47" spans="2:6" x14ac:dyDescent="0.2">
      <c r="B47">
        <f>VLOOKUP(C47,'DBC CODELIJST'!F:G,2,FALSE)</f>
        <v>158</v>
      </c>
      <c r="C47" t="s">
        <v>712</v>
      </c>
      <c r="D47" s="7">
        <v>19740.63</v>
      </c>
      <c r="E47" s="7">
        <v>16450.52</v>
      </c>
      <c r="F47" s="21">
        <f t="shared" si="0"/>
        <v>0.8333330800486104</v>
      </c>
    </row>
    <row r="48" spans="2:6" x14ac:dyDescent="0.2">
      <c r="B48">
        <f>VLOOKUP(C48,'DBC CODELIJST'!F:G,2,FALSE)</f>
        <v>162</v>
      </c>
      <c r="C48" t="s">
        <v>713</v>
      </c>
      <c r="D48" s="7">
        <v>926.86</v>
      </c>
      <c r="E48" s="7">
        <v>772.38</v>
      </c>
      <c r="F48" s="21">
        <f t="shared" si="0"/>
        <v>0.83332973696135337</v>
      </c>
    </row>
    <row r="49" spans="2:6" x14ac:dyDescent="0.2">
      <c r="B49">
        <f>VLOOKUP(C49,'DBC CODELIJST'!F:G,2,FALSE)</f>
        <v>165</v>
      </c>
      <c r="C49" t="s">
        <v>715</v>
      </c>
      <c r="D49" s="7">
        <v>1580.14</v>
      </c>
      <c r="E49" s="7">
        <v>1316.78</v>
      </c>
      <c r="F49" s="21">
        <f t="shared" si="0"/>
        <v>0.8333312238156112</v>
      </c>
    </row>
    <row r="50" spans="2:6" x14ac:dyDescent="0.2">
      <c r="B50">
        <f>VLOOKUP(C50,'DBC CODELIJST'!F:G,2,FALSE)</f>
        <v>169</v>
      </c>
      <c r="C50" t="s">
        <v>716</v>
      </c>
      <c r="D50" s="7">
        <v>2129.36</v>
      </c>
      <c r="E50" s="7">
        <v>1774.47</v>
      </c>
      <c r="F50" s="21">
        <f t="shared" si="0"/>
        <v>0.83333489874891986</v>
      </c>
    </row>
    <row r="51" spans="2:6" x14ac:dyDescent="0.2">
      <c r="B51">
        <f>VLOOKUP(C51,'DBC CODELIJST'!F:G,2,FALSE)</f>
        <v>170</v>
      </c>
      <c r="C51" t="s">
        <v>717</v>
      </c>
      <c r="D51" s="7">
        <v>19284.830000000002</v>
      </c>
      <c r="E51" s="7">
        <v>16070.69</v>
      </c>
      <c r="F51" s="21">
        <f t="shared" si="0"/>
        <v>0.83333324690961752</v>
      </c>
    </row>
    <row r="52" spans="2:6" x14ac:dyDescent="0.2">
      <c r="B52">
        <f>VLOOKUP(C52,'DBC CODELIJST'!F:G,2,FALSE)</f>
        <v>172</v>
      </c>
      <c r="C52" t="s">
        <v>718</v>
      </c>
      <c r="D52" s="7">
        <v>1890.8</v>
      </c>
      <c r="E52" s="7">
        <v>1575.67</v>
      </c>
      <c r="F52" s="21">
        <f t="shared" si="0"/>
        <v>0.83333509625555324</v>
      </c>
    </row>
    <row r="53" spans="2:6" x14ac:dyDescent="0.2">
      <c r="B53">
        <f>VLOOKUP(C53,'DBC CODELIJST'!F:G,2,FALSE)</f>
        <v>173</v>
      </c>
      <c r="C53" t="s">
        <v>719</v>
      </c>
      <c r="D53" s="7">
        <v>22096.28</v>
      </c>
      <c r="E53" s="7">
        <v>18413.57</v>
      </c>
      <c r="F53" s="21">
        <f t="shared" si="0"/>
        <v>0.83333348418828879</v>
      </c>
    </row>
    <row r="54" spans="2:6" x14ac:dyDescent="0.2">
      <c r="B54">
        <f>VLOOKUP(C54,'DBC CODELIJST'!F:G,2,FALSE)</f>
        <v>175</v>
      </c>
      <c r="C54" t="s">
        <v>720</v>
      </c>
      <c r="D54" s="7">
        <v>13487</v>
      </c>
      <c r="E54" s="7">
        <v>11239.17</v>
      </c>
      <c r="F54" s="21">
        <f t="shared" si="0"/>
        <v>0.83333358048491135</v>
      </c>
    </row>
    <row r="55" spans="2:6" x14ac:dyDescent="0.2">
      <c r="B55">
        <f>VLOOKUP(C55,'DBC CODELIJST'!F:G,2,FALSE)</f>
        <v>177</v>
      </c>
      <c r="C55" t="s">
        <v>721</v>
      </c>
      <c r="D55" s="7">
        <v>21366.959999999999</v>
      </c>
      <c r="E55" s="7">
        <v>17805.8</v>
      </c>
      <c r="F55" s="21">
        <f t="shared" si="0"/>
        <v>0.83333333333333337</v>
      </c>
    </row>
    <row r="56" spans="2:6" x14ac:dyDescent="0.2">
      <c r="B56">
        <f>VLOOKUP(C56,'DBC CODELIJST'!F:G,2,FALSE)</f>
        <v>178</v>
      </c>
      <c r="C56" t="s">
        <v>775</v>
      </c>
      <c r="D56" s="7">
        <v>30291.21</v>
      </c>
      <c r="E56" s="7">
        <v>25242.68</v>
      </c>
      <c r="F56" s="21">
        <f t="shared" si="0"/>
        <v>0.83333349839772008</v>
      </c>
    </row>
    <row r="57" spans="2:6" x14ac:dyDescent="0.2">
      <c r="B57">
        <f>VLOOKUP(C57,'DBC CODELIJST'!F:G,2,FALSE)</f>
        <v>179</v>
      </c>
      <c r="C57" t="s">
        <v>722</v>
      </c>
      <c r="D57" s="7">
        <v>20173.55</v>
      </c>
      <c r="E57" s="7">
        <v>16811.29</v>
      </c>
      <c r="F57" s="21">
        <f t="shared" si="0"/>
        <v>0.83333325071690412</v>
      </c>
    </row>
    <row r="58" spans="2:6" x14ac:dyDescent="0.2">
      <c r="B58">
        <f>VLOOKUP(C58,'DBC CODELIJST'!F:G,2,FALSE)</f>
        <v>180</v>
      </c>
      <c r="C58" t="s">
        <v>776</v>
      </c>
      <c r="D58" s="7">
        <v>37950.29</v>
      </c>
      <c r="E58" s="7">
        <v>31625.24</v>
      </c>
      <c r="F58" s="21">
        <f t="shared" si="0"/>
        <v>0.83333328941623375</v>
      </c>
    </row>
    <row r="59" spans="2:6" x14ac:dyDescent="0.2">
      <c r="B59">
        <f>VLOOKUP(C59,'DBC CODELIJST'!F:G,2,FALSE)</f>
        <v>181</v>
      </c>
      <c r="C59" t="s">
        <v>723</v>
      </c>
      <c r="D59" s="7">
        <v>1820.84</v>
      </c>
      <c r="E59" s="7">
        <v>1517.36</v>
      </c>
      <c r="F59" s="21">
        <f t="shared" si="0"/>
        <v>0.83332967201950747</v>
      </c>
    </row>
    <row r="60" spans="2:6" x14ac:dyDescent="0.2">
      <c r="B60">
        <f>VLOOKUP(C60,'DBC CODELIJST'!F:G,2,FALSE)</f>
        <v>182</v>
      </c>
      <c r="C60" t="s">
        <v>724</v>
      </c>
      <c r="D60" s="7">
        <v>19762.34</v>
      </c>
      <c r="E60" s="7">
        <v>16468.62</v>
      </c>
      <c r="F60" s="21">
        <f t="shared" si="0"/>
        <v>0.83333350200431722</v>
      </c>
    </row>
    <row r="61" spans="2:6" x14ac:dyDescent="0.2">
      <c r="B61">
        <f>VLOOKUP(C61,'DBC CODELIJST'!F:G,2,FALSE)</f>
        <v>183</v>
      </c>
      <c r="C61" t="s">
        <v>777</v>
      </c>
      <c r="D61" s="7">
        <v>39803.86</v>
      </c>
      <c r="E61" s="7">
        <v>33169.879999999997</v>
      </c>
      <c r="F61" s="21">
        <f t="shared" si="0"/>
        <v>0.83333324958936139</v>
      </c>
    </row>
    <row r="62" spans="2:6" x14ac:dyDescent="0.2">
      <c r="B62">
        <f>VLOOKUP(C62,'DBC CODELIJST'!F:G,2,FALSE)</f>
        <v>184</v>
      </c>
      <c r="C62" t="s">
        <v>725</v>
      </c>
      <c r="D62" s="7">
        <v>1962.14</v>
      </c>
      <c r="E62" s="7">
        <v>1635.12</v>
      </c>
      <c r="F62" s="21">
        <f t="shared" si="0"/>
        <v>0.83333503215876537</v>
      </c>
    </row>
    <row r="63" spans="2:6" x14ac:dyDescent="0.2">
      <c r="B63">
        <f>VLOOKUP(C63,'DBC CODELIJST'!F:G,2,FALSE)</f>
        <v>185</v>
      </c>
      <c r="C63" t="s">
        <v>726</v>
      </c>
      <c r="D63" s="7">
        <v>34327.120000000003</v>
      </c>
      <c r="E63" s="7">
        <v>28605.93</v>
      </c>
      <c r="F63" s="21">
        <f t="shared" si="0"/>
        <v>0.83333323622838151</v>
      </c>
    </row>
    <row r="64" spans="2:6" x14ac:dyDescent="0.2">
      <c r="B64">
        <f>VLOOKUP(C64,'DBC CODELIJST'!F:G,2,FALSE)</f>
        <v>186</v>
      </c>
      <c r="C64" t="s">
        <v>778</v>
      </c>
      <c r="D64" s="7">
        <v>56055.23</v>
      </c>
      <c r="E64" s="7">
        <v>46712.69</v>
      </c>
      <c r="F64" s="21">
        <f t="shared" si="0"/>
        <v>0.83333330360075231</v>
      </c>
    </row>
    <row r="65" spans="2:6" x14ac:dyDescent="0.2">
      <c r="B65">
        <f>VLOOKUP(C65,'DBC CODELIJST'!F:G,2,FALSE)</f>
        <v>187</v>
      </c>
      <c r="C65" t="s">
        <v>727</v>
      </c>
      <c r="D65" s="7">
        <v>31062.11</v>
      </c>
      <c r="E65" s="7">
        <v>25885.1</v>
      </c>
      <c r="F65" s="21">
        <f t="shared" si="0"/>
        <v>0.83333360161302628</v>
      </c>
    </row>
    <row r="66" spans="2:6" x14ac:dyDescent="0.2">
      <c r="B66">
        <f>VLOOKUP(C66,'DBC CODELIJST'!F:G,2,FALSE)</f>
        <v>188</v>
      </c>
      <c r="C66" t="s">
        <v>779</v>
      </c>
      <c r="D66" s="7">
        <v>40351.72</v>
      </c>
      <c r="E66" s="7">
        <v>33626.43</v>
      </c>
      <c r="F66" s="21">
        <f t="shared" si="0"/>
        <v>0.83333325072636311</v>
      </c>
    </row>
    <row r="67" spans="2:6" x14ac:dyDescent="0.2">
      <c r="B67">
        <f>VLOOKUP(C67,'DBC CODELIJST'!F:G,2,FALSE)</f>
        <v>189</v>
      </c>
      <c r="C67" t="s">
        <v>728</v>
      </c>
      <c r="D67" s="7">
        <v>1077.1300000000001</v>
      </c>
      <c r="E67" s="7">
        <v>897.61</v>
      </c>
      <c r="F67" s="21">
        <f t="shared" si="0"/>
        <v>0.83333488065507411</v>
      </c>
    </row>
    <row r="68" spans="2:6" x14ac:dyDescent="0.2">
      <c r="B68">
        <f>VLOOKUP(C68,'DBC CODELIJST'!F:G,2,FALSE)</f>
        <v>190</v>
      </c>
      <c r="C68" t="s">
        <v>729</v>
      </c>
      <c r="D68" s="7">
        <v>3631.1</v>
      </c>
      <c r="E68" s="7">
        <v>3025.92</v>
      </c>
      <c r="F68" s="21">
        <f t="shared" si="0"/>
        <v>0.83333425132879846</v>
      </c>
    </row>
    <row r="69" spans="2:6" x14ac:dyDescent="0.2">
      <c r="B69">
        <f>VLOOKUP(C69,'DBC CODELIJST'!F:G,2,FALSE)</f>
        <v>191</v>
      </c>
      <c r="C69" t="s">
        <v>730</v>
      </c>
      <c r="D69" s="7">
        <v>20561.3</v>
      </c>
      <c r="E69" s="7">
        <v>17134.419999999998</v>
      </c>
      <c r="F69" s="21">
        <f t="shared" ref="F69:F122" si="1">E69/D69</f>
        <v>0.83333349545019031</v>
      </c>
    </row>
    <row r="70" spans="2:6" x14ac:dyDescent="0.2">
      <c r="B70">
        <f>VLOOKUP(C70,'DBC CODELIJST'!F:G,2,FALSE)</f>
        <v>192</v>
      </c>
      <c r="C70" t="s">
        <v>780</v>
      </c>
      <c r="D70" s="7">
        <v>33401.21</v>
      </c>
      <c r="E70" s="7">
        <v>27834.34</v>
      </c>
      <c r="F70" s="21">
        <f t="shared" si="1"/>
        <v>0.83333328343494151</v>
      </c>
    </row>
    <row r="71" spans="2:6" x14ac:dyDescent="0.2">
      <c r="B71">
        <f>VLOOKUP(C71,'DBC CODELIJST'!F:G,2,FALSE)</f>
        <v>193</v>
      </c>
      <c r="C71" t="s">
        <v>731</v>
      </c>
      <c r="D71" s="7">
        <v>6263.48</v>
      </c>
      <c r="E71" s="7">
        <v>5219.57</v>
      </c>
      <c r="F71" s="21">
        <f t="shared" si="1"/>
        <v>0.83333386551884892</v>
      </c>
    </row>
    <row r="72" spans="2:6" x14ac:dyDescent="0.2">
      <c r="B72">
        <f>VLOOKUP(C72,'DBC CODELIJST'!F:G,2,FALSE)</f>
        <v>194</v>
      </c>
      <c r="C72" t="s">
        <v>732</v>
      </c>
      <c r="D72" s="7">
        <v>13189.19</v>
      </c>
      <c r="E72" s="7">
        <v>10991</v>
      </c>
      <c r="F72" s="21">
        <f t="shared" si="1"/>
        <v>0.83333396516389557</v>
      </c>
    </row>
    <row r="73" spans="2:6" x14ac:dyDescent="0.2">
      <c r="B73">
        <f>VLOOKUP(C73,'DBC CODELIJST'!F:G,2,FALSE)</f>
        <v>195</v>
      </c>
      <c r="C73" t="s">
        <v>733</v>
      </c>
      <c r="D73" s="7">
        <v>31287.19</v>
      </c>
      <c r="E73" s="7">
        <v>26072.66</v>
      </c>
      <c r="F73" s="21">
        <f t="shared" si="1"/>
        <v>0.83333338660327116</v>
      </c>
    </row>
    <row r="74" spans="2:6" x14ac:dyDescent="0.2">
      <c r="B74">
        <f>VLOOKUP(C74,'DBC CODELIJST'!F:G,2,FALSE)</f>
        <v>196</v>
      </c>
      <c r="C74" t="s">
        <v>781</v>
      </c>
      <c r="D74" s="7">
        <v>37808.78</v>
      </c>
      <c r="E74" s="7">
        <v>31507.32</v>
      </c>
      <c r="F74" s="21">
        <f t="shared" si="1"/>
        <v>0.83333342149627676</v>
      </c>
    </row>
    <row r="75" spans="2:6" x14ac:dyDescent="0.2">
      <c r="B75">
        <f>VLOOKUP(C75,'DBC CODELIJST'!F:G,2,FALSE)</f>
        <v>203</v>
      </c>
      <c r="C75" t="s">
        <v>734</v>
      </c>
      <c r="D75" s="7">
        <v>2173.52</v>
      </c>
      <c r="E75" s="7">
        <v>1811.27</v>
      </c>
      <c r="F75" s="21">
        <f t="shared" si="1"/>
        <v>0.83333486694394343</v>
      </c>
    </row>
    <row r="76" spans="2:6" x14ac:dyDescent="0.2">
      <c r="B76">
        <f>VLOOKUP(C76,'DBC CODELIJST'!F:G,2,FALSE)</f>
        <v>204</v>
      </c>
      <c r="C76" t="s">
        <v>735</v>
      </c>
      <c r="D76" s="7">
        <v>21681.07</v>
      </c>
      <c r="E76" s="7">
        <v>18067.560000000001</v>
      </c>
      <c r="F76" s="21">
        <f t="shared" si="1"/>
        <v>0.83333341020530816</v>
      </c>
    </row>
    <row r="77" spans="2:6" x14ac:dyDescent="0.2">
      <c r="B77">
        <f>VLOOKUP(C77,'DBC CODELIJST'!F:G,2,FALSE)</f>
        <v>205</v>
      </c>
      <c r="C77" t="s">
        <v>782</v>
      </c>
      <c r="D77" s="7">
        <v>35127.57</v>
      </c>
      <c r="E77" s="7">
        <v>29272.97</v>
      </c>
      <c r="F77" s="21">
        <f t="shared" si="1"/>
        <v>0.83333319099499348</v>
      </c>
    </row>
    <row r="78" spans="2:6" x14ac:dyDescent="0.2">
      <c r="B78">
        <f>VLOOKUP(C78,'DBC CODELIJST'!F:G,2,FALSE)</f>
        <v>206</v>
      </c>
      <c r="C78" t="s">
        <v>736</v>
      </c>
      <c r="D78" s="7">
        <v>2108.1</v>
      </c>
      <c r="E78" s="7">
        <v>1756.75</v>
      </c>
      <c r="F78" s="21">
        <f t="shared" si="1"/>
        <v>0.83333333333333337</v>
      </c>
    </row>
    <row r="79" spans="2:6" x14ac:dyDescent="0.2">
      <c r="B79">
        <f>VLOOKUP(C79,'DBC CODELIJST'!F:G,2,FALSE)</f>
        <v>207</v>
      </c>
      <c r="C79" t="s">
        <v>737</v>
      </c>
      <c r="D79" s="7">
        <v>6589.67</v>
      </c>
      <c r="E79" s="7">
        <v>5491.4</v>
      </c>
      <c r="F79" s="21">
        <f t="shared" si="1"/>
        <v>0.83333459793889519</v>
      </c>
    </row>
    <row r="80" spans="2:6" x14ac:dyDescent="0.2">
      <c r="B80">
        <f>VLOOKUP(C80,'DBC CODELIJST'!F:G,2,FALSE)</f>
        <v>208</v>
      </c>
      <c r="C80" t="s">
        <v>738</v>
      </c>
      <c r="D80" s="7">
        <v>11931.88</v>
      </c>
      <c r="E80" s="7">
        <v>9943.23</v>
      </c>
      <c r="F80" s="21">
        <f t="shared" si="1"/>
        <v>0.83333305396970137</v>
      </c>
    </row>
    <row r="81" spans="2:8" x14ac:dyDescent="0.2">
      <c r="B81">
        <f>VLOOKUP(C81,'DBC CODELIJST'!F:G,2,FALSE)</f>
        <v>209</v>
      </c>
      <c r="C81" t="s">
        <v>739</v>
      </c>
      <c r="D81" s="7">
        <v>28717.61</v>
      </c>
      <c r="E81" s="7">
        <v>23931.35</v>
      </c>
      <c r="F81" s="21">
        <f t="shared" si="1"/>
        <v>0.83333362351532725</v>
      </c>
    </row>
    <row r="82" spans="2:8" x14ac:dyDescent="0.2">
      <c r="B82">
        <f>VLOOKUP(C82,'DBC CODELIJST'!F:G,2,FALSE)</f>
        <v>215</v>
      </c>
      <c r="C82" t="s">
        <v>741</v>
      </c>
      <c r="D82" s="7">
        <v>111.83</v>
      </c>
      <c r="E82" s="7">
        <v>93.2</v>
      </c>
      <c r="F82" s="21">
        <f t="shared" si="1"/>
        <v>0.83340785120271843</v>
      </c>
      <c r="H82" s="7"/>
    </row>
    <row r="83" spans="2:8" x14ac:dyDescent="0.2">
      <c r="B83">
        <f>VLOOKUP(C83,'DBC CODELIJST'!F:G,2,FALSE)</f>
        <v>216</v>
      </c>
      <c r="C83" t="s">
        <v>742</v>
      </c>
      <c r="D83" s="7">
        <v>267.83</v>
      </c>
      <c r="E83" s="7">
        <v>223.19</v>
      </c>
      <c r="F83" s="21">
        <f t="shared" si="1"/>
        <v>0.83332711048052877</v>
      </c>
    </row>
    <row r="84" spans="2:8" x14ac:dyDescent="0.2">
      <c r="B84">
        <f>VLOOKUP(C84,'DBC CODELIJST'!F:G,2,FALSE)</f>
        <v>217</v>
      </c>
      <c r="C84" t="s">
        <v>743</v>
      </c>
      <c r="D84" s="7">
        <v>515</v>
      </c>
      <c r="E84" s="7">
        <v>429.17</v>
      </c>
      <c r="F84" s="21">
        <f t="shared" si="1"/>
        <v>0.8333398058252427</v>
      </c>
    </row>
    <row r="85" spans="2:8" x14ac:dyDescent="0.2">
      <c r="B85">
        <f>VLOOKUP(C85,'DBC CODELIJST'!F:G,2,FALSE)</f>
        <v>221</v>
      </c>
      <c r="C85" t="s">
        <v>744</v>
      </c>
      <c r="D85" s="7">
        <v>29767.63</v>
      </c>
      <c r="E85" s="7">
        <v>24806.36</v>
      </c>
      <c r="F85" s="21">
        <f t="shared" si="1"/>
        <v>0.83333338932256273</v>
      </c>
    </row>
    <row r="86" spans="2:8" x14ac:dyDescent="0.2">
      <c r="B86">
        <f>VLOOKUP(C86,'DBC CODELIJST'!F:G,2,FALSE)</f>
        <v>222</v>
      </c>
      <c r="C86" t="s">
        <v>784</v>
      </c>
      <c r="D86" s="7">
        <v>35861.17</v>
      </c>
      <c r="E86" s="7">
        <v>29884.31</v>
      </c>
      <c r="F86" s="21">
        <f t="shared" si="1"/>
        <v>0.83333337980885736</v>
      </c>
    </row>
    <row r="87" spans="2:8" x14ac:dyDescent="0.2">
      <c r="B87">
        <f>VLOOKUP(C87,'DBC CODELIJST'!F:G,2,FALSE)</f>
        <v>223</v>
      </c>
      <c r="C87" t="s">
        <v>745</v>
      </c>
      <c r="D87" s="7">
        <v>3469.33</v>
      </c>
      <c r="E87" s="7">
        <v>2891.11</v>
      </c>
      <c r="F87" s="21">
        <f t="shared" si="1"/>
        <v>0.83333381373348747</v>
      </c>
    </row>
    <row r="88" spans="2:8" x14ac:dyDescent="0.2">
      <c r="B88">
        <f>VLOOKUP(C88,'DBC CODELIJST'!F:G,2,FALSE)</f>
        <v>224</v>
      </c>
      <c r="C88" t="s">
        <v>746</v>
      </c>
      <c r="D88" s="7">
        <v>29577.119999999999</v>
      </c>
      <c r="E88" s="7">
        <v>24647.599999999999</v>
      </c>
      <c r="F88" s="21">
        <f t="shared" si="1"/>
        <v>0.83333333333333326</v>
      </c>
    </row>
    <row r="89" spans="2:8" x14ac:dyDescent="0.2">
      <c r="B89">
        <f>VLOOKUP(C89,'DBC CODELIJST'!F:G,2,FALSE)</f>
        <v>225</v>
      </c>
      <c r="C89" t="s">
        <v>787</v>
      </c>
      <c r="D89" s="7">
        <v>40909.339999999997</v>
      </c>
      <c r="E89" s="7">
        <v>34091.120000000003</v>
      </c>
      <c r="F89" s="21">
        <f t="shared" si="1"/>
        <v>0.83333341481431877</v>
      </c>
    </row>
    <row r="90" spans="2:8" x14ac:dyDescent="0.2">
      <c r="B90">
        <f>VLOOKUP(C90,'DBC CODELIJST'!F:G,2,FALSE)</f>
        <v>226</v>
      </c>
      <c r="C90" t="s">
        <v>747</v>
      </c>
      <c r="D90" s="7">
        <v>23117.63</v>
      </c>
      <c r="E90" s="7">
        <v>19264.689999999999</v>
      </c>
      <c r="F90" s="21">
        <f t="shared" si="1"/>
        <v>0.83333326123828433</v>
      </c>
    </row>
    <row r="91" spans="2:8" x14ac:dyDescent="0.2">
      <c r="B91">
        <f>VLOOKUP(C91,'DBC CODELIJST'!F:G,2,FALSE)</f>
        <v>227</v>
      </c>
      <c r="C91" t="s">
        <v>785</v>
      </c>
      <c r="D91" s="7">
        <v>34045.85</v>
      </c>
      <c r="E91" s="7">
        <v>28371.54</v>
      </c>
      <c r="F91" s="21">
        <f t="shared" si="1"/>
        <v>0.83333328437974086</v>
      </c>
    </row>
    <row r="92" spans="2:8" x14ac:dyDescent="0.2">
      <c r="B92">
        <f>VLOOKUP(C92,'DBC CODELIJST'!F:G,2,FALSE)</f>
        <v>228</v>
      </c>
      <c r="C92" t="s">
        <v>748</v>
      </c>
      <c r="D92" s="7">
        <v>999.32</v>
      </c>
      <c r="E92" s="7">
        <v>832.77</v>
      </c>
      <c r="F92" s="21">
        <f t="shared" si="1"/>
        <v>0.83333666893487568</v>
      </c>
    </row>
    <row r="93" spans="2:8" x14ac:dyDescent="0.2">
      <c r="B93">
        <f>VLOOKUP(C93,'DBC CODELIJST'!F:G,2,FALSE)</f>
        <v>229</v>
      </c>
      <c r="C93" t="s">
        <v>749</v>
      </c>
      <c r="D93" s="7">
        <v>1892.2</v>
      </c>
      <c r="E93" s="7">
        <v>1576.83</v>
      </c>
      <c r="F93" s="21">
        <f t="shared" si="1"/>
        <v>0.83333157171546346</v>
      </c>
    </row>
    <row r="94" spans="2:8" x14ac:dyDescent="0.2">
      <c r="B94">
        <f>VLOOKUP(C94,'DBC CODELIJST'!F:G,2,FALSE)</f>
        <v>230</v>
      </c>
      <c r="C94" t="s">
        <v>750</v>
      </c>
      <c r="D94" s="7">
        <v>1020.16</v>
      </c>
      <c r="E94" s="7">
        <v>850.13</v>
      </c>
      <c r="F94" s="21">
        <f t="shared" si="1"/>
        <v>0.83333006587202008</v>
      </c>
    </row>
    <row r="95" spans="2:8" x14ac:dyDescent="0.2">
      <c r="B95">
        <f>VLOOKUP(C95,'DBC CODELIJST'!F:G,2,FALSE)</f>
        <v>231</v>
      </c>
      <c r="C95" t="s">
        <v>751</v>
      </c>
      <c r="D95" s="7">
        <v>1072.6500000000001</v>
      </c>
      <c r="E95" s="7">
        <v>893.87</v>
      </c>
      <c r="F95" s="21">
        <f t="shared" si="1"/>
        <v>0.83332867198060867</v>
      </c>
    </row>
    <row r="96" spans="2:8" x14ac:dyDescent="0.2">
      <c r="B96">
        <f>VLOOKUP(C96,'DBC CODELIJST'!F:G,2,FALSE)</f>
        <v>232</v>
      </c>
      <c r="C96" t="s">
        <v>752</v>
      </c>
      <c r="D96" s="7">
        <v>2089.5700000000002</v>
      </c>
      <c r="E96" s="7">
        <v>1741.31</v>
      </c>
      <c r="F96" s="21">
        <f t="shared" si="1"/>
        <v>0.83333413094560116</v>
      </c>
    </row>
    <row r="97" spans="2:6" x14ac:dyDescent="0.2">
      <c r="B97">
        <f>VLOOKUP(C97,'DBC CODELIJST'!F:G,2,FALSE)</f>
        <v>233</v>
      </c>
      <c r="C97" t="s">
        <v>753</v>
      </c>
      <c r="D97" s="7">
        <v>3786.98</v>
      </c>
      <c r="E97" s="7">
        <v>3155.82</v>
      </c>
      <c r="F97" s="21">
        <f t="shared" si="1"/>
        <v>0.83333421354218928</v>
      </c>
    </row>
    <row r="98" spans="2:6" x14ac:dyDescent="0.2">
      <c r="B98">
        <f>VLOOKUP(C98,'DBC CODELIJST'!F:G,2,FALSE)</f>
        <v>234</v>
      </c>
      <c r="C98" t="s">
        <v>754</v>
      </c>
      <c r="D98" s="7">
        <v>6498.73</v>
      </c>
      <c r="E98" s="7">
        <v>5415.61</v>
      </c>
      <c r="F98" s="21">
        <f t="shared" si="1"/>
        <v>0.8333335897936982</v>
      </c>
    </row>
    <row r="99" spans="2:6" x14ac:dyDescent="0.2">
      <c r="B99">
        <f>VLOOKUP(C99,'DBC CODELIJST'!F:G,2,FALSE)</f>
        <v>235</v>
      </c>
      <c r="C99" t="s">
        <v>755</v>
      </c>
      <c r="D99" s="7">
        <v>12696.26</v>
      </c>
      <c r="E99" s="7">
        <v>10580.22</v>
      </c>
      <c r="F99" s="21">
        <f t="shared" si="1"/>
        <v>0.83333359587784117</v>
      </c>
    </row>
    <row r="100" spans="2:6" x14ac:dyDescent="0.2">
      <c r="B100">
        <f>VLOOKUP(C100,'DBC CODELIJST'!F:G,2,FALSE)</f>
        <v>236</v>
      </c>
      <c r="C100" t="s">
        <v>756</v>
      </c>
      <c r="D100" s="7">
        <v>2034.4</v>
      </c>
      <c r="E100" s="7">
        <v>1695.33</v>
      </c>
      <c r="F100" s="21">
        <f t="shared" si="1"/>
        <v>0.83333169484860392</v>
      </c>
    </row>
    <row r="101" spans="2:6" x14ac:dyDescent="0.2">
      <c r="B101">
        <f>VLOOKUP(C101,'DBC CODELIJST'!F:G,2,FALSE)</f>
        <v>237</v>
      </c>
      <c r="C101" t="s">
        <v>757</v>
      </c>
      <c r="D101" s="7">
        <v>1049.72</v>
      </c>
      <c r="E101" s="7">
        <v>874.77</v>
      </c>
      <c r="F101" s="21">
        <f t="shared" si="1"/>
        <v>0.83333650878329457</v>
      </c>
    </row>
    <row r="102" spans="2:6" x14ac:dyDescent="0.2">
      <c r="B102">
        <f>VLOOKUP(C102,'DBC CODELIJST'!F:G,2,FALSE)</f>
        <v>238</v>
      </c>
      <c r="C102" t="s">
        <v>758</v>
      </c>
      <c r="D102" s="7">
        <v>2149.6799999999998</v>
      </c>
      <c r="E102" s="7">
        <v>1791.4</v>
      </c>
      <c r="F102" s="21">
        <f t="shared" si="1"/>
        <v>0.83333333333333348</v>
      </c>
    </row>
    <row r="103" spans="2:6" x14ac:dyDescent="0.2">
      <c r="B103">
        <f>VLOOKUP(C103,'DBC CODELIJST'!F:G,2,FALSE)</f>
        <v>239</v>
      </c>
      <c r="C103" t="s">
        <v>759</v>
      </c>
      <c r="D103" s="7">
        <v>3850.79</v>
      </c>
      <c r="E103" s="7">
        <v>3208.99</v>
      </c>
      <c r="F103" s="21">
        <f t="shared" si="1"/>
        <v>0.83333290052171105</v>
      </c>
    </row>
    <row r="104" spans="2:6" x14ac:dyDescent="0.2">
      <c r="B104">
        <f>VLOOKUP(C104,'DBC CODELIJST'!F:G,2,FALSE)</f>
        <v>242</v>
      </c>
      <c r="C104" t="s">
        <v>760</v>
      </c>
      <c r="D104" s="7">
        <v>1072.8800000000001</v>
      </c>
      <c r="E104" s="7">
        <v>894.07</v>
      </c>
      <c r="F104" s="21">
        <f t="shared" si="1"/>
        <v>0.83333644023562747</v>
      </c>
    </row>
    <row r="105" spans="2:6" x14ac:dyDescent="0.2">
      <c r="B105">
        <f>VLOOKUP(C105,'DBC CODELIJST'!F:G,2,FALSE)</f>
        <v>243</v>
      </c>
      <c r="C105" t="s">
        <v>761</v>
      </c>
      <c r="D105" s="7">
        <v>3761.19</v>
      </c>
      <c r="E105" s="7">
        <v>3134.33</v>
      </c>
      <c r="F105" s="21">
        <f t="shared" si="1"/>
        <v>0.83333466269983703</v>
      </c>
    </row>
    <row r="106" spans="2:6" x14ac:dyDescent="0.2">
      <c r="B106">
        <f>VLOOKUP(C106,'DBC CODELIJST'!F:G,2,FALSE)</f>
        <v>244</v>
      </c>
      <c r="C106" t="s">
        <v>762</v>
      </c>
      <c r="D106" s="7">
        <v>40255.93</v>
      </c>
      <c r="E106" s="7">
        <v>33546.61</v>
      </c>
      <c r="F106" s="21">
        <f t="shared" si="1"/>
        <v>0.83333337473510116</v>
      </c>
    </row>
    <row r="107" spans="2:6" x14ac:dyDescent="0.2">
      <c r="B107">
        <f>VLOOKUP(C107,'DBC CODELIJST'!F:G,2,FALSE)</f>
        <v>245</v>
      </c>
      <c r="C107" t="s">
        <v>786</v>
      </c>
      <c r="D107" s="7">
        <v>54563.18</v>
      </c>
      <c r="E107" s="7">
        <v>45469.32</v>
      </c>
      <c r="F107" s="21">
        <f t="shared" si="1"/>
        <v>0.83333339442459187</v>
      </c>
    </row>
    <row r="108" spans="2:6" x14ac:dyDescent="0.2">
      <c r="B108">
        <f>VLOOKUP(C108,'DBC CODELIJST'!F:G,2,FALSE)</f>
        <v>246</v>
      </c>
      <c r="C108" t="s">
        <v>763</v>
      </c>
      <c r="D108" s="7">
        <v>1082.24</v>
      </c>
      <c r="E108" s="7">
        <v>901.87</v>
      </c>
      <c r="F108" s="21">
        <f t="shared" si="1"/>
        <v>0.83333641336487285</v>
      </c>
    </row>
    <row r="109" spans="2:6" x14ac:dyDescent="0.2">
      <c r="B109">
        <f>VLOOKUP(C109,'DBC CODELIJST'!F:G,2,FALSE)</f>
        <v>247</v>
      </c>
      <c r="C109" t="s">
        <v>764</v>
      </c>
      <c r="D109" s="7">
        <v>2151.59</v>
      </c>
      <c r="E109" s="7">
        <v>1792.99</v>
      </c>
      <c r="F109" s="21">
        <f t="shared" si="1"/>
        <v>0.83333255871239409</v>
      </c>
    </row>
    <row r="110" spans="2:6" x14ac:dyDescent="0.2">
      <c r="B110">
        <f>VLOOKUP(C110,'DBC CODELIJST'!F:G,2,FALSE)</f>
        <v>248</v>
      </c>
      <c r="C110" t="s">
        <v>765</v>
      </c>
      <c r="D110" s="7">
        <v>3797.61</v>
      </c>
      <c r="E110" s="7">
        <v>3164.68</v>
      </c>
      <c r="F110" s="21">
        <f t="shared" si="1"/>
        <v>0.83333464995089013</v>
      </c>
    </row>
    <row r="111" spans="2:6" x14ac:dyDescent="0.2">
      <c r="B111">
        <f>VLOOKUP(C111,'DBC CODELIJST'!F:G,2,FALSE)</f>
        <v>249</v>
      </c>
      <c r="C111" t="s">
        <v>766</v>
      </c>
      <c r="D111" s="7">
        <v>6026.61</v>
      </c>
      <c r="E111" s="7">
        <v>5022.17</v>
      </c>
      <c r="F111" s="21">
        <f t="shared" si="1"/>
        <v>0.83333250367951472</v>
      </c>
    </row>
    <row r="112" spans="2:6" x14ac:dyDescent="0.2">
      <c r="B112">
        <f>VLOOKUP(C112,'DBC CODELIJST'!F:G,2,FALSE)</f>
        <v>250</v>
      </c>
      <c r="C112" t="s">
        <v>767</v>
      </c>
      <c r="D112" s="7">
        <v>11957.77</v>
      </c>
      <c r="E112" s="7">
        <v>9964.81</v>
      </c>
      <c r="F112" s="21">
        <f t="shared" si="1"/>
        <v>0.8333334727127214</v>
      </c>
    </row>
    <row r="113" spans="2:6" x14ac:dyDescent="0.2">
      <c r="B113">
        <f>VLOOKUP(C113,'DBC CODELIJST'!F:G,2,FALSE)</f>
        <v>251</v>
      </c>
      <c r="C113" t="s">
        <v>788</v>
      </c>
      <c r="D113" s="7">
        <v>20717.900000000001</v>
      </c>
      <c r="E113" s="7">
        <v>17264.919999999998</v>
      </c>
      <c r="F113" s="21">
        <f t="shared" si="1"/>
        <v>0.83333349422480063</v>
      </c>
    </row>
    <row r="114" spans="2:6" x14ac:dyDescent="0.2">
      <c r="B114">
        <f>VLOOKUP(C114,'DBC CODELIJST'!F:G,2,FALSE)</f>
        <v>252</v>
      </c>
      <c r="C114" t="s">
        <v>768</v>
      </c>
      <c r="D114" s="7">
        <v>1006.96</v>
      </c>
      <c r="E114" s="7">
        <v>839.13</v>
      </c>
      <c r="F114" s="21">
        <f t="shared" si="1"/>
        <v>0.8333300230396441</v>
      </c>
    </row>
    <row r="115" spans="2:6" x14ac:dyDescent="0.2">
      <c r="B115">
        <f>VLOOKUP(C115,'DBC CODELIJST'!F:G,2,FALSE)</f>
        <v>253</v>
      </c>
      <c r="C115" t="s">
        <v>769</v>
      </c>
      <c r="D115" s="7">
        <v>2062.5500000000002</v>
      </c>
      <c r="E115" s="7">
        <v>1718.79</v>
      </c>
      <c r="F115" s="21">
        <f t="shared" si="1"/>
        <v>0.83333252527211454</v>
      </c>
    </row>
    <row r="116" spans="2:6" x14ac:dyDescent="0.2">
      <c r="B116">
        <f>VLOOKUP(C116,'DBC CODELIJST'!F:G,2,FALSE)</f>
        <v>254</v>
      </c>
      <c r="C116" t="s">
        <v>770</v>
      </c>
      <c r="D116" s="7">
        <v>3696.86</v>
      </c>
      <c r="E116" s="7">
        <v>3080.72</v>
      </c>
      <c r="F116" s="21">
        <f t="shared" si="1"/>
        <v>0.83333423499943182</v>
      </c>
    </row>
    <row r="117" spans="2:6" x14ac:dyDescent="0.2">
      <c r="B117">
        <f>VLOOKUP(C117,'DBC CODELIJST'!F:G,2,FALSE)</f>
        <v>255</v>
      </c>
      <c r="C117" t="s">
        <v>771</v>
      </c>
      <c r="D117" s="7">
        <v>6135.71</v>
      </c>
      <c r="E117" s="7">
        <v>5113.1000000000004</v>
      </c>
      <c r="F117" s="21">
        <f t="shared" si="1"/>
        <v>0.8333346915026949</v>
      </c>
    </row>
    <row r="118" spans="2:6" x14ac:dyDescent="0.2">
      <c r="B118">
        <f>VLOOKUP(C118,'DBC CODELIJST'!F:G,2,FALSE)</f>
        <v>256</v>
      </c>
      <c r="C118" t="s">
        <v>772</v>
      </c>
      <c r="D118" s="7">
        <v>12313.25</v>
      </c>
      <c r="E118" s="7">
        <v>10261.040000000001</v>
      </c>
      <c r="F118" s="21">
        <f t="shared" si="1"/>
        <v>0.83333319797778826</v>
      </c>
    </row>
    <row r="119" spans="2:6" x14ac:dyDescent="0.2">
      <c r="B119">
        <f>VLOOKUP(C119,'DBC CODELIJST'!F:G,2,FALSE)</f>
        <v>257</v>
      </c>
      <c r="C119" t="s">
        <v>773</v>
      </c>
      <c r="D119" s="7">
        <v>18582.02</v>
      </c>
      <c r="E119" s="7">
        <v>15485.02</v>
      </c>
      <c r="F119" s="21">
        <f t="shared" si="1"/>
        <v>0.83333351271820821</v>
      </c>
    </row>
    <row r="120" spans="2:6" x14ac:dyDescent="0.2">
      <c r="B120">
        <f>VLOOKUP(C120,'DBC CODELIJST'!F:G,2,FALSE)</f>
        <v>258</v>
      </c>
      <c r="C120" t="s">
        <v>789</v>
      </c>
      <c r="D120" s="7">
        <v>27406.2</v>
      </c>
      <c r="E120" s="7">
        <v>22838.5</v>
      </c>
      <c r="F120" s="21">
        <f t="shared" si="1"/>
        <v>0.83333333333333326</v>
      </c>
    </row>
    <row r="121" spans="2:6" x14ac:dyDescent="0.2">
      <c r="B121">
        <f>VLOOKUP(C121,'DBC CODELIJST'!F:G,2,FALSE)</f>
        <v>264</v>
      </c>
      <c r="C121" t="s">
        <v>790</v>
      </c>
      <c r="D121" s="7">
        <v>859.25</v>
      </c>
      <c r="E121" s="7">
        <v>716.04</v>
      </c>
      <c r="F121" s="21">
        <f t="shared" si="1"/>
        <v>0.83333139365725917</v>
      </c>
    </row>
    <row r="122" spans="2:6" x14ac:dyDescent="0.2">
      <c r="B122">
        <f>VLOOKUP(C122,'DBC CODELIJST'!F:G,2,FALSE)</f>
        <v>307</v>
      </c>
      <c r="C122" t="s">
        <v>774</v>
      </c>
      <c r="D122" s="7">
        <v>1591.82</v>
      </c>
      <c r="E122" s="7">
        <v>1326.52</v>
      </c>
      <c r="F122" s="21">
        <f t="shared" si="1"/>
        <v>0.8333354273724416</v>
      </c>
    </row>
    <row r="123" spans="2:6" x14ac:dyDescent="0.2">
      <c r="F123" s="24">
        <f>AVERAGE(F4:F122)</f>
        <v>0.83333435445100379</v>
      </c>
    </row>
  </sheetData>
  <autoFilter ref="B3:D3">
    <sortState ref="B4:D124">
      <sortCondition ref="B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4" bestFit="1" customWidth="1"/>
    <col min="2" max="2" width="106.83203125" customWidth="1"/>
    <col min="3" max="3" width="15.5" bestFit="1" customWidth="1"/>
    <col min="4" max="4" width="19.5" bestFit="1" customWidth="1"/>
    <col min="5" max="5" width="16.5" bestFit="1" customWidth="1"/>
  </cols>
  <sheetData>
    <row r="1" spans="1:13" x14ac:dyDescent="0.2">
      <c r="C1" s="22" t="s">
        <v>791</v>
      </c>
      <c r="D1" s="22" t="s">
        <v>793</v>
      </c>
      <c r="E1" s="22" t="s">
        <v>794</v>
      </c>
    </row>
    <row r="2" spans="1:13" x14ac:dyDescent="0.2">
      <c r="C2" t="s">
        <v>792</v>
      </c>
      <c r="D2" s="11">
        <v>0.8</v>
      </c>
      <c r="E2" s="11">
        <v>0.7</v>
      </c>
      <c r="F2" s="11">
        <v>1</v>
      </c>
      <c r="I2" t="s">
        <v>795</v>
      </c>
    </row>
    <row r="3" spans="1:13" x14ac:dyDescent="0.2">
      <c r="A3">
        <v>7</v>
      </c>
      <c r="B3" t="s">
        <v>0</v>
      </c>
      <c r="C3">
        <v>160.57</v>
      </c>
      <c r="D3">
        <v>114.69</v>
      </c>
      <c r="E3">
        <v>100.35</v>
      </c>
      <c r="F3">
        <v>143.35982142857142</v>
      </c>
      <c r="I3">
        <f t="shared" ref="I3:I34" si="0">((D3/80*100)+(E3/70*100))/2</f>
        <v>143.35982142857142</v>
      </c>
      <c r="J3">
        <f>ROUND(I3*80%,2)</f>
        <v>114.69</v>
      </c>
      <c r="K3">
        <f t="shared" ref="K3:K34" si="1">ROUND(F3*70%,2)</f>
        <v>100.35</v>
      </c>
      <c r="L3" t="b">
        <f t="shared" ref="L3:L34" si="2">J3=D3</f>
        <v>1</v>
      </c>
      <c r="M3" t="b">
        <f t="shared" ref="M3:M34" si="3">K3=E3</f>
        <v>1</v>
      </c>
    </row>
    <row r="4" spans="1:13" x14ac:dyDescent="0.2">
      <c r="A4">
        <v>8</v>
      </c>
      <c r="B4" t="s">
        <v>1</v>
      </c>
      <c r="C4">
        <v>331.94</v>
      </c>
      <c r="D4">
        <v>237.09</v>
      </c>
      <c r="E4">
        <v>207.45</v>
      </c>
      <c r="F4">
        <v>296.35982142857142</v>
      </c>
      <c r="I4">
        <f t="shared" si="0"/>
        <v>296.35982142857142</v>
      </c>
      <c r="J4">
        <f t="shared" ref="J4:J67" si="4">ROUND(I4*80%,2)</f>
        <v>237.09</v>
      </c>
      <c r="K4">
        <f t="shared" si="1"/>
        <v>207.45</v>
      </c>
      <c r="L4" t="b">
        <f t="shared" si="2"/>
        <v>1</v>
      </c>
      <c r="M4" t="b">
        <f t="shared" si="3"/>
        <v>1</v>
      </c>
    </row>
    <row r="5" spans="1:13" x14ac:dyDescent="0.2">
      <c r="A5">
        <v>9</v>
      </c>
      <c r="B5" t="s">
        <v>2</v>
      </c>
      <c r="C5">
        <v>639.16</v>
      </c>
      <c r="D5">
        <v>456.51</v>
      </c>
      <c r="E5">
        <v>399.45</v>
      </c>
      <c r="F5">
        <v>570.64017857142858</v>
      </c>
      <c r="I5">
        <f t="shared" si="0"/>
        <v>570.64017857142858</v>
      </c>
      <c r="J5">
        <f t="shared" si="4"/>
        <v>456.51</v>
      </c>
      <c r="K5">
        <f t="shared" si="1"/>
        <v>399.45</v>
      </c>
      <c r="L5" t="b">
        <f t="shared" si="2"/>
        <v>1</v>
      </c>
      <c r="M5" t="b">
        <f t="shared" si="3"/>
        <v>1</v>
      </c>
    </row>
    <row r="6" spans="1:13" x14ac:dyDescent="0.2">
      <c r="A6">
        <v>162</v>
      </c>
      <c r="B6" t="s">
        <v>44</v>
      </c>
      <c r="C6" s="10">
        <v>1181.01</v>
      </c>
      <c r="D6">
        <v>843.53</v>
      </c>
      <c r="E6">
        <v>738.09</v>
      </c>
      <c r="F6">
        <v>1054.4133928571428</v>
      </c>
      <c r="I6">
        <f t="shared" si="0"/>
        <v>1054.4133928571428</v>
      </c>
      <c r="J6">
        <f t="shared" si="4"/>
        <v>843.53</v>
      </c>
      <c r="K6">
        <f t="shared" si="1"/>
        <v>738.09</v>
      </c>
      <c r="L6" t="b">
        <f t="shared" si="2"/>
        <v>1</v>
      </c>
      <c r="M6" t="b">
        <f t="shared" si="3"/>
        <v>1</v>
      </c>
    </row>
    <row r="7" spans="1:13" x14ac:dyDescent="0.2">
      <c r="A7">
        <v>307</v>
      </c>
      <c r="B7" t="s">
        <v>117</v>
      </c>
      <c r="C7" s="10">
        <v>2114.66</v>
      </c>
      <c r="D7" s="10">
        <v>1510.38</v>
      </c>
      <c r="E7" s="10">
        <v>1321.58</v>
      </c>
      <c r="F7">
        <v>1887.9732142857142</v>
      </c>
      <c r="I7">
        <f t="shared" si="0"/>
        <v>1887.9732142857142</v>
      </c>
      <c r="J7">
        <f t="shared" si="4"/>
        <v>1510.38</v>
      </c>
      <c r="K7">
        <f t="shared" si="1"/>
        <v>1321.58</v>
      </c>
      <c r="L7" t="b">
        <f t="shared" si="2"/>
        <v>1</v>
      </c>
      <c r="M7" t="b">
        <f t="shared" si="3"/>
        <v>1</v>
      </c>
    </row>
    <row r="8" spans="1:13" x14ac:dyDescent="0.2">
      <c r="A8">
        <v>13</v>
      </c>
      <c r="B8" t="s">
        <v>3</v>
      </c>
      <c r="C8">
        <v>170.09</v>
      </c>
      <c r="D8">
        <v>121.49</v>
      </c>
      <c r="E8">
        <v>106.3</v>
      </c>
      <c r="F8">
        <v>151.85982142857142</v>
      </c>
      <c r="I8">
        <f t="shared" si="0"/>
        <v>151.85982142857142</v>
      </c>
      <c r="J8">
        <f t="shared" si="4"/>
        <v>121.49</v>
      </c>
      <c r="K8">
        <f t="shared" si="1"/>
        <v>106.3</v>
      </c>
      <c r="L8" t="b">
        <f t="shared" si="2"/>
        <v>1</v>
      </c>
      <c r="M8" t="b">
        <f t="shared" si="3"/>
        <v>1</v>
      </c>
    </row>
    <row r="9" spans="1:13" x14ac:dyDescent="0.2">
      <c r="A9">
        <v>14</v>
      </c>
      <c r="B9" t="s">
        <v>4</v>
      </c>
      <c r="C9">
        <v>351.47</v>
      </c>
      <c r="D9">
        <v>251.03</v>
      </c>
      <c r="E9">
        <v>219.65</v>
      </c>
      <c r="F9">
        <v>313.78660714285718</v>
      </c>
      <c r="I9">
        <f t="shared" si="0"/>
        <v>313.78660714285718</v>
      </c>
      <c r="J9">
        <f t="shared" si="4"/>
        <v>251.03</v>
      </c>
      <c r="K9">
        <f t="shared" si="1"/>
        <v>219.65</v>
      </c>
      <c r="L9" t="b">
        <f t="shared" si="2"/>
        <v>1</v>
      </c>
      <c r="M9" t="b">
        <f t="shared" si="3"/>
        <v>1</v>
      </c>
    </row>
    <row r="10" spans="1:13" x14ac:dyDescent="0.2">
      <c r="A10">
        <v>15</v>
      </c>
      <c r="B10" t="s">
        <v>5</v>
      </c>
      <c r="C10">
        <v>670.66</v>
      </c>
      <c r="D10">
        <v>479.02</v>
      </c>
      <c r="E10">
        <v>419.14</v>
      </c>
      <c r="F10">
        <v>598.77321428571429</v>
      </c>
      <c r="I10">
        <f t="shared" si="0"/>
        <v>598.77321428571429</v>
      </c>
      <c r="J10">
        <f t="shared" si="4"/>
        <v>479.02</v>
      </c>
      <c r="K10">
        <f t="shared" si="1"/>
        <v>419.14</v>
      </c>
      <c r="L10" t="b">
        <f t="shared" si="2"/>
        <v>1</v>
      </c>
      <c r="M10" t="b">
        <f t="shared" si="3"/>
        <v>1</v>
      </c>
    </row>
    <row r="11" spans="1:13" x14ac:dyDescent="0.2">
      <c r="A11">
        <v>16</v>
      </c>
      <c r="B11" t="s">
        <v>6</v>
      </c>
      <c r="C11" s="10">
        <v>1264.17</v>
      </c>
      <c r="D11">
        <v>902.92</v>
      </c>
      <c r="E11">
        <v>790.06</v>
      </c>
      <c r="F11">
        <v>1128.6535714285715</v>
      </c>
      <c r="I11">
        <f t="shared" si="0"/>
        <v>1128.6535714285715</v>
      </c>
      <c r="J11">
        <f t="shared" si="4"/>
        <v>902.92</v>
      </c>
      <c r="K11">
        <f t="shared" si="1"/>
        <v>790.06</v>
      </c>
      <c r="L11" t="b">
        <f t="shared" si="2"/>
        <v>1</v>
      </c>
      <c r="M11" t="b">
        <f t="shared" si="3"/>
        <v>1</v>
      </c>
    </row>
    <row r="12" spans="1:13" x14ac:dyDescent="0.2">
      <c r="A12">
        <v>165</v>
      </c>
      <c r="B12" t="s">
        <v>45</v>
      </c>
      <c r="C12" s="10">
        <v>2171.5300000000002</v>
      </c>
      <c r="D12" s="10">
        <v>1550.99</v>
      </c>
      <c r="E12" s="10">
        <v>1357.12</v>
      </c>
      <c r="F12">
        <v>1938.7401785714283</v>
      </c>
      <c r="I12">
        <f t="shared" si="0"/>
        <v>1938.7401785714283</v>
      </c>
      <c r="J12">
        <f t="shared" si="4"/>
        <v>1550.99</v>
      </c>
      <c r="K12">
        <f t="shared" si="1"/>
        <v>1357.12</v>
      </c>
      <c r="L12" t="b">
        <f t="shared" si="2"/>
        <v>1</v>
      </c>
      <c r="M12" t="b">
        <f t="shared" si="3"/>
        <v>1</v>
      </c>
    </row>
    <row r="13" spans="1:13" x14ac:dyDescent="0.2">
      <c r="A13">
        <v>213</v>
      </c>
      <c r="B13" t="s">
        <v>78</v>
      </c>
      <c r="C13" s="10">
        <v>3209.09</v>
      </c>
      <c r="D13" s="10">
        <v>2292.06</v>
      </c>
      <c r="E13" s="10">
        <v>2005.56</v>
      </c>
      <c r="F13">
        <v>2865.0803571428569</v>
      </c>
      <c r="I13">
        <f t="shared" si="0"/>
        <v>2865.0803571428569</v>
      </c>
      <c r="J13">
        <f t="shared" si="4"/>
        <v>2292.06</v>
      </c>
      <c r="K13">
        <f t="shared" si="1"/>
        <v>2005.56</v>
      </c>
      <c r="L13" t="b">
        <f t="shared" si="2"/>
        <v>1</v>
      </c>
      <c r="M13" t="b">
        <f t="shared" si="3"/>
        <v>1</v>
      </c>
    </row>
    <row r="14" spans="1:13" x14ac:dyDescent="0.2">
      <c r="A14">
        <v>214</v>
      </c>
      <c r="B14" t="s">
        <v>79</v>
      </c>
      <c r="C14" s="10">
        <v>5457.5</v>
      </c>
      <c r="D14" s="10">
        <v>3897.97</v>
      </c>
      <c r="E14" s="10">
        <v>3410.72</v>
      </c>
      <c r="F14">
        <v>4872.4598214285706</v>
      </c>
      <c r="I14">
        <f t="shared" si="0"/>
        <v>4872.4598214285706</v>
      </c>
      <c r="J14">
        <f t="shared" si="4"/>
        <v>3897.97</v>
      </c>
      <c r="K14">
        <f t="shared" si="1"/>
        <v>3410.72</v>
      </c>
      <c r="L14" t="b">
        <f t="shared" si="2"/>
        <v>1</v>
      </c>
      <c r="M14" t="b">
        <f t="shared" si="3"/>
        <v>1</v>
      </c>
    </row>
    <row r="15" spans="1:13" x14ac:dyDescent="0.2">
      <c r="A15">
        <v>215</v>
      </c>
      <c r="B15" t="s">
        <v>80</v>
      </c>
      <c r="C15">
        <v>165.35</v>
      </c>
      <c r="D15">
        <v>118.1</v>
      </c>
      <c r="E15">
        <v>103.33</v>
      </c>
      <c r="F15">
        <v>147.61964285714285</v>
      </c>
      <c r="I15">
        <f t="shared" si="0"/>
        <v>147.61964285714285</v>
      </c>
      <c r="J15">
        <f t="shared" si="4"/>
        <v>118.1</v>
      </c>
      <c r="K15">
        <f t="shared" si="1"/>
        <v>103.33</v>
      </c>
      <c r="L15" t="b">
        <f t="shared" si="2"/>
        <v>1</v>
      </c>
      <c r="M15" t="b">
        <f t="shared" si="3"/>
        <v>1</v>
      </c>
    </row>
    <row r="16" spans="1:13" x14ac:dyDescent="0.2">
      <c r="A16">
        <v>216</v>
      </c>
      <c r="B16" t="s">
        <v>492</v>
      </c>
      <c r="C16">
        <v>379.79</v>
      </c>
      <c r="D16">
        <v>271.26</v>
      </c>
      <c r="E16">
        <v>237.36</v>
      </c>
      <c r="F16">
        <v>339.08035714285711</v>
      </c>
      <c r="I16">
        <f t="shared" si="0"/>
        <v>339.08035714285711</v>
      </c>
      <c r="J16">
        <f t="shared" si="4"/>
        <v>271.26</v>
      </c>
      <c r="K16">
        <f t="shared" si="1"/>
        <v>237.36</v>
      </c>
      <c r="L16" t="b">
        <f t="shared" si="2"/>
        <v>1</v>
      </c>
      <c r="M16" t="b">
        <f t="shared" si="3"/>
        <v>1</v>
      </c>
    </row>
    <row r="17" spans="1:13" x14ac:dyDescent="0.2">
      <c r="A17">
        <v>217</v>
      </c>
      <c r="B17" t="s">
        <v>493</v>
      </c>
      <c r="C17">
        <v>696.11</v>
      </c>
      <c r="D17">
        <v>497.19</v>
      </c>
      <c r="E17">
        <v>435.04</v>
      </c>
      <c r="F17">
        <v>621.48660714285722</v>
      </c>
      <c r="I17">
        <f t="shared" si="0"/>
        <v>621.48660714285722</v>
      </c>
      <c r="J17">
        <f t="shared" si="4"/>
        <v>497.19</v>
      </c>
      <c r="K17">
        <f t="shared" si="1"/>
        <v>435.04</v>
      </c>
      <c r="L17" t="b">
        <f t="shared" si="2"/>
        <v>1</v>
      </c>
      <c r="M17" t="b">
        <f t="shared" si="3"/>
        <v>1</v>
      </c>
    </row>
    <row r="18" spans="1:13" x14ac:dyDescent="0.2">
      <c r="A18">
        <v>264</v>
      </c>
      <c r="B18" t="s">
        <v>116</v>
      </c>
      <c r="C18" s="10">
        <v>1142.78</v>
      </c>
      <c r="D18">
        <v>816.22</v>
      </c>
      <c r="E18">
        <v>714.19</v>
      </c>
      <c r="F18">
        <v>1020.2732142857143</v>
      </c>
      <c r="I18">
        <f t="shared" si="0"/>
        <v>1020.2732142857143</v>
      </c>
      <c r="J18">
        <f t="shared" si="4"/>
        <v>816.22</v>
      </c>
      <c r="K18">
        <f t="shared" si="1"/>
        <v>714.19</v>
      </c>
      <c r="L18" t="b">
        <f t="shared" si="2"/>
        <v>1</v>
      </c>
      <c r="M18" t="b">
        <f t="shared" si="3"/>
        <v>1</v>
      </c>
    </row>
    <row r="19" spans="1:13" x14ac:dyDescent="0.2">
      <c r="A19">
        <v>27</v>
      </c>
      <c r="B19" t="s">
        <v>7</v>
      </c>
      <c r="C19" s="10">
        <v>1383.04</v>
      </c>
      <c r="D19">
        <v>987.82</v>
      </c>
      <c r="E19">
        <v>864.35</v>
      </c>
      <c r="F19">
        <v>1234.7803571428572</v>
      </c>
      <c r="I19">
        <f t="shared" si="0"/>
        <v>1234.7803571428572</v>
      </c>
      <c r="J19">
        <f t="shared" si="4"/>
        <v>987.82</v>
      </c>
      <c r="K19">
        <f t="shared" si="1"/>
        <v>864.35</v>
      </c>
      <c r="L19" t="b">
        <f t="shared" si="2"/>
        <v>1</v>
      </c>
      <c r="M19" t="b">
        <f t="shared" si="3"/>
        <v>1</v>
      </c>
    </row>
    <row r="20" spans="1:13" x14ac:dyDescent="0.2">
      <c r="A20">
        <v>169</v>
      </c>
      <c r="B20" t="s">
        <v>46</v>
      </c>
      <c r="C20" s="10">
        <v>2671.65</v>
      </c>
      <c r="D20" s="10">
        <v>1908.2</v>
      </c>
      <c r="E20" s="10">
        <v>1669.68</v>
      </c>
      <c r="F20">
        <v>2385.2535714285714</v>
      </c>
      <c r="I20">
        <f t="shared" si="0"/>
        <v>2385.2535714285714</v>
      </c>
      <c r="J20">
        <f t="shared" si="4"/>
        <v>1908.2</v>
      </c>
      <c r="K20">
        <f t="shared" si="1"/>
        <v>1669.68</v>
      </c>
      <c r="L20" t="b">
        <f t="shared" si="2"/>
        <v>1</v>
      </c>
      <c r="M20" t="b">
        <f t="shared" si="3"/>
        <v>1</v>
      </c>
    </row>
    <row r="21" spans="1:13" x14ac:dyDescent="0.2">
      <c r="A21">
        <v>30</v>
      </c>
      <c r="B21" t="s">
        <v>8</v>
      </c>
      <c r="C21" s="10">
        <v>4767.38</v>
      </c>
      <c r="D21" s="10">
        <v>3405.06</v>
      </c>
      <c r="E21" s="10">
        <v>2979.42</v>
      </c>
      <c r="F21">
        <v>4256.3196428571428</v>
      </c>
      <c r="I21">
        <f t="shared" si="0"/>
        <v>4256.3196428571428</v>
      </c>
      <c r="J21">
        <f t="shared" si="4"/>
        <v>3405.06</v>
      </c>
      <c r="K21">
        <f t="shared" si="1"/>
        <v>2979.42</v>
      </c>
      <c r="L21" t="b">
        <f t="shared" si="2"/>
        <v>1</v>
      </c>
      <c r="M21" t="b">
        <f t="shared" si="3"/>
        <v>1</v>
      </c>
    </row>
    <row r="22" spans="1:13" x14ac:dyDescent="0.2">
      <c r="A22">
        <v>31</v>
      </c>
      <c r="B22" t="s">
        <v>9</v>
      </c>
      <c r="C22" s="10">
        <v>8106.64</v>
      </c>
      <c r="D22" s="10">
        <v>5790.09</v>
      </c>
      <c r="E22" s="10">
        <v>5066.33</v>
      </c>
      <c r="F22">
        <v>7237.6133928571426</v>
      </c>
      <c r="I22">
        <f t="shared" si="0"/>
        <v>7237.6133928571426</v>
      </c>
      <c r="J22">
        <f t="shared" si="4"/>
        <v>5790.09</v>
      </c>
      <c r="K22">
        <f t="shared" si="1"/>
        <v>5066.33</v>
      </c>
      <c r="L22" t="b">
        <f t="shared" si="2"/>
        <v>1</v>
      </c>
      <c r="M22" t="b">
        <f t="shared" si="3"/>
        <v>1</v>
      </c>
    </row>
    <row r="23" spans="1:13" x14ac:dyDescent="0.2">
      <c r="A23">
        <v>131</v>
      </c>
      <c r="B23" t="s">
        <v>31</v>
      </c>
      <c r="C23" s="10">
        <v>16107.09</v>
      </c>
      <c r="D23" s="10">
        <v>11504.33</v>
      </c>
      <c r="E23" s="10">
        <v>10066.290000000001</v>
      </c>
      <c r="F23">
        <v>14380.413392857143</v>
      </c>
      <c r="I23">
        <f t="shared" si="0"/>
        <v>14380.413392857143</v>
      </c>
      <c r="J23">
        <f t="shared" si="4"/>
        <v>11504.33</v>
      </c>
      <c r="K23">
        <f t="shared" si="1"/>
        <v>10066.290000000001</v>
      </c>
      <c r="L23" t="b">
        <f t="shared" si="2"/>
        <v>1</v>
      </c>
      <c r="M23" t="b">
        <f t="shared" si="3"/>
        <v>1</v>
      </c>
    </row>
    <row r="24" spans="1:13" x14ac:dyDescent="0.2">
      <c r="A24">
        <v>170</v>
      </c>
      <c r="B24" t="s">
        <v>47</v>
      </c>
      <c r="C24" s="10">
        <v>26815.23</v>
      </c>
      <c r="D24" s="10">
        <v>19152.509999999998</v>
      </c>
      <c r="E24" s="10">
        <v>16758.45</v>
      </c>
      <c r="F24">
        <v>23940.640178571426</v>
      </c>
      <c r="I24">
        <f t="shared" si="0"/>
        <v>23940.640178571426</v>
      </c>
      <c r="J24">
        <f t="shared" si="4"/>
        <v>19152.509999999998</v>
      </c>
      <c r="K24">
        <f t="shared" si="1"/>
        <v>16758.45</v>
      </c>
      <c r="L24" t="b">
        <f t="shared" si="2"/>
        <v>1</v>
      </c>
      <c r="M24" t="b">
        <f t="shared" si="3"/>
        <v>1</v>
      </c>
    </row>
    <row r="25" spans="1:13" x14ac:dyDescent="0.2">
      <c r="A25">
        <v>221</v>
      </c>
      <c r="B25" t="s">
        <v>494</v>
      </c>
      <c r="C25" s="10">
        <v>38177.97</v>
      </c>
      <c r="D25" s="10">
        <v>27268.23</v>
      </c>
      <c r="E25" s="10">
        <v>23859.7</v>
      </c>
      <c r="F25">
        <v>34085.286607142858</v>
      </c>
      <c r="I25">
        <f t="shared" si="0"/>
        <v>34085.286607142858</v>
      </c>
      <c r="J25">
        <f t="shared" si="4"/>
        <v>27268.23</v>
      </c>
      <c r="K25">
        <f t="shared" si="1"/>
        <v>23859.7</v>
      </c>
      <c r="L25" t="b">
        <f t="shared" si="2"/>
        <v>1</v>
      </c>
      <c r="M25" t="b">
        <f t="shared" si="3"/>
        <v>1</v>
      </c>
    </row>
    <row r="26" spans="1:13" x14ac:dyDescent="0.2">
      <c r="A26">
        <v>222</v>
      </c>
      <c r="B26" t="s">
        <v>81</v>
      </c>
      <c r="C26" s="10">
        <v>52840.39</v>
      </c>
      <c r="D26" s="10">
        <v>37740.720000000001</v>
      </c>
      <c r="E26" s="10">
        <v>33023.129999999997</v>
      </c>
      <c r="F26">
        <v>47175.899999999994</v>
      </c>
      <c r="I26">
        <f t="shared" si="0"/>
        <v>47175.899999999994</v>
      </c>
      <c r="J26">
        <f t="shared" si="4"/>
        <v>37740.720000000001</v>
      </c>
      <c r="K26">
        <f t="shared" si="1"/>
        <v>33023.129999999997</v>
      </c>
      <c r="L26" t="b">
        <f t="shared" si="2"/>
        <v>1</v>
      </c>
      <c r="M26" t="b">
        <f t="shared" si="3"/>
        <v>1</v>
      </c>
    </row>
    <row r="27" spans="1:13" x14ac:dyDescent="0.2">
      <c r="A27">
        <v>33</v>
      </c>
      <c r="B27" t="s">
        <v>10</v>
      </c>
      <c r="C27" s="10">
        <v>1323.03</v>
      </c>
      <c r="D27">
        <v>944.96</v>
      </c>
      <c r="E27">
        <v>826.84</v>
      </c>
      <c r="F27">
        <v>1181.2</v>
      </c>
      <c r="I27">
        <f t="shared" si="0"/>
        <v>1181.2</v>
      </c>
      <c r="J27">
        <f t="shared" si="4"/>
        <v>944.96</v>
      </c>
      <c r="K27">
        <f t="shared" si="1"/>
        <v>826.84</v>
      </c>
      <c r="L27" t="b">
        <f t="shared" si="2"/>
        <v>1</v>
      </c>
      <c r="M27" t="b">
        <f t="shared" si="3"/>
        <v>1</v>
      </c>
    </row>
    <row r="28" spans="1:13" x14ac:dyDescent="0.2">
      <c r="A28">
        <v>172</v>
      </c>
      <c r="B28" t="s">
        <v>48</v>
      </c>
      <c r="C28" s="10">
        <v>2631.83</v>
      </c>
      <c r="D28" s="10">
        <v>1879.76</v>
      </c>
      <c r="E28" s="10">
        <v>1644.79</v>
      </c>
      <c r="F28">
        <v>2349.6999999999998</v>
      </c>
      <c r="I28">
        <f t="shared" si="0"/>
        <v>2349.6999999999998</v>
      </c>
      <c r="J28">
        <f t="shared" si="4"/>
        <v>1879.76</v>
      </c>
      <c r="K28">
        <f t="shared" si="1"/>
        <v>1644.79</v>
      </c>
      <c r="L28" t="b">
        <f t="shared" si="2"/>
        <v>1</v>
      </c>
      <c r="M28" t="b">
        <f t="shared" si="3"/>
        <v>1</v>
      </c>
    </row>
    <row r="29" spans="1:13" x14ac:dyDescent="0.2">
      <c r="A29">
        <v>223</v>
      </c>
      <c r="B29" t="s">
        <v>82</v>
      </c>
      <c r="C29" s="10">
        <v>4734.71</v>
      </c>
      <c r="D29" s="10">
        <v>3381.72</v>
      </c>
      <c r="E29" s="10">
        <v>2959.01</v>
      </c>
      <c r="F29">
        <v>4227.153571428571</v>
      </c>
      <c r="I29">
        <f t="shared" si="0"/>
        <v>4227.153571428571</v>
      </c>
      <c r="J29">
        <f t="shared" si="4"/>
        <v>3381.72</v>
      </c>
      <c r="K29">
        <f t="shared" si="1"/>
        <v>2959.01</v>
      </c>
      <c r="L29" t="b">
        <f t="shared" si="2"/>
        <v>1</v>
      </c>
      <c r="M29" t="b">
        <f t="shared" si="3"/>
        <v>1</v>
      </c>
    </row>
    <row r="30" spans="1:13" x14ac:dyDescent="0.2">
      <c r="A30">
        <v>38</v>
      </c>
      <c r="B30" t="s">
        <v>11</v>
      </c>
      <c r="C30" s="10">
        <v>8168.92</v>
      </c>
      <c r="D30" s="10">
        <v>5834.57</v>
      </c>
      <c r="E30" s="10">
        <v>5105.25</v>
      </c>
      <c r="F30">
        <v>7293.2133928571429</v>
      </c>
      <c r="I30">
        <f t="shared" si="0"/>
        <v>7293.2133928571429</v>
      </c>
      <c r="J30">
        <f t="shared" si="4"/>
        <v>5834.57</v>
      </c>
      <c r="K30">
        <f t="shared" si="1"/>
        <v>5105.25</v>
      </c>
      <c r="L30" t="b">
        <f t="shared" si="2"/>
        <v>1</v>
      </c>
      <c r="M30" t="b">
        <f t="shared" si="3"/>
        <v>1</v>
      </c>
    </row>
    <row r="31" spans="1:13" x14ac:dyDescent="0.2">
      <c r="A31">
        <v>133</v>
      </c>
      <c r="B31" t="s">
        <v>32</v>
      </c>
      <c r="C31" s="10">
        <v>15733.48</v>
      </c>
      <c r="D31" s="10">
        <v>11237.48</v>
      </c>
      <c r="E31" s="10">
        <v>9832.7999999999993</v>
      </c>
      <c r="F31">
        <v>14046.853571428572</v>
      </c>
      <c r="I31">
        <f t="shared" si="0"/>
        <v>14046.853571428572</v>
      </c>
      <c r="J31">
        <f t="shared" si="4"/>
        <v>11237.48</v>
      </c>
      <c r="K31">
        <f t="shared" si="1"/>
        <v>9832.7999999999993</v>
      </c>
      <c r="L31" t="b">
        <f t="shared" si="2"/>
        <v>1</v>
      </c>
      <c r="M31" t="b">
        <f t="shared" si="3"/>
        <v>1</v>
      </c>
    </row>
    <row r="32" spans="1:13" x14ac:dyDescent="0.2">
      <c r="A32">
        <v>173</v>
      </c>
      <c r="B32" t="s">
        <v>49</v>
      </c>
      <c r="C32" s="10">
        <v>27058.55</v>
      </c>
      <c r="D32" s="10">
        <v>19326.3</v>
      </c>
      <c r="E32" s="10">
        <v>16910.509999999998</v>
      </c>
      <c r="F32">
        <v>24157.873214285712</v>
      </c>
      <c r="I32">
        <f t="shared" si="0"/>
        <v>24157.873214285712</v>
      </c>
      <c r="J32">
        <f t="shared" si="4"/>
        <v>19326.3</v>
      </c>
      <c r="K32">
        <f t="shared" si="1"/>
        <v>16910.509999999998</v>
      </c>
      <c r="L32" t="b">
        <f t="shared" si="2"/>
        <v>1</v>
      </c>
      <c r="M32" t="b">
        <f t="shared" si="3"/>
        <v>1</v>
      </c>
    </row>
    <row r="33" spans="1:13" x14ac:dyDescent="0.2">
      <c r="A33">
        <v>224</v>
      </c>
      <c r="B33" t="s">
        <v>83</v>
      </c>
      <c r="C33" s="10">
        <v>38457.199999999997</v>
      </c>
      <c r="D33" s="10">
        <v>27467.67</v>
      </c>
      <c r="E33" s="10">
        <v>24034.21</v>
      </c>
      <c r="F33">
        <v>34334.586607142854</v>
      </c>
      <c r="I33">
        <f t="shared" si="0"/>
        <v>34334.586607142854</v>
      </c>
      <c r="J33">
        <f t="shared" si="4"/>
        <v>27467.67</v>
      </c>
      <c r="K33">
        <f t="shared" si="1"/>
        <v>24034.21</v>
      </c>
      <c r="L33" t="b">
        <f t="shared" si="2"/>
        <v>1</v>
      </c>
      <c r="M33" t="b">
        <f t="shared" si="3"/>
        <v>1</v>
      </c>
    </row>
    <row r="34" spans="1:13" x14ac:dyDescent="0.2">
      <c r="A34">
        <v>225</v>
      </c>
      <c r="B34" t="s">
        <v>84</v>
      </c>
      <c r="C34" s="10">
        <v>59946.85</v>
      </c>
      <c r="D34" s="10">
        <v>42816.44</v>
      </c>
      <c r="E34" s="10">
        <v>37464.39</v>
      </c>
      <c r="F34">
        <v>53520.553571428565</v>
      </c>
      <c r="I34">
        <f t="shared" si="0"/>
        <v>53520.553571428565</v>
      </c>
      <c r="J34">
        <f t="shared" si="4"/>
        <v>42816.44</v>
      </c>
      <c r="K34">
        <f t="shared" si="1"/>
        <v>37464.39</v>
      </c>
      <c r="L34" t="b">
        <f t="shared" si="2"/>
        <v>1</v>
      </c>
      <c r="M34" t="b">
        <f t="shared" si="3"/>
        <v>1</v>
      </c>
    </row>
    <row r="35" spans="1:13" x14ac:dyDescent="0.2">
      <c r="A35">
        <v>40</v>
      </c>
      <c r="B35" t="s">
        <v>12</v>
      </c>
      <c r="C35" s="10">
        <v>1290.6099999999999</v>
      </c>
      <c r="D35">
        <v>921.81</v>
      </c>
      <c r="E35">
        <v>806.58</v>
      </c>
      <c r="F35">
        <v>1152.2598214285715</v>
      </c>
      <c r="I35">
        <f t="shared" ref="I35:I66" si="5">((D35/80*100)+(E35/70*100))/2</f>
        <v>1152.2598214285715</v>
      </c>
      <c r="J35">
        <f t="shared" si="4"/>
        <v>921.81</v>
      </c>
      <c r="K35">
        <f t="shared" ref="K35:K66" si="6">ROUND(F35*70%,2)</f>
        <v>806.58</v>
      </c>
      <c r="L35" t="b">
        <f t="shared" ref="L35:L66" si="7">J35=D35</f>
        <v>1</v>
      </c>
      <c r="M35" t="b">
        <f t="shared" ref="M35:M66" si="8">K35=E35</f>
        <v>1</v>
      </c>
    </row>
    <row r="36" spans="1:13" x14ac:dyDescent="0.2">
      <c r="A36">
        <v>41</v>
      </c>
      <c r="B36" t="s">
        <v>13</v>
      </c>
      <c r="C36" s="10">
        <v>2575.1</v>
      </c>
      <c r="D36" s="10">
        <v>1839.24</v>
      </c>
      <c r="E36" s="10">
        <v>1609.34</v>
      </c>
      <c r="F36">
        <v>2299.0535714285716</v>
      </c>
      <c r="I36">
        <f t="shared" si="5"/>
        <v>2299.0535714285716</v>
      </c>
      <c r="J36">
        <f t="shared" si="4"/>
        <v>1839.24</v>
      </c>
      <c r="K36">
        <f t="shared" si="6"/>
        <v>1609.34</v>
      </c>
      <c r="L36" t="b">
        <f t="shared" si="7"/>
        <v>1</v>
      </c>
      <c r="M36" t="b">
        <f t="shared" si="8"/>
        <v>1</v>
      </c>
    </row>
    <row r="37" spans="1:13" x14ac:dyDescent="0.2">
      <c r="A37">
        <v>42</v>
      </c>
      <c r="B37" t="s">
        <v>14</v>
      </c>
      <c r="C37" s="10">
        <v>4681.53</v>
      </c>
      <c r="D37" s="10">
        <v>3343.74</v>
      </c>
      <c r="E37" s="10">
        <v>2925.77</v>
      </c>
      <c r="F37">
        <v>4179.6732142857145</v>
      </c>
      <c r="I37">
        <f t="shared" si="5"/>
        <v>4179.6732142857145</v>
      </c>
      <c r="J37">
        <f t="shared" si="4"/>
        <v>3343.74</v>
      </c>
      <c r="K37">
        <f t="shared" si="6"/>
        <v>2925.77</v>
      </c>
      <c r="L37" t="b">
        <f t="shared" si="7"/>
        <v>1</v>
      </c>
      <c r="M37" t="b">
        <f t="shared" si="8"/>
        <v>1</v>
      </c>
    </row>
    <row r="38" spans="1:13" x14ac:dyDescent="0.2">
      <c r="A38">
        <v>135</v>
      </c>
      <c r="B38" t="s">
        <v>33</v>
      </c>
      <c r="C38" s="10">
        <v>7367.63</v>
      </c>
      <c r="D38" s="10">
        <v>5262.26</v>
      </c>
      <c r="E38" s="10">
        <v>4604.47</v>
      </c>
      <c r="F38">
        <v>6577.8196428571428</v>
      </c>
      <c r="I38">
        <f t="shared" si="5"/>
        <v>6577.8196428571428</v>
      </c>
      <c r="J38">
        <f t="shared" si="4"/>
        <v>5262.26</v>
      </c>
      <c r="K38">
        <f t="shared" si="6"/>
        <v>4604.47</v>
      </c>
      <c r="L38" t="b">
        <f t="shared" si="7"/>
        <v>1</v>
      </c>
      <c r="M38" t="b">
        <f t="shared" si="8"/>
        <v>1</v>
      </c>
    </row>
    <row r="39" spans="1:13" x14ac:dyDescent="0.2">
      <c r="A39">
        <v>175</v>
      </c>
      <c r="B39" t="s">
        <v>50</v>
      </c>
      <c r="C39" s="10">
        <v>15987.15</v>
      </c>
      <c r="D39" s="10">
        <v>11418.66</v>
      </c>
      <c r="E39" s="10">
        <v>9991.33</v>
      </c>
      <c r="F39">
        <v>14273.326785714286</v>
      </c>
      <c r="I39">
        <f t="shared" si="5"/>
        <v>14273.326785714286</v>
      </c>
      <c r="J39">
        <f t="shared" si="4"/>
        <v>11418.66</v>
      </c>
      <c r="K39">
        <f t="shared" si="6"/>
        <v>9991.33</v>
      </c>
      <c r="L39" t="b">
        <f t="shared" si="7"/>
        <v>1</v>
      </c>
      <c r="M39" t="b">
        <f t="shared" si="8"/>
        <v>1</v>
      </c>
    </row>
    <row r="40" spans="1:13" x14ac:dyDescent="0.2">
      <c r="A40">
        <v>226</v>
      </c>
      <c r="B40" t="s">
        <v>85</v>
      </c>
      <c r="C40" s="10">
        <v>27663.15</v>
      </c>
      <c r="D40" s="10">
        <v>19758.13</v>
      </c>
      <c r="E40" s="10">
        <v>17288.36</v>
      </c>
      <c r="F40">
        <v>24697.659821428573</v>
      </c>
      <c r="I40">
        <f t="shared" si="5"/>
        <v>24697.659821428573</v>
      </c>
      <c r="J40">
        <f t="shared" si="4"/>
        <v>19758.13</v>
      </c>
      <c r="K40">
        <f t="shared" si="6"/>
        <v>17288.36</v>
      </c>
      <c r="L40" t="b">
        <f t="shared" si="7"/>
        <v>1</v>
      </c>
      <c r="M40" t="b">
        <f t="shared" si="8"/>
        <v>1</v>
      </c>
    </row>
    <row r="41" spans="1:13" x14ac:dyDescent="0.2">
      <c r="A41">
        <v>227</v>
      </c>
      <c r="B41" t="s">
        <v>86</v>
      </c>
      <c r="C41" s="10">
        <v>48585.84</v>
      </c>
      <c r="D41" s="10">
        <v>34701.949999999997</v>
      </c>
      <c r="E41" s="10">
        <v>30364.21</v>
      </c>
      <c r="F41">
        <v>43377.440178571429</v>
      </c>
      <c r="I41">
        <f t="shared" si="5"/>
        <v>43377.440178571429</v>
      </c>
      <c r="J41">
        <f t="shared" si="4"/>
        <v>34701.949999999997</v>
      </c>
      <c r="K41">
        <f t="shared" si="6"/>
        <v>30364.21</v>
      </c>
      <c r="L41" t="b">
        <f t="shared" si="7"/>
        <v>1</v>
      </c>
      <c r="M41" t="b">
        <f t="shared" si="8"/>
        <v>1</v>
      </c>
    </row>
    <row r="42" spans="1:13" x14ac:dyDescent="0.2">
      <c r="A42">
        <v>228</v>
      </c>
      <c r="B42" t="s">
        <v>87</v>
      </c>
      <c r="C42" s="10">
        <v>1340.77</v>
      </c>
      <c r="D42">
        <v>957.63</v>
      </c>
      <c r="E42">
        <v>837.93</v>
      </c>
      <c r="F42">
        <v>1197.0401785714284</v>
      </c>
      <c r="I42">
        <f t="shared" si="5"/>
        <v>1197.0401785714284</v>
      </c>
      <c r="J42">
        <f t="shared" si="4"/>
        <v>957.63</v>
      </c>
      <c r="K42">
        <f t="shared" si="6"/>
        <v>837.93</v>
      </c>
      <c r="L42" t="b">
        <f t="shared" si="7"/>
        <v>1</v>
      </c>
      <c r="M42" t="b">
        <f t="shared" si="8"/>
        <v>1</v>
      </c>
    </row>
    <row r="43" spans="1:13" x14ac:dyDescent="0.2">
      <c r="A43">
        <v>229</v>
      </c>
      <c r="B43" t="s">
        <v>88</v>
      </c>
      <c r="C43" s="10">
        <v>2518.4899999999998</v>
      </c>
      <c r="D43" s="10">
        <v>1798.81</v>
      </c>
      <c r="E43" s="10">
        <v>1573.96</v>
      </c>
      <c r="F43">
        <v>2248.5133928571431</v>
      </c>
      <c r="I43">
        <f t="shared" si="5"/>
        <v>2248.5133928571431</v>
      </c>
      <c r="J43">
        <f t="shared" si="4"/>
        <v>1798.81</v>
      </c>
      <c r="K43">
        <f t="shared" si="6"/>
        <v>1573.96</v>
      </c>
      <c r="L43" t="b">
        <f t="shared" si="7"/>
        <v>1</v>
      </c>
      <c r="M43" t="b">
        <f t="shared" si="8"/>
        <v>1</v>
      </c>
    </row>
    <row r="44" spans="1:13" x14ac:dyDescent="0.2">
      <c r="A44">
        <v>48</v>
      </c>
      <c r="B44" t="s">
        <v>15</v>
      </c>
      <c r="C44" s="10">
        <v>4691.51</v>
      </c>
      <c r="D44" s="10">
        <v>3350.86</v>
      </c>
      <c r="E44" s="10">
        <v>2932.01</v>
      </c>
      <c r="F44">
        <v>4188.5803571428569</v>
      </c>
      <c r="I44">
        <f t="shared" si="5"/>
        <v>4188.5803571428569</v>
      </c>
      <c r="J44">
        <f t="shared" si="4"/>
        <v>3350.86</v>
      </c>
      <c r="K44">
        <f t="shared" si="6"/>
        <v>2932.01</v>
      </c>
      <c r="L44" t="b">
        <f t="shared" si="7"/>
        <v>1</v>
      </c>
      <c r="M44" t="b">
        <f t="shared" si="8"/>
        <v>1</v>
      </c>
    </row>
    <row r="45" spans="1:13" x14ac:dyDescent="0.2">
      <c r="A45">
        <v>49</v>
      </c>
      <c r="B45" t="s">
        <v>16</v>
      </c>
      <c r="C45" s="10">
        <v>8213.3700000000008</v>
      </c>
      <c r="D45" s="10">
        <v>5866.32</v>
      </c>
      <c r="E45" s="10">
        <v>5133.03</v>
      </c>
      <c r="F45">
        <v>7332.9</v>
      </c>
      <c r="I45">
        <f t="shared" si="5"/>
        <v>7332.9</v>
      </c>
      <c r="J45">
        <f t="shared" si="4"/>
        <v>5866.32</v>
      </c>
      <c r="K45">
        <f t="shared" si="6"/>
        <v>5133.03</v>
      </c>
      <c r="L45" t="b">
        <f t="shared" si="7"/>
        <v>1</v>
      </c>
      <c r="M45" t="b">
        <f t="shared" si="8"/>
        <v>1</v>
      </c>
    </row>
    <row r="46" spans="1:13" x14ac:dyDescent="0.2">
      <c r="A46">
        <v>137</v>
      </c>
      <c r="B46" t="s">
        <v>34</v>
      </c>
      <c r="C46" s="10">
        <v>15899.53</v>
      </c>
      <c r="D46" s="10">
        <v>11356.08</v>
      </c>
      <c r="E46" s="10">
        <v>9936.57</v>
      </c>
      <c r="F46">
        <v>14195.099999999999</v>
      </c>
      <c r="I46">
        <f t="shared" si="5"/>
        <v>14195.099999999999</v>
      </c>
      <c r="J46">
        <f t="shared" si="4"/>
        <v>11356.08</v>
      </c>
      <c r="K46">
        <f t="shared" si="6"/>
        <v>9936.57</v>
      </c>
      <c r="L46" t="b">
        <f t="shared" si="7"/>
        <v>1</v>
      </c>
      <c r="M46" t="b">
        <f t="shared" si="8"/>
        <v>1</v>
      </c>
    </row>
    <row r="47" spans="1:13" x14ac:dyDescent="0.2">
      <c r="A47">
        <v>177</v>
      </c>
      <c r="B47" t="s">
        <v>51</v>
      </c>
      <c r="C47" s="10">
        <v>28092.07</v>
      </c>
      <c r="D47" s="10">
        <v>20064.48</v>
      </c>
      <c r="E47" s="10">
        <v>17556.419999999998</v>
      </c>
      <c r="F47">
        <v>25080.6</v>
      </c>
      <c r="I47">
        <f t="shared" si="5"/>
        <v>25080.6</v>
      </c>
      <c r="J47">
        <f t="shared" si="4"/>
        <v>20064.48</v>
      </c>
      <c r="K47">
        <f t="shared" si="6"/>
        <v>17556.419999999998</v>
      </c>
      <c r="L47" t="b">
        <f t="shared" si="7"/>
        <v>1</v>
      </c>
      <c r="M47" t="b">
        <f t="shared" si="8"/>
        <v>1</v>
      </c>
    </row>
    <row r="48" spans="1:13" x14ac:dyDescent="0.2">
      <c r="A48">
        <v>178</v>
      </c>
      <c r="B48" t="s">
        <v>52</v>
      </c>
      <c r="C48" s="10">
        <v>45920.65</v>
      </c>
      <c r="D48" s="10">
        <v>32798.370000000003</v>
      </c>
      <c r="E48" s="10">
        <v>28698.57</v>
      </c>
      <c r="F48">
        <v>40997.95982142858</v>
      </c>
      <c r="I48">
        <f t="shared" si="5"/>
        <v>40997.95982142858</v>
      </c>
      <c r="J48">
        <f t="shared" si="4"/>
        <v>32798.370000000003</v>
      </c>
      <c r="K48">
        <f t="shared" si="6"/>
        <v>28698.57</v>
      </c>
      <c r="L48" t="b">
        <f t="shared" si="7"/>
        <v>1</v>
      </c>
      <c r="M48" t="b">
        <f t="shared" si="8"/>
        <v>1</v>
      </c>
    </row>
    <row r="49" spans="1:13" x14ac:dyDescent="0.2">
      <c r="A49">
        <v>51</v>
      </c>
      <c r="B49" t="s">
        <v>17</v>
      </c>
      <c r="C49" s="10">
        <v>1246.6199999999999</v>
      </c>
      <c r="D49">
        <v>890.38</v>
      </c>
      <c r="E49">
        <v>779.09</v>
      </c>
      <c r="F49">
        <v>1112.980357142857</v>
      </c>
      <c r="I49">
        <f t="shared" si="5"/>
        <v>1112.980357142857</v>
      </c>
      <c r="J49">
        <f t="shared" si="4"/>
        <v>890.38</v>
      </c>
      <c r="K49">
        <f t="shared" si="6"/>
        <v>779.09</v>
      </c>
      <c r="L49" t="b">
        <f t="shared" si="7"/>
        <v>1</v>
      </c>
      <c r="M49" t="b">
        <f t="shared" si="8"/>
        <v>1</v>
      </c>
    </row>
    <row r="50" spans="1:13" x14ac:dyDescent="0.2">
      <c r="A50">
        <v>52</v>
      </c>
      <c r="B50" t="s">
        <v>18</v>
      </c>
      <c r="C50" s="10">
        <v>2486.7800000000002</v>
      </c>
      <c r="D50" s="10">
        <v>1776.16</v>
      </c>
      <c r="E50" s="10">
        <v>1554.14</v>
      </c>
      <c r="F50">
        <v>2220.2000000000003</v>
      </c>
      <c r="I50">
        <f t="shared" si="5"/>
        <v>2220.2000000000003</v>
      </c>
      <c r="J50">
        <f t="shared" si="4"/>
        <v>1776.16</v>
      </c>
      <c r="K50">
        <f t="shared" si="6"/>
        <v>1554.14</v>
      </c>
      <c r="L50" t="b">
        <f t="shared" si="7"/>
        <v>1</v>
      </c>
      <c r="M50" t="b">
        <f t="shared" si="8"/>
        <v>1</v>
      </c>
    </row>
    <row r="51" spans="1:13" x14ac:dyDescent="0.2">
      <c r="A51">
        <v>53</v>
      </c>
      <c r="B51" t="s">
        <v>19</v>
      </c>
      <c r="C51" s="10">
        <v>4688.08</v>
      </c>
      <c r="D51" s="10">
        <v>3348.42</v>
      </c>
      <c r="E51" s="10">
        <v>2929.86</v>
      </c>
      <c r="F51">
        <v>4185.5196428571426</v>
      </c>
      <c r="I51">
        <f t="shared" si="5"/>
        <v>4185.5196428571426</v>
      </c>
      <c r="J51">
        <f t="shared" si="4"/>
        <v>3348.42</v>
      </c>
      <c r="K51">
        <f t="shared" si="6"/>
        <v>2929.86</v>
      </c>
      <c r="L51" t="b">
        <f t="shared" si="7"/>
        <v>1</v>
      </c>
      <c r="M51" t="b">
        <f t="shared" si="8"/>
        <v>1</v>
      </c>
    </row>
    <row r="52" spans="1:13" x14ac:dyDescent="0.2">
      <c r="A52">
        <v>54</v>
      </c>
      <c r="B52" t="s">
        <v>20</v>
      </c>
      <c r="C52" s="10">
        <v>8327</v>
      </c>
      <c r="D52" s="10">
        <v>5947.48</v>
      </c>
      <c r="E52" s="10">
        <v>5204.05</v>
      </c>
      <c r="F52">
        <v>7434.3535714285717</v>
      </c>
      <c r="I52">
        <f t="shared" si="5"/>
        <v>7434.3535714285717</v>
      </c>
      <c r="J52">
        <f t="shared" si="4"/>
        <v>5947.48</v>
      </c>
      <c r="K52">
        <f t="shared" si="6"/>
        <v>5204.05</v>
      </c>
      <c r="L52" t="b">
        <f t="shared" si="7"/>
        <v>1</v>
      </c>
      <c r="M52" t="b">
        <f t="shared" si="8"/>
        <v>1</v>
      </c>
    </row>
    <row r="53" spans="1:13" x14ac:dyDescent="0.2">
      <c r="A53">
        <v>139</v>
      </c>
      <c r="B53" t="s">
        <v>35</v>
      </c>
      <c r="C53" s="10">
        <v>16005.5</v>
      </c>
      <c r="D53" s="10">
        <v>11431.77</v>
      </c>
      <c r="E53" s="10">
        <v>10002.799999999999</v>
      </c>
      <c r="F53">
        <v>14289.713392857144</v>
      </c>
      <c r="I53">
        <f t="shared" si="5"/>
        <v>14289.713392857144</v>
      </c>
      <c r="J53">
        <f t="shared" si="4"/>
        <v>11431.77</v>
      </c>
      <c r="K53">
        <f t="shared" si="6"/>
        <v>10002.799999999999</v>
      </c>
      <c r="L53" t="b">
        <f t="shared" si="7"/>
        <v>1</v>
      </c>
      <c r="M53" t="b">
        <f t="shared" si="8"/>
        <v>1</v>
      </c>
    </row>
    <row r="54" spans="1:13" x14ac:dyDescent="0.2">
      <c r="A54">
        <v>179</v>
      </c>
      <c r="B54" t="s">
        <v>53</v>
      </c>
      <c r="C54" s="10">
        <v>27443.33</v>
      </c>
      <c r="D54" s="10">
        <v>19601.13</v>
      </c>
      <c r="E54" s="10">
        <v>17150.990000000002</v>
      </c>
      <c r="F54">
        <v>24501.413392857146</v>
      </c>
      <c r="I54">
        <f t="shared" si="5"/>
        <v>24501.413392857146</v>
      </c>
      <c r="J54">
        <f t="shared" si="4"/>
        <v>19601.13</v>
      </c>
      <c r="K54">
        <f t="shared" si="6"/>
        <v>17150.990000000002</v>
      </c>
      <c r="L54" t="b">
        <f t="shared" si="7"/>
        <v>1</v>
      </c>
      <c r="M54" t="b">
        <f t="shared" si="8"/>
        <v>1</v>
      </c>
    </row>
    <row r="55" spans="1:13" x14ac:dyDescent="0.2">
      <c r="A55">
        <v>180</v>
      </c>
      <c r="B55" t="s">
        <v>54</v>
      </c>
      <c r="C55" s="10">
        <v>43283.68</v>
      </c>
      <c r="D55" s="10">
        <v>30914.94</v>
      </c>
      <c r="E55" s="10">
        <v>27050.57</v>
      </c>
      <c r="F55">
        <v>38643.673214285707</v>
      </c>
      <c r="I55">
        <f t="shared" si="5"/>
        <v>38643.673214285707</v>
      </c>
      <c r="J55">
        <f t="shared" si="4"/>
        <v>30914.94</v>
      </c>
      <c r="K55">
        <f t="shared" si="6"/>
        <v>27050.57</v>
      </c>
      <c r="L55" t="b">
        <f t="shared" si="7"/>
        <v>1</v>
      </c>
      <c r="M55" t="b">
        <f t="shared" si="8"/>
        <v>1</v>
      </c>
    </row>
    <row r="56" spans="1:13" x14ac:dyDescent="0.2">
      <c r="A56">
        <v>56</v>
      </c>
      <c r="B56" t="s">
        <v>21</v>
      </c>
      <c r="C56" s="10">
        <v>1243.79</v>
      </c>
      <c r="D56">
        <v>888.37</v>
      </c>
      <c r="E56">
        <v>777.32</v>
      </c>
      <c r="F56">
        <v>1110.4598214285716</v>
      </c>
      <c r="I56">
        <f t="shared" si="5"/>
        <v>1110.4598214285716</v>
      </c>
      <c r="J56">
        <f t="shared" si="4"/>
        <v>888.37</v>
      </c>
      <c r="K56">
        <f t="shared" si="6"/>
        <v>777.32</v>
      </c>
      <c r="L56" t="b">
        <f t="shared" si="7"/>
        <v>1</v>
      </c>
      <c r="M56" t="b">
        <f t="shared" si="8"/>
        <v>1</v>
      </c>
    </row>
    <row r="57" spans="1:13" x14ac:dyDescent="0.2">
      <c r="A57">
        <v>181</v>
      </c>
      <c r="B57" t="s">
        <v>55</v>
      </c>
      <c r="C57" s="10">
        <v>2486.5500000000002</v>
      </c>
      <c r="D57" s="10">
        <v>1775.99</v>
      </c>
      <c r="E57" s="10">
        <v>1553.99</v>
      </c>
      <c r="F57">
        <v>2219.9866071428569</v>
      </c>
      <c r="I57">
        <f t="shared" si="5"/>
        <v>2219.9866071428569</v>
      </c>
      <c r="J57">
        <f t="shared" si="4"/>
        <v>1775.99</v>
      </c>
      <c r="K57">
        <f t="shared" si="6"/>
        <v>1553.99</v>
      </c>
      <c r="L57" t="b">
        <f t="shared" si="7"/>
        <v>1</v>
      </c>
      <c r="M57" t="b">
        <f t="shared" si="8"/>
        <v>1</v>
      </c>
    </row>
    <row r="58" spans="1:13" x14ac:dyDescent="0.2">
      <c r="A58">
        <v>59</v>
      </c>
      <c r="B58" t="s">
        <v>22</v>
      </c>
      <c r="C58" s="10">
        <v>4600.79</v>
      </c>
      <c r="D58" s="10">
        <v>3286.07</v>
      </c>
      <c r="E58" s="10">
        <v>2875.31</v>
      </c>
      <c r="F58">
        <v>4107.5866071428572</v>
      </c>
      <c r="I58">
        <f t="shared" si="5"/>
        <v>4107.5866071428572</v>
      </c>
      <c r="J58">
        <f t="shared" si="4"/>
        <v>3286.07</v>
      </c>
      <c r="K58">
        <f t="shared" si="6"/>
        <v>2875.31</v>
      </c>
      <c r="L58" t="b">
        <f t="shared" si="7"/>
        <v>1</v>
      </c>
      <c r="M58" t="b">
        <f t="shared" si="8"/>
        <v>1</v>
      </c>
    </row>
    <row r="59" spans="1:13" x14ac:dyDescent="0.2">
      <c r="A59">
        <v>60</v>
      </c>
      <c r="B59" t="s">
        <v>23</v>
      </c>
      <c r="C59" s="10">
        <v>8118.35</v>
      </c>
      <c r="D59" s="10">
        <v>5798.45</v>
      </c>
      <c r="E59" s="10">
        <v>5073.6400000000003</v>
      </c>
      <c r="F59">
        <v>7248.0598214285719</v>
      </c>
      <c r="I59">
        <f t="shared" si="5"/>
        <v>7248.0598214285719</v>
      </c>
      <c r="J59">
        <f t="shared" si="4"/>
        <v>5798.45</v>
      </c>
      <c r="K59">
        <f t="shared" si="6"/>
        <v>5073.6400000000003</v>
      </c>
      <c r="L59" t="b">
        <f t="shared" si="7"/>
        <v>1</v>
      </c>
      <c r="M59" t="b">
        <f t="shared" si="8"/>
        <v>1</v>
      </c>
    </row>
    <row r="60" spans="1:13" x14ac:dyDescent="0.2">
      <c r="A60">
        <v>141</v>
      </c>
      <c r="B60" t="s">
        <v>36</v>
      </c>
      <c r="C60" s="10">
        <v>15978.44</v>
      </c>
      <c r="D60" s="10">
        <v>11412.44</v>
      </c>
      <c r="E60" s="10">
        <v>9985.89</v>
      </c>
      <c r="F60">
        <v>14265.553571428572</v>
      </c>
      <c r="I60">
        <f t="shared" si="5"/>
        <v>14265.553571428572</v>
      </c>
      <c r="J60">
        <f t="shared" si="4"/>
        <v>11412.44</v>
      </c>
      <c r="K60">
        <f t="shared" si="6"/>
        <v>9985.89</v>
      </c>
      <c r="L60" t="b">
        <f t="shared" si="7"/>
        <v>1</v>
      </c>
      <c r="M60" t="b">
        <f t="shared" si="8"/>
        <v>1</v>
      </c>
    </row>
    <row r="61" spans="1:13" x14ac:dyDescent="0.2">
      <c r="A61">
        <v>182</v>
      </c>
      <c r="B61" t="s">
        <v>56</v>
      </c>
      <c r="C61" s="10">
        <v>27909.17</v>
      </c>
      <c r="D61" s="10">
        <v>19933.849999999999</v>
      </c>
      <c r="E61" s="10">
        <v>17442.12</v>
      </c>
      <c r="F61">
        <v>24917.313392857141</v>
      </c>
      <c r="I61">
        <f t="shared" si="5"/>
        <v>24917.313392857141</v>
      </c>
      <c r="J61">
        <f t="shared" si="4"/>
        <v>19933.849999999999</v>
      </c>
      <c r="K61">
        <f t="shared" si="6"/>
        <v>17442.12</v>
      </c>
      <c r="L61" t="b">
        <f t="shared" si="7"/>
        <v>1</v>
      </c>
      <c r="M61" t="b">
        <f t="shared" si="8"/>
        <v>1</v>
      </c>
    </row>
    <row r="62" spans="1:13" x14ac:dyDescent="0.2">
      <c r="A62">
        <v>183</v>
      </c>
      <c r="B62" t="s">
        <v>57</v>
      </c>
      <c r="C62" s="10">
        <v>42741.1</v>
      </c>
      <c r="D62" s="10">
        <v>30527.4</v>
      </c>
      <c r="E62" s="10">
        <v>26711.48</v>
      </c>
      <c r="F62">
        <v>38159.253571428577</v>
      </c>
      <c r="I62">
        <f t="shared" si="5"/>
        <v>38159.253571428577</v>
      </c>
      <c r="J62">
        <f t="shared" si="4"/>
        <v>30527.4</v>
      </c>
      <c r="K62">
        <f t="shared" si="6"/>
        <v>26711.48</v>
      </c>
      <c r="L62" t="b">
        <f t="shared" si="7"/>
        <v>1</v>
      </c>
      <c r="M62" t="b">
        <f t="shared" si="8"/>
        <v>1</v>
      </c>
    </row>
    <row r="63" spans="1:13" x14ac:dyDescent="0.2">
      <c r="A63">
        <v>230</v>
      </c>
      <c r="B63" t="s">
        <v>89</v>
      </c>
      <c r="C63" s="10">
        <v>1370.11</v>
      </c>
      <c r="D63">
        <v>978.58</v>
      </c>
      <c r="E63">
        <v>856.26</v>
      </c>
      <c r="F63">
        <v>1223.2267857142858</v>
      </c>
      <c r="I63">
        <f t="shared" si="5"/>
        <v>1223.2267857142858</v>
      </c>
      <c r="J63">
        <f t="shared" si="4"/>
        <v>978.58</v>
      </c>
      <c r="K63">
        <f t="shared" si="6"/>
        <v>856.26</v>
      </c>
      <c r="L63" t="b">
        <f t="shared" si="7"/>
        <v>1</v>
      </c>
      <c r="M63" t="b">
        <f t="shared" si="8"/>
        <v>1</v>
      </c>
    </row>
    <row r="64" spans="1:13" x14ac:dyDescent="0.2">
      <c r="A64">
        <v>184</v>
      </c>
      <c r="B64" t="s">
        <v>58</v>
      </c>
      <c r="C64" s="10">
        <v>2655.97</v>
      </c>
      <c r="D64" s="10">
        <v>1897</v>
      </c>
      <c r="E64" s="10">
        <v>1659.88</v>
      </c>
      <c r="F64">
        <v>2371.2535714285714</v>
      </c>
      <c r="I64">
        <f t="shared" si="5"/>
        <v>2371.2535714285714</v>
      </c>
      <c r="J64">
        <f t="shared" si="4"/>
        <v>1897</v>
      </c>
      <c r="K64">
        <f t="shared" si="6"/>
        <v>1659.88</v>
      </c>
      <c r="L64" t="b">
        <f t="shared" si="7"/>
        <v>1</v>
      </c>
      <c r="M64" t="b">
        <f t="shared" si="8"/>
        <v>1</v>
      </c>
    </row>
    <row r="65" spans="1:13" x14ac:dyDescent="0.2">
      <c r="A65">
        <v>66</v>
      </c>
      <c r="B65" t="s">
        <v>24</v>
      </c>
      <c r="C65" s="10">
        <v>4774.8900000000003</v>
      </c>
      <c r="D65" s="10">
        <v>3410.42</v>
      </c>
      <c r="E65" s="10">
        <v>2984.11</v>
      </c>
      <c r="F65">
        <v>4263.0196428571435</v>
      </c>
      <c r="I65">
        <f t="shared" si="5"/>
        <v>4263.0196428571435</v>
      </c>
      <c r="J65">
        <f t="shared" si="4"/>
        <v>3410.42</v>
      </c>
      <c r="K65">
        <f t="shared" si="6"/>
        <v>2984.11</v>
      </c>
      <c r="L65" t="b">
        <f t="shared" si="7"/>
        <v>1</v>
      </c>
      <c r="M65" t="b">
        <f t="shared" si="8"/>
        <v>1</v>
      </c>
    </row>
    <row r="66" spans="1:13" x14ac:dyDescent="0.2">
      <c r="A66">
        <v>67</v>
      </c>
      <c r="B66" t="s">
        <v>25</v>
      </c>
      <c r="C66" s="10">
        <v>8473.9699999999993</v>
      </c>
      <c r="D66" s="10">
        <v>6052.45</v>
      </c>
      <c r="E66" s="10">
        <v>5295.89</v>
      </c>
      <c r="F66">
        <v>7565.5598214285719</v>
      </c>
      <c r="I66">
        <f t="shared" si="5"/>
        <v>7565.5598214285719</v>
      </c>
      <c r="J66">
        <f t="shared" si="4"/>
        <v>6052.45</v>
      </c>
      <c r="K66">
        <f t="shared" si="6"/>
        <v>5295.89</v>
      </c>
      <c r="L66" t="b">
        <f t="shared" si="7"/>
        <v>1</v>
      </c>
      <c r="M66" t="b">
        <f t="shared" si="8"/>
        <v>1</v>
      </c>
    </row>
    <row r="67" spans="1:13" x14ac:dyDescent="0.2">
      <c r="A67">
        <v>68</v>
      </c>
      <c r="B67" t="s">
        <v>26</v>
      </c>
      <c r="C67" s="10">
        <v>16392.310000000001</v>
      </c>
      <c r="D67" s="10">
        <v>11708.04</v>
      </c>
      <c r="E67" s="10">
        <v>10244.540000000001</v>
      </c>
      <c r="F67">
        <v>14635.053571428572</v>
      </c>
      <c r="I67">
        <f t="shared" ref="I67:I98" si="9">((D67/80*100)+(E67/70*100))/2</f>
        <v>14635.053571428572</v>
      </c>
      <c r="J67">
        <f t="shared" si="4"/>
        <v>11708.04</v>
      </c>
      <c r="K67">
        <f t="shared" ref="K67:K98" si="10">ROUND(F67*70%,2)</f>
        <v>10244.540000000001</v>
      </c>
      <c r="L67" t="b">
        <f t="shared" ref="L67:L98" si="11">J67=D67</f>
        <v>1</v>
      </c>
      <c r="M67" t="b">
        <f t="shared" ref="M67:M98" si="12">K67=E67</f>
        <v>1</v>
      </c>
    </row>
    <row r="68" spans="1:13" x14ac:dyDescent="0.2">
      <c r="A68">
        <v>143</v>
      </c>
      <c r="B68" t="s">
        <v>37</v>
      </c>
      <c r="C68" s="10">
        <v>27960.37</v>
      </c>
      <c r="D68" s="10">
        <v>19970.419999999998</v>
      </c>
      <c r="E68" s="10">
        <v>17474.11</v>
      </c>
      <c r="F68">
        <v>24963.019642857143</v>
      </c>
      <c r="I68">
        <f t="shared" si="9"/>
        <v>24963.019642857143</v>
      </c>
      <c r="J68">
        <f t="shared" ref="J68:J123" si="13">ROUND(I68*80%,2)</f>
        <v>19970.419999999998</v>
      </c>
      <c r="K68">
        <f t="shared" si="10"/>
        <v>17474.11</v>
      </c>
      <c r="L68" t="b">
        <f t="shared" si="11"/>
        <v>1</v>
      </c>
      <c r="M68" t="b">
        <f t="shared" si="12"/>
        <v>1</v>
      </c>
    </row>
    <row r="69" spans="1:13" x14ac:dyDescent="0.2">
      <c r="A69">
        <v>144</v>
      </c>
      <c r="B69" t="s">
        <v>38</v>
      </c>
      <c r="C69" s="10">
        <v>39068.18</v>
      </c>
      <c r="D69" s="10">
        <v>27904.06</v>
      </c>
      <c r="E69" s="10">
        <v>24416.05</v>
      </c>
      <c r="F69">
        <v>34880.073214285716</v>
      </c>
      <c r="I69">
        <f t="shared" si="9"/>
        <v>34880.073214285716</v>
      </c>
      <c r="J69">
        <f t="shared" si="13"/>
        <v>27904.06</v>
      </c>
      <c r="K69">
        <f t="shared" si="10"/>
        <v>24416.05</v>
      </c>
      <c r="L69" t="b">
        <f t="shared" si="11"/>
        <v>1</v>
      </c>
      <c r="M69" t="b">
        <f t="shared" si="12"/>
        <v>1</v>
      </c>
    </row>
    <row r="70" spans="1:13" x14ac:dyDescent="0.2">
      <c r="A70">
        <v>185</v>
      </c>
      <c r="B70" t="s">
        <v>59</v>
      </c>
      <c r="C70" s="10">
        <v>48355.56</v>
      </c>
      <c r="D70" s="10">
        <v>34537.47</v>
      </c>
      <c r="E70" s="10">
        <v>30220.29</v>
      </c>
      <c r="F70">
        <v>43171.84017857143</v>
      </c>
      <c r="I70">
        <f t="shared" si="9"/>
        <v>43171.84017857143</v>
      </c>
      <c r="J70">
        <f t="shared" si="13"/>
        <v>34537.47</v>
      </c>
      <c r="K70">
        <f t="shared" si="10"/>
        <v>30220.29</v>
      </c>
      <c r="L70" t="b">
        <f t="shared" si="11"/>
        <v>1</v>
      </c>
      <c r="M70" t="b">
        <f t="shared" si="12"/>
        <v>1</v>
      </c>
    </row>
    <row r="71" spans="1:13" x14ac:dyDescent="0.2">
      <c r="A71">
        <v>186</v>
      </c>
      <c r="B71" t="s">
        <v>60</v>
      </c>
      <c r="C71" s="10">
        <v>85073.04</v>
      </c>
      <c r="D71" s="10">
        <v>60762.57</v>
      </c>
      <c r="E71" s="10">
        <v>53167.25</v>
      </c>
      <c r="F71">
        <v>75953.213392857142</v>
      </c>
      <c r="I71">
        <f t="shared" si="9"/>
        <v>75953.213392857142</v>
      </c>
      <c r="J71">
        <f t="shared" si="13"/>
        <v>60762.57</v>
      </c>
      <c r="K71">
        <f t="shared" si="10"/>
        <v>53167.25</v>
      </c>
      <c r="L71" t="b">
        <f t="shared" si="11"/>
        <v>1</v>
      </c>
      <c r="M71" t="b">
        <f t="shared" si="12"/>
        <v>1</v>
      </c>
    </row>
    <row r="72" spans="1:13" x14ac:dyDescent="0.2">
      <c r="A72">
        <v>231</v>
      </c>
      <c r="B72" t="s">
        <v>90</v>
      </c>
      <c r="C72" s="10">
        <v>1379.29</v>
      </c>
      <c r="D72">
        <v>985.14</v>
      </c>
      <c r="E72">
        <v>862</v>
      </c>
      <c r="F72">
        <v>1231.4267857142859</v>
      </c>
      <c r="I72">
        <f t="shared" si="9"/>
        <v>1231.4267857142859</v>
      </c>
      <c r="J72">
        <f t="shared" si="13"/>
        <v>985.14</v>
      </c>
      <c r="K72">
        <f t="shared" si="10"/>
        <v>862</v>
      </c>
      <c r="L72" t="b">
        <f t="shared" si="11"/>
        <v>1</v>
      </c>
      <c r="M72" t="b">
        <f t="shared" si="12"/>
        <v>1</v>
      </c>
    </row>
    <row r="73" spans="1:13" x14ac:dyDescent="0.2">
      <c r="A73">
        <v>232</v>
      </c>
      <c r="B73" t="s">
        <v>91</v>
      </c>
      <c r="C73" s="10">
        <v>2712.24</v>
      </c>
      <c r="D73" s="10">
        <v>1937.19</v>
      </c>
      <c r="E73" s="10">
        <v>1695.04</v>
      </c>
      <c r="F73">
        <v>2421.4866071428569</v>
      </c>
      <c r="I73">
        <f t="shared" si="9"/>
        <v>2421.4866071428569</v>
      </c>
      <c r="J73">
        <f t="shared" si="13"/>
        <v>1937.19</v>
      </c>
      <c r="K73">
        <f t="shared" si="10"/>
        <v>1695.04</v>
      </c>
      <c r="L73" t="b">
        <f t="shared" si="11"/>
        <v>1</v>
      </c>
      <c r="M73" t="b">
        <f t="shared" si="12"/>
        <v>1</v>
      </c>
    </row>
    <row r="74" spans="1:13" x14ac:dyDescent="0.2">
      <c r="A74">
        <v>233</v>
      </c>
      <c r="B74" t="s">
        <v>92</v>
      </c>
      <c r="C74" s="10">
        <v>4957.3</v>
      </c>
      <c r="D74" s="10">
        <v>3540.7</v>
      </c>
      <c r="E74" s="10">
        <v>3098.12</v>
      </c>
      <c r="F74">
        <v>4425.8803571428571</v>
      </c>
      <c r="I74">
        <f t="shared" si="9"/>
        <v>4425.8803571428571</v>
      </c>
      <c r="J74">
        <f t="shared" si="13"/>
        <v>3540.7</v>
      </c>
      <c r="K74">
        <f t="shared" si="10"/>
        <v>3098.12</v>
      </c>
      <c r="L74" t="b">
        <f t="shared" si="11"/>
        <v>1</v>
      </c>
      <c r="M74" t="b">
        <f t="shared" si="12"/>
        <v>1</v>
      </c>
    </row>
    <row r="75" spans="1:13" x14ac:dyDescent="0.2">
      <c r="A75">
        <v>234</v>
      </c>
      <c r="B75" t="s">
        <v>93</v>
      </c>
      <c r="C75" s="10">
        <v>8489.77</v>
      </c>
      <c r="D75" s="10">
        <v>6063.74</v>
      </c>
      <c r="E75" s="10">
        <v>5305.77</v>
      </c>
      <c r="F75">
        <v>7579.6732142857145</v>
      </c>
      <c r="I75">
        <f t="shared" si="9"/>
        <v>7579.6732142857145</v>
      </c>
      <c r="J75">
        <f t="shared" si="13"/>
        <v>6063.74</v>
      </c>
      <c r="K75">
        <f t="shared" si="10"/>
        <v>5305.77</v>
      </c>
      <c r="L75" t="b">
        <f t="shared" si="11"/>
        <v>1</v>
      </c>
      <c r="M75" t="b">
        <f t="shared" si="12"/>
        <v>1</v>
      </c>
    </row>
    <row r="76" spans="1:13" x14ac:dyDescent="0.2">
      <c r="A76">
        <v>235</v>
      </c>
      <c r="B76" t="s">
        <v>94</v>
      </c>
      <c r="C76" s="10">
        <v>16474.740000000002</v>
      </c>
      <c r="D76" s="10">
        <v>11766.92</v>
      </c>
      <c r="E76" s="10">
        <v>10296.06</v>
      </c>
      <c r="F76">
        <v>14708.653571428571</v>
      </c>
      <c r="I76">
        <f t="shared" si="9"/>
        <v>14708.653571428571</v>
      </c>
      <c r="J76">
        <f t="shared" si="13"/>
        <v>11766.92</v>
      </c>
      <c r="K76">
        <f t="shared" si="10"/>
        <v>10296.06</v>
      </c>
      <c r="L76" t="b">
        <f t="shared" si="11"/>
        <v>1</v>
      </c>
      <c r="M76" t="b">
        <f t="shared" si="12"/>
        <v>1</v>
      </c>
    </row>
    <row r="77" spans="1:13" x14ac:dyDescent="0.2">
      <c r="A77">
        <v>146</v>
      </c>
      <c r="B77" t="s">
        <v>39</v>
      </c>
      <c r="C77" s="10">
        <v>28395.38</v>
      </c>
      <c r="D77" s="10">
        <v>20281.12</v>
      </c>
      <c r="E77" s="10">
        <v>17745.98</v>
      </c>
      <c r="F77">
        <v>25351.399999999998</v>
      </c>
      <c r="I77">
        <f t="shared" si="9"/>
        <v>25351.399999999998</v>
      </c>
      <c r="J77">
        <f t="shared" si="13"/>
        <v>20281.12</v>
      </c>
      <c r="K77">
        <f t="shared" si="10"/>
        <v>17745.98</v>
      </c>
      <c r="L77" t="b">
        <f t="shared" si="11"/>
        <v>1</v>
      </c>
      <c r="M77" t="b">
        <f t="shared" si="12"/>
        <v>1</v>
      </c>
    </row>
    <row r="78" spans="1:13" x14ac:dyDescent="0.2">
      <c r="A78">
        <v>187</v>
      </c>
      <c r="B78" t="s">
        <v>61</v>
      </c>
      <c r="C78" s="10">
        <v>40414.43</v>
      </c>
      <c r="D78" s="10">
        <v>28865.599999999999</v>
      </c>
      <c r="E78" s="10">
        <v>25257.4</v>
      </c>
      <c r="F78">
        <v>36082</v>
      </c>
      <c r="I78">
        <f t="shared" si="9"/>
        <v>36082</v>
      </c>
      <c r="J78">
        <f t="shared" si="13"/>
        <v>28865.599999999999</v>
      </c>
      <c r="K78">
        <f t="shared" si="10"/>
        <v>25257.4</v>
      </c>
      <c r="L78" t="b">
        <f t="shared" si="11"/>
        <v>1</v>
      </c>
      <c r="M78" t="b">
        <f t="shared" si="12"/>
        <v>1</v>
      </c>
    </row>
    <row r="79" spans="1:13" x14ac:dyDescent="0.2">
      <c r="A79">
        <v>188</v>
      </c>
      <c r="B79" t="s">
        <v>62</v>
      </c>
      <c r="C79" s="10">
        <v>57133.75</v>
      </c>
      <c r="D79" s="10">
        <v>40807.21</v>
      </c>
      <c r="E79" s="10">
        <v>35706.31</v>
      </c>
      <c r="F79">
        <v>51009.013392857145</v>
      </c>
      <c r="I79">
        <f t="shared" si="9"/>
        <v>51009.013392857145</v>
      </c>
      <c r="J79">
        <f t="shared" si="13"/>
        <v>40807.21</v>
      </c>
      <c r="K79">
        <f t="shared" si="10"/>
        <v>35706.31</v>
      </c>
      <c r="L79" t="b">
        <f t="shared" si="11"/>
        <v>1</v>
      </c>
      <c r="M79" t="b">
        <f t="shared" si="12"/>
        <v>1</v>
      </c>
    </row>
    <row r="80" spans="1:13" x14ac:dyDescent="0.2">
      <c r="A80">
        <v>189</v>
      </c>
      <c r="B80" t="s">
        <v>63</v>
      </c>
      <c r="C80" s="10">
        <v>1394.27</v>
      </c>
      <c r="D80">
        <v>995.84</v>
      </c>
      <c r="E80">
        <v>871.36</v>
      </c>
      <c r="F80">
        <v>1244.8</v>
      </c>
      <c r="I80">
        <f t="shared" si="9"/>
        <v>1244.8</v>
      </c>
      <c r="J80">
        <f t="shared" si="13"/>
        <v>995.84</v>
      </c>
      <c r="K80">
        <f t="shared" si="10"/>
        <v>871.36</v>
      </c>
      <c r="L80" t="b">
        <f t="shared" si="11"/>
        <v>1</v>
      </c>
      <c r="M80" t="b">
        <f t="shared" si="12"/>
        <v>1</v>
      </c>
    </row>
    <row r="81" spans="1:13" x14ac:dyDescent="0.2">
      <c r="A81">
        <v>236</v>
      </c>
      <c r="B81" t="s">
        <v>95</v>
      </c>
      <c r="C81" s="10">
        <v>2759.17</v>
      </c>
      <c r="D81" s="10">
        <v>1970.71</v>
      </c>
      <c r="E81" s="10">
        <v>1724.37</v>
      </c>
      <c r="F81">
        <v>2463.386607142857</v>
      </c>
      <c r="I81">
        <f t="shared" si="9"/>
        <v>2463.386607142857</v>
      </c>
      <c r="J81">
        <f t="shared" si="13"/>
        <v>1970.71</v>
      </c>
      <c r="K81">
        <f t="shared" si="10"/>
        <v>1724.37</v>
      </c>
      <c r="L81" t="b">
        <f t="shared" si="11"/>
        <v>1</v>
      </c>
      <c r="M81" t="b">
        <f t="shared" si="12"/>
        <v>1</v>
      </c>
    </row>
    <row r="82" spans="1:13" x14ac:dyDescent="0.2">
      <c r="A82">
        <v>190</v>
      </c>
      <c r="B82" t="s">
        <v>64</v>
      </c>
      <c r="C82" s="10">
        <v>4967.12</v>
      </c>
      <c r="D82" s="10">
        <v>3547.71</v>
      </c>
      <c r="E82" s="10">
        <v>3104.25</v>
      </c>
      <c r="F82">
        <v>4434.6401785714279</v>
      </c>
      <c r="I82">
        <f t="shared" si="9"/>
        <v>4434.6401785714279</v>
      </c>
      <c r="J82">
        <f t="shared" si="13"/>
        <v>3547.71</v>
      </c>
      <c r="K82">
        <f t="shared" si="10"/>
        <v>3104.25</v>
      </c>
      <c r="L82" t="b">
        <f t="shared" si="11"/>
        <v>1</v>
      </c>
      <c r="M82" t="b">
        <f t="shared" si="12"/>
        <v>1</v>
      </c>
    </row>
    <row r="83" spans="1:13" x14ac:dyDescent="0.2">
      <c r="A83">
        <v>87</v>
      </c>
      <c r="B83" t="s">
        <v>27</v>
      </c>
      <c r="C83" s="10">
        <v>8779.16</v>
      </c>
      <c r="D83" s="10">
        <v>6270.42</v>
      </c>
      <c r="E83" s="10">
        <v>5486.62</v>
      </c>
      <c r="F83">
        <v>7838.0267857142862</v>
      </c>
      <c r="I83">
        <f t="shared" si="9"/>
        <v>7838.0267857142862</v>
      </c>
      <c r="J83">
        <f t="shared" si="13"/>
        <v>6270.42</v>
      </c>
      <c r="K83">
        <f t="shared" si="10"/>
        <v>5486.62</v>
      </c>
      <c r="L83" t="b">
        <f t="shared" si="11"/>
        <v>1</v>
      </c>
      <c r="M83" t="b">
        <f t="shared" si="12"/>
        <v>1</v>
      </c>
    </row>
    <row r="84" spans="1:13" x14ac:dyDescent="0.2">
      <c r="A84">
        <v>148</v>
      </c>
      <c r="B84" t="s">
        <v>40</v>
      </c>
      <c r="C84" s="10">
        <v>16643.82</v>
      </c>
      <c r="D84" s="10">
        <v>11887.68</v>
      </c>
      <c r="E84" s="10">
        <v>10401.719999999999</v>
      </c>
      <c r="F84">
        <v>14859.6</v>
      </c>
      <c r="I84">
        <f t="shared" si="9"/>
        <v>14859.6</v>
      </c>
      <c r="J84">
        <f t="shared" si="13"/>
        <v>11887.68</v>
      </c>
      <c r="K84">
        <f t="shared" si="10"/>
        <v>10401.719999999999</v>
      </c>
      <c r="L84" t="b">
        <f t="shared" si="11"/>
        <v>1</v>
      </c>
      <c r="M84" t="b">
        <f t="shared" si="12"/>
        <v>1</v>
      </c>
    </row>
    <row r="85" spans="1:13" x14ac:dyDescent="0.2">
      <c r="A85">
        <v>191</v>
      </c>
      <c r="B85" t="s">
        <v>65</v>
      </c>
      <c r="C85" s="10">
        <v>28512.400000000001</v>
      </c>
      <c r="D85" s="10">
        <v>20364.7</v>
      </c>
      <c r="E85" s="10">
        <v>17819.11</v>
      </c>
      <c r="F85">
        <v>25455.873214285715</v>
      </c>
      <c r="I85">
        <f t="shared" si="9"/>
        <v>25455.873214285715</v>
      </c>
      <c r="J85">
        <f t="shared" si="13"/>
        <v>20364.7</v>
      </c>
      <c r="K85">
        <f t="shared" si="10"/>
        <v>17819.11</v>
      </c>
      <c r="L85" t="b">
        <f t="shared" si="11"/>
        <v>1</v>
      </c>
      <c r="M85" t="b">
        <f t="shared" si="12"/>
        <v>1</v>
      </c>
    </row>
    <row r="86" spans="1:13" x14ac:dyDescent="0.2">
      <c r="A86">
        <v>192</v>
      </c>
      <c r="B86" t="s">
        <v>66</v>
      </c>
      <c r="C86" s="10">
        <v>45141.95</v>
      </c>
      <c r="D86" s="10">
        <v>32242.18</v>
      </c>
      <c r="E86" s="10">
        <v>28211.91</v>
      </c>
      <c r="F86">
        <v>40302.726785714287</v>
      </c>
      <c r="I86">
        <f t="shared" si="9"/>
        <v>40302.726785714287</v>
      </c>
      <c r="J86">
        <f t="shared" si="13"/>
        <v>32242.18</v>
      </c>
      <c r="K86">
        <f t="shared" si="10"/>
        <v>28211.91</v>
      </c>
      <c r="L86" t="b">
        <f t="shared" si="11"/>
        <v>1</v>
      </c>
      <c r="M86" t="b">
        <f t="shared" si="12"/>
        <v>1</v>
      </c>
    </row>
    <row r="87" spans="1:13" x14ac:dyDescent="0.2">
      <c r="A87">
        <v>237</v>
      </c>
      <c r="B87" t="s">
        <v>96</v>
      </c>
      <c r="C87" s="10">
        <v>1347.97</v>
      </c>
      <c r="D87">
        <v>962.78</v>
      </c>
      <c r="E87">
        <v>842.43</v>
      </c>
      <c r="F87">
        <v>1203.4732142857142</v>
      </c>
      <c r="I87">
        <f t="shared" si="9"/>
        <v>1203.4732142857142</v>
      </c>
      <c r="J87">
        <f t="shared" si="13"/>
        <v>962.78</v>
      </c>
      <c r="K87">
        <f t="shared" si="10"/>
        <v>842.43</v>
      </c>
      <c r="L87" t="b">
        <f t="shared" si="11"/>
        <v>1</v>
      </c>
      <c r="M87" t="b">
        <f t="shared" si="12"/>
        <v>1</v>
      </c>
    </row>
    <row r="88" spans="1:13" x14ac:dyDescent="0.2">
      <c r="A88">
        <v>238</v>
      </c>
      <c r="B88" t="s">
        <v>97</v>
      </c>
      <c r="C88" s="10">
        <v>2683.04</v>
      </c>
      <c r="D88" s="10">
        <v>1916.34</v>
      </c>
      <c r="E88" s="10">
        <v>1676.79</v>
      </c>
      <c r="F88">
        <v>2395.4196428571427</v>
      </c>
      <c r="I88">
        <f t="shared" si="9"/>
        <v>2395.4196428571427</v>
      </c>
      <c r="J88">
        <f t="shared" si="13"/>
        <v>1916.34</v>
      </c>
      <c r="K88">
        <f t="shared" si="10"/>
        <v>1676.79</v>
      </c>
      <c r="L88" t="b">
        <f t="shared" si="11"/>
        <v>1</v>
      </c>
      <c r="M88" t="b">
        <f t="shared" si="12"/>
        <v>1</v>
      </c>
    </row>
    <row r="89" spans="1:13" x14ac:dyDescent="0.2">
      <c r="A89">
        <v>239</v>
      </c>
      <c r="B89" t="s">
        <v>98</v>
      </c>
      <c r="C89" s="10">
        <v>4917.4399999999996</v>
      </c>
      <c r="D89" s="10">
        <v>3512.23</v>
      </c>
      <c r="E89" s="10">
        <v>3073.2</v>
      </c>
      <c r="F89">
        <v>4390.2866071428571</v>
      </c>
      <c r="I89">
        <f t="shared" si="9"/>
        <v>4390.2866071428571</v>
      </c>
      <c r="J89">
        <f t="shared" si="13"/>
        <v>3512.23</v>
      </c>
      <c r="K89">
        <f t="shared" si="10"/>
        <v>3073.2</v>
      </c>
      <c r="L89" t="b">
        <f t="shared" si="11"/>
        <v>1</v>
      </c>
      <c r="M89" t="b">
        <f t="shared" si="12"/>
        <v>1</v>
      </c>
    </row>
    <row r="90" spans="1:13" x14ac:dyDescent="0.2">
      <c r="A90">
        <v>193</v>
      </c>
      <c r="B90" t="s">
        <v>67</v>
      </c>
      <c r="C90" s="10">
        <v>8380.9599999999991</v>
      </c>
      <c r="D90" s="10">
        <v>5986.02</v>
      </c>
      <c r="E90" s="10">
        <v>5237.76</v>
      </c>
      <c r="F90">
        <v>7482.5196428571435</v>
      </c>
      <c r="I90">
        <f t="shared" si="9"/>
        <v>7482.5196428571435</v>
      </c>
      <c r="J90">
        <f t="shared" si="13"/>
        <v>5986.02</v>
      </c>
      <c r="K90">
        <f t="shared" si="10"/>
        <v>5237.76</v>
      </c>
      <c r="L90" t="b">
        <f t="shared" si="11"/>
        <v>1</v>
      </c>
      <c r="M90" t="b">
        <f t="shared" si="12"/>
        <v>1</v>
      </c>
    </row>
    <row r="91" spans="1:13" x14ac:dyDescent="0.2">
      <c r="A91">
        <v>194</v>
      </c>
      <c r="B91" t="s">
        <v>68</v>
      </c>
      <c r="C91" s="10">
        <v>16147.64</v>
      </c>
      <c r="D91" s="10">
        <v>11533.29</v>
      </c>
      <c r="E91" s="10">
        <v>10091.629999999999</v>
      </c>
      <c r="F91">
        <v>14416.613392857143</v>
      </c>
      <c r="I91">
        <f t="shared" si="9"/>
        <v>14416.613392857143</v>
      </c>
      <c r="J91">
        <f t="shared" si="13"/>
        <v>11533.29</v>
      </c>
      <c r="K91">
        <f t="shared" si="10"/>
        <v>10091.629999999999</v>
      </c>
      <c r="L91" t="b">
        <f t="shared" si="11"/>
        <v>1</v>
      </c>
      <c r="M91" t="b">
        <f t="shared" si="12"/>
        <v>1</v>
      </c>
    </row>
    <row r="92" spans="1:13" x14ac:dyDescent="0.2">
      <c r="A92">
        <v>150</v>
      </c>
      <c r="B92" t="s">
        <v>41</v>
      </c>
      <c r="C92" s="10">
        <v>27896.38</v>
      </c>
      <c r="D92" s="10">
        <v>19924.71</v>
      </c>
      <c r="E92" s="10">
        <v>17434.12</v>
      </c>
      <c r="F92">
        <v>24905.886607142857</v>
      </c>
      <c r="I92">
        <f t="shared" si="9"/>
        <v>24905.886607142857</v>
      </c>
      <c r="J92">
        <f t="shared" si="13"/>
        <v>19924.71</v>
      </c>
      <c r="K92">
        <f t="shared" si="10"/>
        <v>17434.12</v>
      </c>
      <c r="L92" t="b">
        <f t="shared" si="11"/>
        <v>1</v>
      </c>
      <c r="M92" t="b">
        <f t="shared" si="12"/>
        <v>1</v>
      </c>
    </row>
    <row r="93" spans="1:13" x14ac:dyDescent="0.2">
      <c r="A93">
        <v>195</v>
      </c>
      <c r="B93" t="s">
        <v>69</v>
      </c>
      <c r="C93" s="10">
        <v>39433.07</v>
      </c>
      <c r="D93" s="10">
        <v>28164.67</v>
      </c>
      <c r="E93" s="10">
        <v>24644.09</v>
      </c>
      <c r="F93">
        <v>35205.840178571423</v>
      </c>
      <c r="I93">
        <f t="shared" si="9"/>
        <v>35205.840178571423</v>
      </c>
      <c r="J93">
        <f t="shared" si="13"/>
        <v>28164.67</v>
      </c>
      <c r="K93">
        <f t="shared" si="10"/>
        <v>24644.09</v>
      </c>
      <c r="L93" t="b">
        <f t="shared" si="11"/>
        <v>1</v>
      </c>
      <c r="M93" t="b">
        <f t="shared" si="12"/>
        <v>1</v>
      </c>
    </row>
    <row r="94" spans="1:13" x14ac:dyDescent="0.2">
      <c r="A94">
        <v>196</v>
      </c>
      <c r="B94" t="s">
        <v>70</v>
      </c>
      <c r="C94" s="10">
        <v>53039.63</v>
      </c>
      <c r="D94" s="10">
        <v>37883.019999999997</v>
      </c>
      <c r="E94" s="10">
        <v>33147.65</v>
      </c>
      <c r="F94">
        <v>47353.780357142852</v>
      </c>
      <c r="I94">
        <f t="shared" si="9"/>
        <v>47353.780357142852</v>
      </c>
      <c r="J94">
        <f t="shared" si="13"/>
        <v>37883.019999999997</v>
      </c>
      <c r="K94">
        <f t="shared" si="10"/>
        <v>33147.65</v>
      </c>
      <c r="L94" t="b">
        <f t="shared" si="11"/>
        <v>1</v>
      </c>
      <c r="M94" t="b">
        <f t="shared" si="12"/>
        <v>1</v>
      </c>
    </row>
    <row r="95" spans="1:13" x14ac:dyDescent="0.2">
      <c r="A95">
        <v>242</v>
      </c>
      <c r="B95" t="s">
        <v>99</v>
      </c>
      <c r="C95" s="10">
        <v>1291.77</v>
      </c>
      <c r="D95">
        <v>922.63</v>
      </c>
      <c r="E95">
        <v>807.3</v>
      </c>
      <c r="F95">
        <v>1153.2866071428571</v>
      </c>
      <c r="I95">
        <f t="shared" si="9"/>
        <v>1153.2866071428571</v>
      </c>
      <c r="J95">
        <f t="shared" si="13"/>
        <v>922.63</v>
      </c>
      <c r="K95">
        <f t="shared" si="10"/>
        <v>807.3</v>
      </c>
      <c r="L95" t="b">
        <f t="shared" si="11"/>
        <v>1</v>
      </c>
      <c r="M95" t="b">
        <f t="shared" si="12"/>
        <v>1</v>
      </c>
    </row>
    <row r="96" spans="1:13" x14ac:dyDescent="0.2">
      <c r="A96">
        <v>203</v>
      </c>
      <c r="B96" t="s">
        <v>71</v>
      </c>
      <c r="C96" s="10">
        <v>2582.2399999999998</v>
      </c>
      <c r="D96" s="10">
        <v>1844.34</v>
      </c>
      <c r="E96" s="10">
        <v>1613.79</v>
      </c>
      <c r="F96">
        <v>2305.4196428571431</v>
      </c>
      <c r="I96">
        <f t="shared" si="9"/>
        <v>2305.4196428571431</v>
      </c>
      <c r="J96">
        <f t="shared" si="13"/>
        <v>1844.34</v>
      </c>
      <c r="K96">
        <f t="shared" si="10"/>
        <v>1613.79</v>
      </c>
      <c r="L96" t="b">
        <f t="shared" si="11"/>
        <v>1</v>
      </c>
      <c r="M96" t="b">
        <f t="shared" si="12"/>
        <v>1</v>
      </c>
    </row>
    <row r="97" spans="1:13" x14ac:dyDescent="0.2">
      <c r="A97">
        <v>118</v>
      </c>
      <c r="B97" t="s">
        <v>28</v>
      </c>
      <c r="C97" s="10">
        <v>4881.34</v>
      </c>
      <c r="D97" s="10">
        <v>3486.45</v>
      </c>
      <c r="E97" s="10">
        <v>3050.64</v>
      </c>
      <c r="F97">
        <v>4358.059821428571</v>
      </c>
      <c r="I97">
        <f t="shared" si="9"/>
        <v>4358.059821428571</v>
      </c>
      <c r="J97">
        <f t="shared" si="13"/>
        <v>3486.45</v>
      </c>
      <c r="K97">
        <f t="shared" si="10"/>
        <v>3050.64</v>
      </c>
      <c r="L97" t="b">
        <f t="shared" si="11"/>
        <v>1</v>
      </c>
      <c r="M97" t="b">
        <f t="shared" si="12"/>
        <v>1</v>
      </c>
    </row>
    <row r="98" spans="1:13" x14ac:dyDescent="0.2">
      <c r="A98">
        <v>119</v>
      </c>
      <c r="B98" t="s">
        <v>29</v>
      </c>
      <c r="C98" s="10">
        <v>8413.84</v>
      </c>
      <c r="D98" s="10">
        <v>6009.5</v>
      </c>
      <c r="E98" s="10">
        <v>5258.32</v>
      </c>
      <c r="F98">
        <v>7511.880357142858</v>
      </c>
      <c r="I98">
        <f t="shared" si="9"/>
        <v>7511.880357142858</v>
      </c>
      <c r="J98">
        <f t="shared" si="13"/>
        <v>6009.5</v>
      </c>
      <c r="K98">
        <f t="shared" si="10"/>
        <v>5258.32</v>
      </c>
      <c r="L98" t="b">
        <f t="shared" si="11"/>
        <v>1</v>
      </c>
      <c r="M98" t="b">
        <f t="shared" si="12"/>
        <v>1</v>
      </c>
    </row>
    <row r="99" spans="1:13" x14ac:dyDescent="0.2">
      <c r="A99">
        <v>156</v>
      </c>
      <c r="B99" t="s">
        <v>42</v>
      </c>
      <c r="C99" s="10">
        <v>16373.15</v>
      </c>
      <c r="D99" s="10">
        <v>11694.36</v>
      </c>
      <c r="E99" s="10">
        <v>10232.57</v>
      </c>
      <c r="F99">
        <v>14617.953571428572</v>
      </c>
      <c r="I99">
        <f t="shared" ref="I99:I123" si="14">((D99/80*100)+(E99/70*100))/2</f>
        <v>14617.953571428572</v>
      </c>
      <c r="J99">
        <f t="shared" si="13"/>
        <v>11694.36</v>
      </c>
      <c r="K99">
        <f t="shared" ref="K99:K123" si="15">ROUND(F99*70%,2)</f>
        <v>10232.57</v>
      </c>
      <c r="L99" t="b">
        <f t="shared" ref="L99:L123" si="16">J99=D99</f>
        <v>1</v>
      </c>
      <c r="M99" t="b">
        <f t="shared" ref="M99:M123" si="17">K99=E99</f>
        <v>1</v>
      </c>
    </row>
    <row r="100" spans="1:13" x14ac:dyDescent="0.2">
      <c r="A100">
        <v>204</v>
      </c>
      <c r="B100" t="s">
        <v>72</v>
      </c>
      <c r="C100" s="10">
        <v>28242.23</v>
      </c>
      <c r="D100" s="10">
        <v>20171.73</v>
      </c>
      <c r="E100" s="10">
        <v>17650.259999999998</v>
      </c>
      <c r="F100">
        <v>25214.65982142857</v>
      </c>
      <c r="I100">
        <f t="shared" si="14"/>
        <v>25214.65982142857</v>
      </c>
      <c r="J100">
        <f t="shared" si="13"/>
        <v>20171.73</v>
      </c>
      <c r="K100">
        <f t="shared" si="15"/>
        <v>17650.259999999998</v>
      </c>
      <c r="L100" t="b">
        <f t="shared" si="16"/>
        <v>1</v>
      </c>
      <c r="M100" t="b">
        <f t="shared" si="17"/>
        <v>1</v>
      </c>
    </row>
    <row r="101" spans="1:13" x14ac:dyDescent="0.2">
      <c r="A101">
        <v>205</v>
      </c>
      <c r="B101" t="s">
        <v>73</v>
      </c>
      <c r="C101" s="10">
        <v>44692.12</v>
      </c>
      <c r="D101" s="10">
        <v>31920.9</v>
      </c>
      <c r="E101" s="10">
        <v>27930.78</v>
      </c>
      <c r="F101">
        <v>39901.119642857142</v>
      </c>
      <c r="I101">
        <f t="shared" si="14"/>
        <v>39901.119642857142</v>
      </c>
      <c r="J101">
        <f t="shared" si="13"/>
        <v>31920.9</v>
      </c>
      <c r="K101">
        <f t="shared" si="15"/>
        <v>27930.78</v>
      </c>
      <c r="L101" t="b">
        <f t="shared" si="16"/>
        <v>1</v>
      </c>
      <c r="M101" t="b">
        <f t="shared" si="17"/>
        <v>1</v>
      </c>
    </row>
    <row r="102" spans="1:13" x14ac:dyDescent="0.2">
      <c r="A102">
        <v>121</v>
      </c>
      <c r="B102" t="s">
        <v>30</v>
      </c>
      <c r="C102" s="10">
        <v>1363.44</v>
      </c>
      <c r="D102">
        <v>973.82</v>
      </c>
      <c r="E102">
        <v>852.1</v>
      </c>
      <c r="F102">
        <v>1217.2803571428572</v>
      </c>
      <c r="I102">
        <f t="shared" si="14"/>
        <v>1217.2803571428572</v>
      </c>
      <c r="J102">
        <f t="shared" si="13"/>
        <v>973.82</v>
      </c>
      <c r="K102">
        <f t="shared" si="15"/>
        <v>852.1</v>
      </c>
      <c r="L102" t="b">
        <f t="shared" si="16"/>
        <v>1</v>
      </c>
      <c r="M102" t="b">
        <f t="shared" si="17"/>
        <v>1</v>
      </c>
    </row>
    <row r="103" spans="1:13" x14ac:dyDescent="0.2">
      <c r="A103">
        <v>206</v>
      </c>
      <c r="B103" t="s">
        <v>74</v>
      </c>
      <c r="C103" s="10">
        <v>2749.23</v>
      </c>
      <c r="D103" s="10">
        <v>1963.61</v>
      </c>
      <c r="E103" s="10">
        <v>1718.16</v>
      </c>
      <c r="F103">
        <v>2454.5133928571431</v>
      </c>
      <c r="I103">
        <f t="shared" si="14"/>
        <v>2454.5133928571431</v>
      </c>
      <c r="J103">
        <f t="shared" si="13"/>
        <v>1963.61</v>
      </c>
      <c r="K103">
        <f t="shared" si="15"/>
        <v>1718.16</v>
      </c>
      <c r="L103" t="b">
        <f t="shared" si="16"/>
        <v>1</v>
      </c>
      <c r="M103" t="b">
        <f t="shared" si="17"/>
        <v>1</v>
      </c>
    </row>
    <row r="104" spans="1:13" x14ac:dyDescent="0.2">
      <c r="A104">
        <v>243</v>
      </c>
      <c r="B104" t="s">
        <v>100</v>
      </c>
      <c r="C104" s="10">
        <v>4997.76</v>
      </c>
      <c r="D104" s="10">
        <v>3569.6</v>
      </c>
      <c r="E104" s="10">
        <v>3123.4</v>
      </c>
      <c r="F104">
        <v>4462</v>
      </c>
      <c r="I104">
        <f t="shared" si="14"/>
        <v>4462</v>
      </c>
      <c r="J104">
        <f t="shared" si="13"/>
        <v>3569.6</v>
      </c>
      <c r="K104">
        <f t="shared" si="15"/>
        <v>3123.4</v>
      </c>
      <c r="L104" t="b">
        <f t="shared" si="16"/>
        <v>1</v>
      </c>
      <c r="M104" t="b">
        <f t="shared" si="17"/>
        <v>1</v>
      </c>
    </row>
    <row r="105" spans="1:13" x14ac:dyDescent="0.2">
      <c r="A105">
        <v>207</v>
      </c>
      <c r="B105" t="s">
        <v>75</v>
      </c>
      <c r="C105" s="10">
        <v>8539.4500000000007</v>
      </c>
      <c r="D105" s="10">
        <v>6099.22</v>
      </c>
      <c r="E105" s="10">
        <v>5336.81</v>
      </c>
      <c r="F105">
        <v>7624.0196428571435</v>
      </c>
      <c r="I105">
        <f t="shared" si="14"/>
        <v>7624.0196428571435</v>
      </c>
      <c r="J105">
        <f t="shared" si="13"/>
        <v>6099.22</v>
      </c>
      <c r="K105">
        <f t="shared" si="15"/>
        <v>5336.81</v>
      </c>
      <c r="L105" t="b">
        <f t="shared" si="16"/>
        <v>1</v>
      </c>
      <c r="M105" t="b">
        <f t="shared" si="17"/>
        <v>1</v>
      </c>
    </row>
    <row r="106" spans="1:13" x14ac:dyDescent="0.2">
      <c r="A106">
        <v>208</v>
      </c>
      <c r="B106" t="s">
        <v>76</v>
      </c>
      <c r="C106" s="10">
        <v>16604.21</v>
      </c>
      <c r="D106" s="10">
        <v>11859.39</v>
      </c>
      <c r="E106" s="10">
        <v>10376.969999999999</v>
      </c>
      <c r="F106">
        <v>14824.240178571428</v>
      </c>
      <c r="I106">
        <f t="shared" si="14"/>
        <v>14824.240178571428</v>
      </c>
      <c r="J106">
        <f t="shared" si="13"/>
        <v>11859.39</v>
      </c>
      <c r="K106">
        <f t="shared" si="15"/>
        <v>10376.969999999999</v>
      </c>
      <c r="L106" t="b">
        <f t="shared" si="16"/>
        <v>1</v>
      </c>
      <c r="M106" t="b">
        <f t="shared" si="17"/>
        <v>1</v>
      </c>
    </row>
    <row r="107" spans="1:13" x14ac:dyDescent="0.2">
      <c r="A107">
        <v>158</v>
      </c>
      <c r="B107" t="s">
        <v>43</v>
      </c>
      <c r="C107" s="10">
        <v>28175.55</v>
      </c>
      <c r="D107" s="10">
        <v>20124.099999999999</v>
      </c>
      <c r="E107" s="10">
        <v>17608.59</v>
      </c>
      <c r="F107">
        <v>25155.126785714285</v>
      </c>
      <c r="I107">
        <f t="shared" si="14"/>
        <v>25155.126785714285</v>
      </c>
      <c r="J107">
        <f t="shared" si="13"/>
        <v>20124.099999999999</v>
      </c>
      <c r="K107">
        <f t="shared" si="15"/>
        <v>17608.59</v>
      </c>
      <c r="L107" t="b">
        <f t="shared" si="16"/>
        <v>1</v>
      </c>
      <c r="M107" t="b">
        <f t="shared" si="17"/>
        <v>1</v>
      </c>
    </row>
    <row r="108" spans="1:13" x14ac:dyDescent="0.2">
      <c r="A108">
        <v>209</v>
      </c>
      <c r="B108" t="s">
        <v>77</v>
      </c>
      <c r="C108" s="10">
        <v>38737.9</v>
      </c>
      <c r="D108" s="10">
        <v>27668.16</v>
      </c>
      <c r="E108" s="10">
        <v>24209.64</v>
      </c>
      <c r="F108">
        <v>34585.199999999997</v>
      </c>
      <c r="I108">
        <f t="shared" si="14"/>
        <v>34585.199999999997</v>
      </c>
      <c r="J108">
        <f t="shared" si="13"/>
        <v>27668.16</v>
      </c>
      <c r="K108">
        <f t="shared" si="15"/>
        <v>24209.64</v>
      </c>
      <c r="L108" t="b">
        <f t="shared" si="16"/>
        <v>1</v>
      </c>
      <c r="M108" t="b">
        <f t="shared" si="17"/>
        <v>1</v>
      </c>
    </row>
    <row r="109" spans="1:13" x14ac:dyDescent="0.2">
      <c r="A109">
        <v>244</v>
      </c>
      <c r="B109" t="s">
        <v>101</v>
      </c>
      <c r="C109" s="10">
        <v>51778.07</v>
      </c>
      <c r="D109" s="10">
        <v>36981.97</v>
      </c>
      <c r="E109" s="10">
        <v>32359.22</v>
      </c>
      <c r="F109">
        <v>46227.459821428572</v>
      </c>
      <c r="I109">
        <f t="shared" si="14"/>
        <v>46227.459821428572</v>
      </c>
      <c r="J109">
        <f t="shared" si="13"/>
        <v>36981.97</v>
      </c>
      <c r="K109">
        <f t="shared" si="15"/>
        <v>32359.22</v>
      </c>
      <c r="L109" t="b">
        <f t="shared" si="16"/>
        <v>1</v>
      </c>
      <c r="M109" t="b">
        <f t="shared" si="17"/>
        <v>1</v>
      </c>
    </row>
    <row r="110" spans="1:13" x14ac:dyDescent="0.2">
      <c r="A110">
        <v>245</v>
      </c>
      <c r="B110" t="s">
        <v>102</v>
      </c>
      <c r="C110" s="10">
        <v>63026.22</v>
      </c>
      <c r="D110" s="10">
        <v>45015.85</v>
      </c>
      <c r="E110" s="10">
        <v>39388.870000000003</v>
      </c>
      <c r="F110">
        <v>56269.813392857148</v>
      </c>
      <c r="I110">
        <f t="shared" si="14"/>
        <v>56269.813392857148</v>
      </c>
      <c r="J110">
        <f t="shared" si="13"/>
        <v>45015.85</v>
      </c>
      <c r="K110">
        <f t="shared" si="15"/>
        <v>39388.870000000003</v>
      </c>
      <c r="L110" t="b">
        <f t="shared" si="16"/>
        <v>1</v>
      </c>
      <c r="M110" t="b">
        <f t="shared" si="17"/>
        <v>1</v>
      </c>
    </row>
    <row r="111" spans="1:13" x14ac:dyDescent="0.2">
      <c r="A111">
        <v>246</v>
      </c>
      <c r="B111" t="s">
        <v>103</v>
      </c>
      <c r="C111" s="10">
        <v>1303.73</v>
      </c>
      <c r="D111">
        <v>931.18</v>
      </c>
      <c r="E111">
        <v>814.78</v>
      </c>
      <c r="F111">
        <v>1163.9732142857142</v>
      </c>
      <c r="I111">
        <f t="shared" si="14"/>
        <v>1163.9732142857142</v>
      </c>
      <c r="J111">
        <f t="shared" si="13"/>
        <v>931.18</v>
      </c>
      <c r="K111">
        <f t="shared" si="15"/>
        <v>814.78</v>
      </c>
      <c r="L111" t="b">
        <f t="shared" si="16"/>
        <v>1</v>
      </c>
      <c r="M111" t="b">
        <f t="shared" si="17"/>
        <v>1</v>
      </c>
    </row>
    <row r="112" spans="1:13" x14ac:dyDescent="0.2">
      <c r="A112">
        <v>247</v>
      </c>
      <c r="B112" t="s">
        <v>104</v>
      </c>
      <c r="C112" s="10">
        <v>2606.2600000000002</v>
      </c>
      <c r="D112" s="10">
        <v>1861.5</v>
      </c>
      <c r="E112" s="10">
        <v>1628.81</v>
      </c>
      <c r="F112">
        <v>2326.8732142857143</v>
      </c>
      <c r="I112">
        <f t="shared" si="14"/>
        <v>2326.8732142857143</v>
      </c>
      <c r="J112">
        <f t="shared" si="13"/>
        <v>1861.5</v>
      </c>
      <c r="K112">
        <f t="shared" si="15"/>
        <v>1628.81</v>
      </c>
      <c r="L112" t="b">
        <f t="shared" si="16"/>
        <v>1</v>
      </c>
      <c r="M112" t="b">
        <f t="shared" si="17"/>
        <v>1</v>
      </c>
    </row>
    <row r="113" spans="1:13" x14ac:dyDescent="0.2">
      <c r="A113">
        <v>248</v>
      </c>
      <c r="B113" t="s">
        <v>105</v>
      </c>
      <c r="C113" s="10">
        <v>4824.46</v>
      </c>
      <c r="D113" s="10">
        <v>3445.82</v>
      </c>
      <c r="E113" s="10">
        <v>3015.1</v>
      </c>
      <c r="F113">
        <v>4307.2803571428567</v>
      </c>
      <c r="I113">
        <f t="shared" si="14"/>
        <v>4307.2803571428567</v>
      </c>
      <c r="J113">
        <f t="shared" si="13"/>
        <v>3445.82</v>
      </c>
      <c r="K113">
        <f t="shared" si="15"/>
        <v>3015.1</v>
      </c>
      <c r="L113" t="b">
        <f t="shared" si="16"/>
        <v>1</v>
      </c>
      <c r="M113" t="b">
        <f t="shared" si="17"/>
        <v>1</v>
      </c>
    </row>
    <row r="114" spans="1:13" x14ac:dyDescent="0.2">
      <c r="A114">
        <v>249</v>
      </c>
      <c r="B114" t="s">
        <v>106</v>
      </c>
      <c r="C114" s="10">
        <v>8073.08</v>
      </c>
      <c r="D114" s="10">
        <v>5766.12</v>
      </c>
      <c r="E114" s="10">
        <v>5045.3599999999997</v>
      </c>
      <c r="F114">
        <v>7207.653571428571</v>
      </c>
      <c r="I114">
        <f t="shared" si="14"/>
        <v>7207.653571428571</v>
      </c>
      <c r="J114">
        <f t="shared" si="13"/>
        <v>5766.12</v>
      </c>
      <c r="K114">
        <f t="shared" si="15"/>
        <v>5045.3599999999997</v>
      </c>
      <c r="L114" t="b">
        <f t="shared" si="16"/>
        <v>1</v>
      </c>
      <c r="M114" t="b">
        <f t="shared" si="17"/>
        <v>1</v>
      </c>
    </row>
    <row r="115" spans="1:13" x14ac:dyDescent="0.2">
      <c r="A115">
        <v>250</v>
      </c>
      <c r="B115" t="s">
        <v>107</v>
      </c>
      <c r="C115" s="10">
        <v>16369.16</v>
      </c>
      <c r="D115" s="10">
        <v>11691.51</v>
      </c>
      <c r="E115" s="10">
        <v>10230.07</v>
      </c>
      <c r="F115">
        <v>14614.386607142857</v>
      </c>
      <c r="I115">
        <f t="shared" si="14"/>
        <v>14614.386607142857</v>
      </c>
      <c r="J115">
        <f t="shared" si="13"/>
        <v>11691.51</v>
      </c>
      <c r="K115">
        <f t="shared" si="15"/>
        <v>10230.07</v>
      </c>
      <c r="L115" t="b">
        <f t="shared" si="16"/>
        <v>1</v>
      </c>
      <c r="M115" t="b">
        <f t="shared" si="17"/>
        <v>1</v>
      </c>
    </row>
    <row r="116" spans="1:13" x14ac:dyDescent="0.2">
      <c r="A116">
        <v>251</v>
      </c>
      <c r="B116" t="s">
        <v>108</v>
      </c>
      <c r="C116" s="10">
        <v>30112.63</v>
      </c>
      <c r="D116" s="10">
        <v>21507.65</v>
      </c>
      <c r="E116" s="10">
        <v>18819.189999999999</v>
      </c>
      <c r="F116">
        <v>26884.559821428571</v>
      </c>
      <c r="I116">
        <f t="shared" si="14"/>
        <v>26884.559821428571</v>
      </c>
      <c r="J116">
        <f t="shared" si="13"/>
        <v>21507.65</v>
      </c>
      <c r="K116">
        <f t="shared" si="15"/>
        <v>18819.189999999999</v>
      </c>
      <c r="L116" t="b">
        <f t="shared" si="16"/>
        <v>1</v>
      </c>
      <c r="M116" t="b">
        <f t="shared" si="17"/>
        <v>1</v>
      </c>
    </row>
    <row r="117" spans="1:13" x14ac:dyDescent="0.2">
      <c r="A117">
        <v>252</v>
      </c>
      <c r="B117" t="s">
        <v>109</v>
      </c>
      <c r="C117" s="10">
        <v>1316.2</v>
      </c>
      <c r="D117">
        <v>940.08</v>
      </c>
      <c r="E117">
        <v>822.57</v>
      </c>
      <c r="F117">
        <v>1175.1000000000001</v>
      </c>
      <c r="I117">
        <f t="shared" si="14"/>
        <v>1175.1000000000001</v>
      </c>
      <c r="J117">
        <f t="shared" si="13"/>
        <v>940.08</v>
      </c>
      <c r="K117">
        <f t="shared" si="15"/>
        <v>822.57</v>
      </c>
      <c r="L117" t="b">
        <f t="shared" si="16"/>
        <v>1</v>
      </c>
      <c r="M117" t="b">
        <f t="shared" si="17"/>
        <v>1</v>
      </c>
    </row>
    <row r="118" spans="1:13" x14ac:dyDescent="0.2">
      <c r="A118">
        <v>253</v>
      </c>
      <c r="B118" t="s">
        <v>110</v>
      </c>
      <c r="C118" s="10">
        <v>2659.83</v>
      </c>
      <c r="D118" s="10">
        <v>1899.76</v>
      </c>
      <c r="E118" s="10">
        <v>1662.29</v>
      </c>
      <c r="F118">
        <v>2374.6999999999998</v>
      </c>
      <c r="I118">
        <f t="shared" si="14"/>
        <v>2374.6999999999998</v>
      </c>
      <c r="J118">
        <f t="shared" si="13"/>
        <v>1899.76</v>
      </c>
      <c r="K118">
        <f t="shared" si="15"/>
        <v>1662.29</v>
      </c>
      <c r="L118" t="b">
        <f t="shared" si="16"/>
        <v>1</v>
      </c>
      <c r="M118" t="b">
        <f t="shared" si="17"/>
        <v>1</v>
      </c>
    </row>
    <row r="119" spans="1:13" x14ac:dyDescent="0.2">
      <c r="A119">
        <v>254</v>
      </c>
      <c r="B119" t="s">
        <v>111</v>
      </c>
      <c r="C119" s="10">
        <v>4796.53</v>
      </c>
      <c r="D119" s="10">
        <v>3425.87</v>
      </c>
      <c r="E119" s="10">
        <v>2997.64</v>
      </c>
      <c r="F119">
        <v>4282.3401785714286</v>
      </c>
      <c r="I119">
        <f t="shared" si="14"/>
        <v>4282.3401785714286</v>
      </c>
      <c r="J119">
        <f t="shared" si="13"/>
        <v>3425.87</v>
      </c>
      <c r="K119">
        <f t="shared" si="15"/>
        <v>2997.64</v>
      </c>
      <c r="L119" t="b">
        <f t="shared" si="16"/>
        <v>1</v>
      </c>
      <c r="M119" t="b">
        <f t="shared" si="17"/>
        <v>1</v>
      </c>
    </row>
    <row r="120" spans="1:13" x14ac:dyDescent="0.2">
      <c r="A120">
        <v>255</v>
      </c>
      <c r="B120" t="s">
        <v>112</v>
      </c>
      <c r="C120" s="10">
        <v>8506.3700000000008</v>
      </c>
      <c r="D120" s="10">
        <v>6075.59</v>
      </c>
      <c r="E120" s="10">
        <v>5316.14</v>
      </c>
      <c r="F120">
        <v>7594.4866071428569</v>
      </c>
      <c r="I120">
        <f t="shared" si="14"/>
        <v>7594.4866071428569</v>
      </c>
      <c r="J120">
        <f t="shared" si="13"/>
        <v>6075.59</v>
      </c>
      <c r="K120">
        <f t="shared" si="15"/>
        <v>5316.14</v>
      </c>
      <c r="L120" t="b">
        <f t="shared" si="16"/>
        <v>1</v>
      </c>
      <c r="M120" t="b">
        <f t="shared" si="17"/>
        <v>1</v>
      </c>
    </row>
    <row r="121" spans="1:13" x14ac:dyDescent="0.2">
      <c r="A121">
        <v>256</v>
      </c>
      <c r="B121" t="s">
        <v>113</v>
      </c>
      <c r="C121" s="10">
        <v>14957.88</v>
      </c>
      <c r="D121" s="10">
        <v>10683.52</v>
      </c>
      <c r="E121" s="10">
        <v>9348.08</v>
      </c>
      <c r="F121">
        <v>13354.400000000001</v>
      </c>
      <c r="I121">
        <f t="shared" si="14"/>
        <v>13354.400000000001</v>
      </c>
      <c r="J121">
        <f t="shared" si="13"/>
        <v>10683.52</v>
      </c>
      <c r="K121">
        <f t="shared" si="15"/>
        <v>9348.08</v>
      </c>
      <c r="L121" t="b">
        <f t="shared" si="16"/>
        <v>1</v>
      </c>
      <c r="M121" t="b">
        <f t="shared" si="17"/>
        <v>1</v>
      </c>
    </row>
    <row r="122" spans="1:13" x14ac:dyDescent="0.2">
      <c r="A122">
        <v>257</v>
      </c>
      <c r="B122" t="s">
        <v>114</v>
      </c>
      <c r="C122" s="10">
        <v>28218.880000000001</v>
      </c>
      <c r="D122" s="10">
        <v>20155.060000000001</v>
      </c>
      <c r="E122" s="10">
        <v>17635.669999999998</v>
      </c>
      <c r="F122">
        <v>25193.819642857139</v>
      </c>
      <c r="I122">
        <f t="shared" si="14"/>
        <v>25193.819642857139</v>
      </c>
      <c r="J122">
        <f t="shared" si="13"/>
        <v>20155.060000000001</v>
      </c>
      <c r="K122">
        <f t="shared" si="15"/>
        <v>17635.669999999998</v>
      </c>
      <c r="L122" t="b">
        <f t="shared" si="16"/>
        <v>1</v>
      </c>
      <c r="M122" t="b">
        <f t="shared" si="17"/>
        <v>1</v>
      </c>
    </row>
    <row r="123" spans="1:13" x14ac:dyDescent="0.2">
      <c r="A123">
        <v>258</v>
      </c>
      <c r="B123" t="s">
        <v>115</v>
      </c>
      <c r="C123" s="10">
        <v>43495.53</v>
      </c>
      <c r="D123" s="10">
        <v>31066.25</v>
      </c>
      <c r="E123" s="10">
        <v>27182.97</v>
      </c>
      <c r="F123">
        <v>38832.813392857148</v>
      </c>
      <c r="I123">
        <f t="shared" si="14"/>
        <v>38832.813392857148</v>
      </c>
      <c r="J123">
        <f t="shared" si="13"/>
        <v>31066.25</v>
      </c>
      <c r="K123">
        <f t="shared" si="15"/>
        <v>27182.97</v>
      </c>
      <c r="L123" t="b">
        <f t="shared" si="16"/>
        <v>1</v>
      </c>
      <c r="M123" t="b">
        <f t="shared" si="17"/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workbookViewId="0">
      <selection activeCell="A49" sqref="A49:XFD49"/>
    </sheetView>
  </sheetViews>
  <sheetFormatPr baseColWidth="10" defaultColWidth="8.83203125" defaultRowHeight="15" x14ac:dyDescent="0.2"/>
  <cols>
    <col min="1" max="1" width="4" bestFit="1" customWidth="1"/>
    <col min="2" max="2" width="106.83203125" customWidth="1"/>
    <col min="3" max="3" width="15.5" bestFit="1" customWidth="1"/>
    <col min="4" max="4" width="19.5" bestFit="1" customWidth="1"/>
    <col min="5" max="5" width="16.5" bestFit="1" customWidth="1"/>
  </cols>
  <sheetData>
    <row r="1" spans="1:18" x14ac:dyDescent="0.2">
      <c r="C1" s="22" t="s">
        <v>791</v>
      </c>
      <c r="D1" s="22" t="s">
        <v>793</v>
      </c>
      <c r="E1" s="22" t="s">
        <v>794</v>
      </c>
    </row>
    <row r="2" spans="1:18" x14ac:dyDescent="0.2">
      <c r="C2" t="s">
        <v>792</v>
      </c>
      <c r="D2" s="11">
        <v>0.8</v>
      </c>
      <c r="E2" s="11">
        <v>0.7</v>
      </c>
      <c r="F2" s="11">
        <v>1</v>
      </c>
      <c r="I2" t="s">
        <v>795</v>
      </c>
    </row>
    <row r="3" spans="1:18" x14ac:dyDescent="0.2">
      <c r="A3">
        <v>7</v>
      </c>
      <c r="B3" t="s">
        <v>0</v>
      </c>
      <c r="C3">
        <v>155.83000000000001</v>
      </c>
      <c r="D3">
        <v>99.1</v>
      </c>
      <c r="E3">
        <v>86.72</v>
      </c>
      <c r="F3">
        <v>123.88035714285715</v>
      </c>
      <c r="I3">
        <f t="shared" ref="I3:I66" si="0">((D3/80*100)+(E3/70*100))/2</f>
        <v>123.88035714285715</v>
      </c>
      <c r="J3">
        <f>ROUND(F3*80%,2)</f>
        <v>99.1</v>
      </c>
      <c r="K3">
        <f t="shared" ref="K3" si="1">ROUND(F3*70%,2)</f>
        <v>86.72</v>
      </c>
      <c r="L3" t="b">
        <f t="shared" ref="L3:M3" si="2">J3=D3</f>
        <v>1</v>
      </c>
      <c r="M3" t="b">
        <f t="shared" si="2"/>
        <v>1</v>
      </c>
    </row>
    <row r="4" spans="1:18" x14ac:dyDescent="0.2">
      <c r="A4">
        <v>8</v>
      </c>
      <c r="B4" t="s">
        <v>1</v>
      </c>
      <c r="C4">
        <v>322.14</v>
      </c>
      <c r="D4">
        <v>204.88</v>
      </c>
      <c r="E4">
        <v>179.27</v>
      </c>
      <c r="F4">
        <v>256.10000000000002</v>
      </c>
      <c r="I4">
        <f t="shared" si="0"/>
        <v>256.10000000000002</v>
      </c>
      <c r="J4">
        <f t="shared" ref="J4:J67" si="3">ROUND(F4*80%,2)</f>
        <v>204.88</v>
      </c>
      <c r="K4">
        <f t="shared" ref="K4:K67" si="4">ROUND(F4*70%,2)</f>
        <v>179.27</v>
      </c>
      <c r="L4" t="b">
        <f t="shared" ref="L4:L67" si="5">J4=D4</f>
        <v>1</v>
      </c>
      <c r="M4" t="b">
        <f t="shared" ref="M4:M67" si="6">K4=E4</f>
        <v>1</v>
      </c>
    </row>
    <row r="5" spans="1:18" x14ac:dyDescent="0.2">
      <c r="A5">
        <v>9</v>
      </c>
      <c r="B5" t="s">
        <v>2</v>
      </c>
      <c r="C5">
        <v>620.29</v>
      </c>
      <c r="D5">
        <v>394.5</v>
      </c>
      <c r="E5">
        <v>345.19</v>
      </c>
      <c r="F5">
        <v>493.12678571428569</v>
      </c>
      <c r="I5">
        <f t="shared" si="0"/>
        <v>493.12678571428569</v>
      </c>
      <c r="J5">
        <f t="shared" si="3"/>
        <v>394.5</v>
      </c>
      <c r="K5">
        <f t="shared" si="4"/>
        <v>345.19</v>
      </c>
      <c r="L5" t="b">
        <f t="shared" si="5"/>
        <v>1</v>
      </c>
      <c r="M5" t="b">
        <f t="shared" si="6"/>
        <v>1</v>
      </c>
    </row>
    <row r="6" spans="1:18" x14ac:dyDescent="0.2">
      <c r="A6">
        <v>162</v>
      </c>
      <c r="B6" t="s">
        <v>44</v>
      </c>
      <c r="C6" s="10">
        <v>1146.1300000000001</v>
      </c>
      <c r="D6">
        <v>728.94</v>
      </c>
      <c r="E6">
        <v>637.82000000000005</v>
      </c>
      <c r="F6">
        <v>911.17321428571438</v>
      </c>
      <c r="I6">
        <f t="shared" si="0"/>
        <v>911.17321428571438</v>
      </c>
      <c r="J6">
        <f t="shared" si="3"/>
        <v>728.94</v>
      </c>
      <c r="K6">
        <f t="shared" si="4"/>
        <v>637.82000000000005</v>
      </c>
      <c r="L6" t="b">
        <f t="shared" si="5"/>
        <v>1</v>
      </c>
      <c r="M6" t="b">
        <f t="shared" si="6"/>
        <v>1</v>
      </c>
      <c r="P6" s="10"/>
    </row>
    <row r="7" spans="1:18" x14ac:dyDescent="0.2">
      <c r="A7">
        <v>307</v>
      </c>
      <c r="B7" t="s">
        <v>117</v>
      </c>
      <c r="C7" s="10">
        <v>2052.21</v>
      </c>
      <c r="D7" s="10">
        <v>1305.21</v>
      </c>
      <c r="E7" s="10">
        <v>1142.06</v>
      </c>
      <c r="F7">
        <v>1631.5133928571429</v>
      </c>
      <c r="I7">
        <f t="shared" si="0"/>
        <v>1631.5133928571429</v>
      </c>
      <c r="J7">
        <f t="shared" si="3"/>
        <v>1305.21</v>
      </c>
      <c r="K7">
        <f t="shared" si="4"/>
        <v>1142.06</v>
      </c>
      <c r="L7" t="b">
        <f t="shared" si="5"/>
        <v>1</v>
      </c>
      <c r="M7" t="b">
        <f t="shared" si="6"/>
        <v>1</v>
      </c>
      <c r="P7" s="10"/>
      <c r="Q7" s="10"/>
      <c r="R7" s="10"/>
    </row>
    <row r="8" spans="1:18" x14ac:dyDescent="0.2">
      <c r="A8">
        <v>13</v>
      </c>
      <c r="B8" t="s">
        <v>3</v>
      </c>
      <c r="C8">
        <v>165.07</v>
      </c>
      <c r="D8">
        <v>145.26</v>
      </c>
      <c r="E8">
        <v>127.11</v>
      </c>
      <c r="F8">
        <v>181.58035714285714</v>
      </c>
      <c r="I8">
        <f t="shared" si="0"/>
        <v>181.58035714285714</v>
      </c>
      <c r="J8">
        <f t="shared" si="3"/>
        <v>145.26</v>
      </c>
      <c r="K8">
        <f t="shared" si="4"/>
        <v>127.11</v>
      </c>
      <c r="L8" t="b">
        <f t="shared" si="5"/>
        <v>1</v>
      </c>
      <c r="M8" t="b">
        <f t="shared" si="6"/>
        <v>1</v>
      </c>
    </row>
    <row r="9" spans="1:18" x14ac:dyDescent="0.2">
      <c r="A9">
        <v>14</v>
      </c>
      <c r="B9" t="s">
        <v>4</v>
      </c>
      <c r="C9">
        <v>341.09</v>
      </c>
      <c r="D9">
        <v>300.16000000000003</v>
      </c>
      <c r="E9">
        <v>262.64</v>
      </c>
      <c r="F9">
        <v>375.20000000000005</v>
      </c>
      <c r="I9">
        <f t="shared" si="0"/>
        <v>375.20000000000005</v>
      </c>
      <c r="J9">
        <f t="shared" si="3"/>
        <v>300.16000000000003</v>
      </c>
      <c r="K9">
        <f t="shared" si="4"/>
        <v>262.64</v>
      </c>
      <c r="L9" t="b">
        <f t="shared" si="5"/>
        <v>1</v>
      </c>
      <c r="M9" t="b">
        <f t="shared" si="6"/>
        <v>1</v>
      </c>
    </row>
    <row r="10" spans="1:18" x14ac:dyDescent="0.2">
      <c r="A10">
        <v>15</v>
      </c>
      <c r="B10" t="s">
        <v>5</v>
      </c>
      <c r="C10">
        <v>650.86</v>
      </c>
      <c r="D10">
        <v>572.76</v>
      </c>
      <c r="E10">
        <v>501.17</v>
      </c>
      <c r="F10">
        <v>715.95357142857142</v>
      </c>
      <c r="I10">
        <f t="shared" si="0"/>
        <v>715.95357142857142</v>
      </c>
      <c r="J10">
        <f t="shared" si="3"/>
        <v>572.76</v>
      </c>
      <c r="K10">
        <f t="shared" si="4"/>
        <v>501.17</v>
      </c>
      <c r="L10" t="b">
        <f t="shared" si="5"/>
        <v>1</v>
      </c>
      <c r="M10" t="b">
        <f t="shared" si="6"/>
        <v>1</v>
      </c>
    </row>
    <row r="11" spans="1:18" x14ac:dyDescent="0.2">
      <c r="A11">
        <v>16</v>
      </c>
      <c r="B11" t="s">
        <v>6</v>
      </c>
      <c r="C11" s="10">
        <v>1226.8399999999999</v>
      </c>
      <c r="D11" s="10">
        <v>1079.6199999999999</v>
      </c>
      <c r="E11">
        <v>944.66</v>
      </c>
      <c r="F11">
        <v>1349.5196428571428</v>
      </c>
      <c r="I11">
        <f t="shared" si="0"/>
        <v>1349.5196428571428</v>
      </c>
      <c r="J11">
        <f t="shared" si="3"/>
        <v>1079.6199999999999</v>
      </c>
      <c r="K11">
        <f t="shared" si="4"/>
        <v>944.66</v>
      </c>
      <c r="L11" t="b">
        <f t="shared" si="5"/>
        <v>1</v>
      </c>
      <c r="M11" t="b">
        <f t="shared" si="6"/>
        <v>1</v>
      </c>
      <c r="P11" s="10"/>
      <c r="Q11" s="10"/>
    </row>
    <row r="12" spans="1:18" x14ac:dyDescent="0.2">
      <c r="A12">
        <v>165</v>
      </c>
      <c r="B12" t="s">
        <v>45</v>
      </c>
      <c r="C12" s="10">
        <v>2107.4</v>
      </c>
      <c r="D12" s="10">
        <v>1854.51</v>
      </c>
      <c r="E12" s="10">
        <v>1622.7</v>
      </c>
      <c r="F12">
        <v>2318.1401785714288</v>
      </c>
      <c r="I12">
        <f t="shared" si="0"/>
        <v>2318.1401785714288</v>
      </c>
      <c r="J12">
        <f t="shared" si="3"/>
        <v>1854.51</v>
      </c>
      <c r="K12">
        <f t="shared" si="4"/>
        <v>1622.7</v>
      </c>
      <c r="L12" t="b">
        <f t="shared" si="5"/>
        <v>1</v>
      </c>
      <c r="M12" t="b">
        <f t="shared" si="6"/>
        <v>1</v>
      </c>
      <c r="P12" s="10"/>
      <c r="Q12" s="10"/>
      <c r="R12" s="10"/>
    </row>
    <row r="13" spans="1:18" x14ac:dyDescent="0.2">
      <c r="A13">
        <v>213</v>
      </c>
      <c r="B13" t="s">
        <v>78</v>
      </c>
      <c r="C13" s="10">
        <v>3114.32</v>
      </c>
      <c r="D13" s="10">
        <v>2740.6</v>
      </c>
      <c r="E13" s="10">
        <v>2398.0300000000002</v>
      </c>
      <c r="F13">
        <v>3425.7535714285714</v>
      </c>
      <c r="I13">
        <f t="shared" si="0"/>
        <v>3425.7535714285714</v>
      </c>
      <c r="J13">
        <f t="shared" si="3"/>
        <v>2740.6</v>
      </c>
      <c r="K13">
        <f t="shared" si="4"/>
        <v>2398.0300000000002</v>
      </c>
      <c r="L13" t="b">
        <f t="shared" si="5"/>
        <v>1</v>
      </c>
      <c r="M13" t="b">
        <f t="shared" si="6"/>
        <v>1</v>
      </c>
      <c r="P13" s="10"/>
      <c r="Q13" s="10"/>
      <c r="R13" s="10"/>
    </row>
    <row r="14" spans="1:18" x14ac:dyDescent="0.2">
      <c r="A14">
        <v>214</v>
      </c>
      <c r="B14" t="s">
        <v>79</v>
      </c>
      <c r="C14" s="10">
        <v>5296.34</v>
      </c>
      <c r="D14" s="10">
        <v>4660.78</v>
      </c>
      <c r="E14" s="10">
        <v>4078.18</v>
      </c>
      <c r="F14">
        <v>5825.9732142857138</v>
      </c>
      <c r="I14">
        <f t="shared" si="0"/>
        <v>5825.9732142857138</v>
      </c>
      <c r="J14">
        <f t="shared" si="3"/>
        <v>4660.78</v>
      </c>
      <c r="K14">
        <f t="shared" si="4"/>
        <v>4078.18</v>
      </c>
      <c r="L14" t="b">
        <f t="shared" si="5"/>
        <v>1</v>
      </c>
      <c r="M14" t="b">
        <f t="shared" si="6"/>
        <v>1</v>
      </c>
      <c r="P14" s="10"/>
      <c r="Q14" s="10"/>
      <c r="R14" s="10"/>
    </row>
    <row r="15" spans="1:18" x14ac:dyDescent="0.2">
      <c r="A15">
        <v>215</v>
      </c>
      <c r="B15" t="s">
        <v>80</v>
      </c>
      <c r="C15">
        <v>160.47</v>
      </c>
      <c r="D15">
        <v>102.06</v>
      </c>
      <c r="E15">
        <v>89.3</v>
      </c>
      <c r="F15">
        <v>127.57321428571427</v>
      </c>
      <c r="I15">
        <f t="shared" si="0"/>
        <v>127.57321428571427</v>
      </c>
      <c r="J15">
        <f t="shared" si="3"/>
        <v>102.06</v>
      </c>
      <c r="K15">
        <f t="shared" si="4"/>
        <v>89.3</v>
      </c>
      <c r="L15" t="b">
        <f t="shared" si="5"/>
        <v>1</v>
      </c>
      <c r="M15" t="b">
        <f t="shared" si="6"/>
        <v>1</v>
      </c>
    </row>
    <row r="16" spans="1:18" x14ac:dyDescent="0.2">
      <c r="A16">
        <v>216</v>
      </c>
      <c r="B16" t="s">
        <v>492</v>
      </c>
      <c r="C16">
        <v>368.57</v>
      </c>
      <c r="D16">
        <v>234.41</v>
      </c>
      <c r="E16">
        <v>205.11</v>
      </c>
      <c r="F16">
        <v>293.01339285714289</v>
      </c>
      <c r="I16">
        <f t="shared" si="0"/>
        <v>293.01339285714289</v>
      </c>
      <c r="J16">
        <f t="shared" si="3"/>
        <v>234.41</v>
      </c>
      <c r="K16">
        <f t="shared" si="4"/>
        <v>205.11</v>
      </c>
      <c r="L16" t="b">
        <f t="shared" si="5"/>
        <v>1</v>
      </c>
      <c r="M16" t="b">
        <f t="shared" si="6"/>
        <v>1</v>
      </c>
    </row>
    <row r="17" spans="1:18" x14ac:dyDescent="0.2">
      <c r="A17">
        <v>217</v>
      </c>
      <c r="B17" t="s">
        <v>493</v>
      </c>
      <c r="C17">
        <v>675.55</v>
      </c>
      <c r="D17">
        <v>429.65</v>
      </c>
      <c r="E17">
        <v>375.94</v>
      </c>
      <c r="F17">
        <v>537.05982142857147</v>
      </c>
      <c r="I17">
        <f t="shared" si="0"/>
        <v>537.05982142857147</v>
      </c>
      <c r="J17">
        <f t="shared" si="3"/>
        <v>429.65</v>
      </c>
      <c r="K17">
        <f t="shared" si="4"/>
        <v>375.94</v>
      </c>
      <c r="L17" t="b">
        <f t="shared" si="5"/>
        <v>1</v>
      </c>
      <c r="M17" t="b">
        <f t="shared" si="6"/>
        <v>1</v>
      </c>
    </row>
    <row r="18" spans="1:18" x14ac:dyDescent="0.2">
      <c r="A18">
        <v>264</v>
      </c>
      <c r="B18" t="s">
        <v>116</v>
      </c>
      <c r="C18" s="10">
        <v>1109.03</v>
      </c>
      <c r="D18">
        <v>705.34</v>
      </c>
      <c r="E18">
        <v>617.17999999999995</v>
      </c>
      <c r="F18">
        <v>881.68035714285713</v>
      </c>
      <c r="I18">
        <f t="shared" si="0"/>
        <v>881.68035714285713</v>
      </c>
      <c r="J18">
        <f t="shared" si="3"/>
        <v>705.34</v>
      </c>
      <c r="K18">
        <f t="shared" si="4"/>
        <v>617.17999999999995</v>
      </c>
      <c r="L18" t="b">
        <f t="shared" si="5"/>
        <v>1</v>
      </c>
      <c r="M18" t="b">
        <f t="shared" si="6"/>
        <v>1</v>
      </c>
      <c r="P18" s="10"/>
    </row>
    <row r="19" spans="1:18" x14ac:dyDescent="0.2">
      <c r="A19">
        <v>27</v>
      </c>
      <c r="B19" t="s">
        <v>7</v>
      </c>
      <c r="C19" s="10">
        <v>1342.2</v>
      </c>
      <c r="D19">
        <v>890.14</v>
      </c>
      <c r="E19">
        <v>778.88</v>
      </c>
      <c r="F19">
        <v>1112.6803571428572</v>
      </c>
      <c r="I19">
        <f t="shared" si="0"/>
        <v>1112.6803571428572</v>
      </c>
      <c r="J19">
        <f t="shared" si="3"/>
        <v>890.14</v>
      </c>
      <c r="K19">
        <f t="shared" si="4"/>
        <v>778.88</v>
      </c>
      <c r="L19" t="b">
        <f t="shared" si="5"/>
        <v>1</v>
      </c>
      <c r="M19" t="b">
        <f t="shared" si="6"/>
        <v>1</v>
      </c>
      <c r="P19" s="10"/>
    </row>
    <row r="20" spans="1:18" x14ac:dyDescent="0.2">
      <c r="A20">
        <v>169</v>
      </c>
      <c r="B20" t="s">
        <v>46</v>
      </c>
      <c r="C20" s="10">
        <v>2592.7600000000002</v>
      </c>
      <c r="D20" s="10">
        <v>1719.52</v>
      </c>
      <c r="E20" s="10">
        <v>1504.58</v>
      </c>
      <c r="F20">
        <v>2149.4</v>
      </c>
      <c r="I20">
        <f t="shared" si="0"/>
        <v>2149.4</v>
      </c>
      <c r="J20">
        <f t="shared" si="3"/>
        <v>1719.52</v>
      </c>
      <c r="K20">
        <f t="shared" si="4"/>
        <v>1504.58</v>
      </c>
      <c r="L20" t="b">
        <f t="shared" si="5"/>
        <v>1</v>
      </c>
      <c r="M20" t="b">
        <f t="shared" si="6"/>
        <v>1</v>
      </c>
      <c r="P20" s="10"/>
      <c r="Q20" s="10"/>
      <c r="R20" s="10"/>
    </row>
    <row r="21" spans="1:18" x14ac:dyDescent="0.2">
      <c r="A21">
        <v>30</v>
      </c>
      <c r="B21" t="s">
        <v>8</v>
      </c>
      <c r="C21" s="10">
        <v>4626.6000000000004</v>
      </c>
      <c r="D21" s="10">
        <v>3068.36</v>
      </c>
      <c r="E21" s="10">
        <v>2684.82</v>
      </c>
      <c r="F21">
        <v>3835.4535714285721</v>
      </c>
      <c r="I21">
        <f t="shared" si="0"/>
        <v>3835.4535714285721</v>
      </c>
      <c r="J21">
        <f t="shared" si="3"/>
        <v>3068.36</v>
      </c>
      <c r="K21">
        <f t="shared" si="4"/>
        <v>2684.82</v>
      </c>
      <c r="L21" t="b">
        <f t="shared" si="5"/>
        <v>1</v>
      </c>
      <c r="M21" t="b">
        <f t="shared" si="6"/>
        <v>1</v>
      </c>
      <c r="P21" s="10"/>
      <c r="Q21" s="10"/>
      <c r="R21" s="10"/>
    </row>
    <row r="22" spans="1:18" x14ac:dyDescent="0.2">
      <c r="A22">
        <v>31</v>
      </c>
      <c r="B22" t="s">
        <v>9</v>
      </c>
      <c r="C22" s="10">
        <v>7867.25</v>
      </c>
      <c r="D22" s="10">
        <v>5217.5600000000004</v>
      </c>
      <c r="E22" s="10">
        <v>4565.37</v>
      </c>
      <c r="F22">
        <v>6521.9535714285721</v>
      </c>
      <c r="I22">
        <f t="shared" si="0"/>
        <v>6521.9535714285721</v>
      </c>
      <c r="J22">
        <f t="shared" si="3"/>
        <v>5217.5600000000004</v>
      </c>
      <c r="K22">
        <f t="shared" si="4"/>
        <v>4565.37</v>
      </c>
      <c r="L22" t="b">
        <f t="shared" si="5"/>
        <v>1</v>
      </c>
      <c r="M22" t="b">
        <f t="shared" si="6"/>
        <v>1</v>
      </c>
      <c r="P22" s="10"/>
      <c r="Q22" s="10"/>
      <c r="R22" s="10"/>
    </row>
    <row r="23" spans="1:18" x14ac:dyDescent="0.2">
      <c r="A23">
        <v>131</v>
      </c>
      <c r="B23" t="s">
        <v>31</v>
      </c>
      <c r="C23" s="10">
        <v>15631.44</v>
      </c>
      <c r="D23" s="10">
        <v>10366.77</v>
      </c>
      <c r="E23" s="10">
        <v>9070.92</v>
      </c>
      <c r="F23">
        <v>12958.459821428572</v>
      </c>
      <c r="I23">
        <f t="shared" si="0"/>
        <v>12958.459821428572</v>
      </c>
      <c r="J23">
        <f t="shared" si="3"/>
        <v>10366.77</v>
      </c>
      <c r="K23">
        <f t="shared" si="4"/>
        <v>9070.92</v>
      </c>
      <c r="L23" t="b">
        <f t="shared" si="5"/>
        <v>1</v>
      </c>
      <c r="M23" t="b">
        <f t="shared" si="6"/>
        <v>1</v>
      </c>
      <c r="P23" s="10"/>
      <c r="Q23" s="10"/>
      <c r="R23" s="10"/>
    </row>
    <row r="24" spans="1:18" x14ac:dyDescent="0.2">
      <c r="A24">
        <v>170</v>
      </c>
      <c r="B24" t="s">
        <v>47</v>
      </c>
      <c r="C24" s="10">
        <v>26023.37</v>
      </c>
      <c r="D24" s="10">
        <v>17258.7</v>
      </c>
      <c r="E24" s="10">
        <v>15101.36</v>
      </c>
      <c r="F24">
        <v>21573.373214285712</v>
      </c>
      <c r="I24">
        <f t="shared" si="0"/>
        <v>21573.373214285712</v>
      </c>
      <c r="J24">
        <f t="shared" si="3"/>
        <v>17258.7</v>
      </c>
      <c r="K24">
        <f t="shared" si="4"/>
        <v>15101.36</v>
      </c>
      <c r="L24" t="b">
        <f t="shared" si="5"/>
        <v>1</v>
      </c>
      <c r="M24" t="b">
        <f t="shared" si="6"/>
        <v>1</v>
      </c>
      <c r="P24" s="10"/>
      <c r="Q24" s="10"/>
      <c r="R24" s="10"/>
    </row>
    <row r="25" spans="1:18" x14ac:dyDescent="0.2">
      <c r="A25">
        <v>221</v>
      </c>
      <c r="B25" t="s">
        <v>494</v>
      </c>
      <c r="C25" s="10">
        <v>37050.559999999998</v>
      </c>
      <c r="D25" s="10">
        <v>24571.93</v>
      </c>
      <c r="E25" s="10">
        <v>21500.44</v>
      </c>
      <c r="F25">
        <v>30714.913392857146</v>
      </c>
      <c r="I25">
        <f t="shared" si="0"/>
        <v>30714.913392857146</v>
      </c>
      <c r="J25">
        <f t="shared" si="3"/>
        <v>24571.93</v>
      </c>
      <c r="K25">
        <f t="shared" si="4"/>
        <v>21500.44</v>
      </c>
      <c r="L25" t="b">
        <f t="shared" si="5"/>
        <v>1</v>
      </c>
      <c r="M25" t="b">
        <f t="shared" si="6"/>
        <v>1</v>
      </c>
      <c r="P25" s="10"/>
      <c r="Q25" s="10"/>
      <c r="R25" s="10"/>
    </row>
    <row r="26" spans="1:18" x14ac:dyDescent="0.2">
      <c r="A26">
        <v>222</v>
      </c>
      <c r="B26" t="s">
        <v>81</v>
      </c>
      <c r="C26" s="10">
        <v>51280</v>
      </c>
      <c r="D26" s="10">
        <v>34008.9</v>
      </c>
      <c r="E26" s="10">
        <v>29757.78</v>
      </c>
      <c r="F26">
        <v>42511.119642857142</v>
      </c>
      <c r="I26">
        <f t="shared" si="0"/>
        <v>42511.119642857142</v>
      </c>
      <c r="J26">
        <f t="shared" si="3"/>
        <v>34008.9</v>
      </c>
      <c r="K26">
        <f t="shared" si="4"/>
        <v>29757.78</v>
      </c>
      <c r="L26" t="b">
        <f t="shared" si="5"/>
        <v>1</v>
      </c>
      <c r="M26" t="b">
        <f t="shared" si="6"/>
        <v>1</v>
      </c>
      <c r="P26" s="10"/>
      <c r="Q26" s="10"/>
      <c r="R26" s="10"/>
    </row>
    <row r="27" spans="1:18" x14ac:dyDescent="0.2">
      <c r="A27">
        <v>33</v>
      </c>
      <c r="B27" t="s">
        <v>10</v>
      </c>
      <c r="C27" s="10">
        <v>1283.96</v>
      </c>
      <c r="D27">
        <v>851.52</v>
      </c>
      <c r="E27">
        <v>745.08</v>
      </c>
      <c r="F27">
        <v>1064.4000000000001</v>
      </c>
      <c r="I27">
        <f t="shared" si="0"/>
        <v>1064.4000000000001</v>
      </c>
      <c r="J27">
        <f t="shared" si="3"/>
        <v>851.52</v>
      </c>
      <c r="K27">
        <f t="shared" si="4"/>
        <v>745.08</v>
      </c>
      <c r="L27" t="b">
        <f t="shared" si="5"/>
        <v>1</v>
      </c>
      <c r="M27" t="b">
        <f t="shared" si="6"/>
        <v>1</v>
      </c>
      <c r="P27" s="10"/>
    </row>
    <row r="28" spans="1:18" x14ac:dyDescent="0.2">
      <c r="A28">
        <v>172</v>
      </c>
      <c r="B28" t="s">
        <v>48</v>
      </c>
      <c r="C28" s="10">
        <v>2554.11</v>
      </c>
      <c r="D28" s="10">
        <v>1693.89</v>
      </c>
      <c r="E28" s="10">
        <v>1482.15</v>
      </c>
      <c r="F28">
        <v>2117.3598214285716</v>
      </c>
      <c r="I28">
        <f t="shared" si="0"/>
        <v>2117.3598214285716</v>
      </c>
      <c r="J28">
        <f t="shared" si="3"/>
        <v>1693.89</v>
      </c>
      <c r="K28">
        <f t="shared" si="4"/>
        <v>1482.15</v>
      </c>
      <c r="L28" t="b">
        <f t="shared" si="5"/>
        <v>1</v>
      </c>
      <c r="M28" t="b">
        <f t="shared" si="6"/>
        <v>1</v>
      </c>
      <c r="P28" s="10"/>
      <c r="Q28" s="10"/>
      <c r="R28" s="10"/>
    </row>
    <row r="29" spans="1:18" x14ac:dyDescent="0.2">
      <c r="A29">
        <v>223</v>
      </c>
      <c r="B29" t="s">
        <v>82</v>
      </c>
      <c r="C29" s="10">
        <v>4594.8900000000003</v>
      </c>
      <c r="D29" s="10">
        <v>3047.33</v>
      </c>
      <c r="E29" s="10">
        <v>2666.41</v>
      </c>
      <c r="F29">
        <v>3809.1598214285714</v>
      </c>
      <c r="I29">
        <f t="shared" si="0"/>
        <v>3809.1598214285714</v>
      </c>
      <c r="J29">
        <f t="shared" si="3"/>
        <v>3047.33</v>
      </c>
      <c r="K29">
        <f t="shared" si="4"/>
        <v>2666.41</v>
      </c>
      <c r="L29" t="b">
        <f t="shared" si="5"/>
        <v>1</v>
      </c>
      <c r="M29" t="b">
        <f t="shared" si="6"/>
        <v>1</v>
      </c>
      <c r="P29" s="10"/>
      <c r="Q29" s="10"/>
      <c r="R29" s="10"/>
    </row>
    <row r="30" spans="1:18" x14ac:dyDescent="0.2">
      <c r="A30">
        <v>38</v>
      </c>
      <c r="B30" t="s">
        <v>11</v>
      </c>
      <c r="C30" s="10">
        <v>7927.69</v>
      </c>
      <c r="D30" s="10">
        <v>5257.65</v>
      </c>
      <c r="E30" s="10">
        <v>4600.4399999999996</v>
      </c>
      <c r="F30">
        <v>6572.059821428571</v>
      </c>
      <c r="I30">
        <f t="shared" si="0"/>
        <v>6572.059821428571</v>
      </c>
      <c r="J30">
        <f t="shared" si="3"/>
        <v>5257.65</v>
      </c>
      <c r="K30">
        <f t="shared" si="4"/>
        <v>4600.4399999999996</v>
      </c>
      <c r="L30" t="b">
        <f t="shared" si="5"/>
        <v>1</v>
      </c>
      <c r="M30" t="b">
        <f t="shared" si="6"/>
        <v>1</v>
      </c>
      <c r="P30" s="10"/>
      <c r="Q30" s="10"/>
      <c r="R30" s="10"/>
    </row>
    <row r="31" spans="1:18" x14ac:dyDescent="0.2">
      <c r="A31">
        <v>133</v>
      </c>
      <c r="B31" t="s">
        <v>32</v>
      </c>
      <c r="C31" s="10">
        <v>15268.87</v>
      </c>
      <c r="D31" s="10">
        <v>10126.31</v>
      </c>
      <c r="E31" s="10">
        <v>8860.52</v>
      </c>
      <c r="F31">
        <v>12657.886607142857</v>
      </c>
      <c r="I31">
        <f t="shared" si="0"/>
        <v>12657.886607142857</v>
      </c>
      <c r="J31">
        <f t="shared" si="3"/>
        <v>10126.31</v>
      </c>
      <c r="K31">
        <f t="shared" si="4"/>
        <v>8860.52</v>
      </c>
      <c r="L31" t="b">
        <f t="shared" si="5"/>
        <v>1</v>
      </c>
      <c r="M31" t="b">
        <f t="shared" si="6"/>
        <v>1</v>
      </c>
      <c r="P31" s="10"/>
      <c r="Q31" s="10"/>
      <c r="R31" s="10"/>
    </row>
    <row r="32" spans="1:18" x14ac:dyDescent="0.2">
      <c r="A32">
        <v>173</v>
      </c>
      <c r="B32" t="s">
        <v>49</v>
      </c>
      <c r="C32" s="10">
        <v>26259.5</v>
      </c>
      <c r="D32" s="10">
        <v>17415.3</v>
      </c>
      <c r="E32" s="10">
        <v>15238.39</v>
      </c>
      <c r="F32">
        <v>21769.126785714285</v>
      </c>
      <c r="I32">
        <f t="shared" si="0"/>
        <v>21769.126785714285</v>
      </c>
      <c r="J32">
        <f t="shared" si="3"/>
        <v>17415.3</v>
      </c>
      <c r="K32">
        <f t="shared" si="4"/>
        <v>15238.39</v>
      </c>
      <c r="L32" t="b">
        <f t="shared" si="5"/>
        <v>1</v>
      </c>
      <c r="M32" t="b">
        <f t="shared" si="6"/>
        <v>1</v>
      </c>
      <c r="P32" s="10"/>
      <c r="Q32" s="10"/>
      <c r="R32" s="10"/>
    </row>
    <row r="33" spans="1:18" x14ac:dyDescent="0.2">
      <c r="A33">
        <v>224</v>
      </c>
      <c r="B33" t="s">
        <v>83</v>
      </c>
      <c r="C33" s="10">
        <v>37321.550000000003</v>
      </c>
      <c r="D33" s="10">
        <v>24751.65</v>
      </c>
      <c r="E33" s="10">
        <v>21657.69</v>
      </c>
      <c r="F33">
        <v>30939.559821428571</v>
      </c>
      <c r="I33">
        <f t="shared" si="0"/>
        <v>30939.559821428571</v>
      </c>
      <c r="J33">
        <f t="shared" si="3"/>
        <v>24751.65</v>
      </c>
      <c r="K33">
        <f t="shared" si="4"/>
        <v>21657.69</v>
      </c>
      <c r="L33" t="b">
        <f t="shared" si="5"/>
        <v>1</v>
      </c>
      <c r="M33" t="b">
        <f t="shared" si="6"/>
        <v>1</v>
      </c>
      <c r="P33" s="10"/>
      <c r="Q33" s="10"/>
      <c r="R33" s="10"/>
    </row>
    <row r="34" spans="1:18" x14ac:dyDescent="0.2">
      <c r="A34">
        <v>225</v>
      </c>
      <c r="B34" t="s">
        <v>84</v>
      </c>
      <c r="C34" s="10">
        <v>58176.6</v>
      </c>
      <c r="D34" s="10">
        <v>38582.720000000001</v>
      </c>
      <c r="E34" s="10">
        <v>33759.879999999997</v>
      </c>
      <c r="F34">
        <v>48228.399999999994</v>
      </c>
      <c r="I34">
        <f t="shared" si="0"/>
        <v>48228.399999999994</v>
      </c>
      <c r="J34">
        <f t="shared" si="3"/>
        <v>38582.720000000001</v>
      </c>
      <c r="K34">
        <f t="shared" si="4"/>
        <v>33759.879999999997</v>
      </c>
      <c r="L34" t="b">
        <f t="shared" si="5"/>
        <v>1</v>
      </c>
      <c r="M34" t="b">
        <f t="shared" si="6"/>
        <v>1</v>
      </c>
      <c r="P34" s="10"/>
      <c r="Q34" s="10"/>
      <c r="R34" s="10"/>
    </row>
    <row r="35" spans="1:18" x14ac:dyDescent="0.2">
      <c r="A35">
        <v>40</v>
      </c>
      <c r="B35" t="s">
        <v>12</v>
      </c>
      <c r="C35" s="10">
        <v>1252.5</v>
      </c>
      <c r="D35">
        <v>840.68</v>
      </c>
      <c r="E35">
        <v>735.6</v>
      </c>
      <c r="F35">
        <v>1050.8535714285713</v>
      </c>
      <c r="I35">
        <f t="shared" si="0"/>
        <v>1050.8535714285713</v>
      </c>
      <c r="J35">
        <f t="shared" si="3"/>
        <v>840.68</v>
      </c>
      <c r="K35">
        <f t="shared" si="4"/>
        <v>735.6</v>
      </c>
      <c r="L35" t="b">
        <f t="shared" si="5"/>
        <v>1</v>
      </c>
      <c r="M35" t="b">
        <f t="shared" si="6"/>
        <v>1</v>
      </c>
      <c r="P35" s="10"/>
    </row>
    <row r="36" spans="1:18" x14ac:dyDescent="0.2">
      <c r="A36">
        <v>41</v>
      </c>
      <c r="B36" t="s">
        <v>13</v>
      </c>
      <c r="C36" s="10">
        <v>2499.06</v>
      </c>
      <c r="D36" s="10">
        <v>1677.37</v>
      </c>
      <c r="E36" s="10">
        <v>1467.7</v>
      </c>
      <c r="F36">
        <v>2096.7133928571429</v>
      </c>
      <c r="I36">
        <f t="shared" si="0"/>
        <v>2096.7133928571429</v>
      </c>
      <c r="J36">
        <f t="shared" si="3"/>
        <v>1677.37</v>
      </c>
      <c r="K36">
        <f t="shared" si="4"/>
        <v>1467.7</v>
      </c>
      <c r="L36" t="b">
        <f t="shared" si="5"/>
        <v>1</v>
      </c>
      <c r="M36" t="b">
        <f t="shared" si="6"/>
        <v>1</v>
      </c>
      <c r="P36" s="10"/>
      <c r="Q36" s="10"/>
      <c r="R36" s="10"/>
    </row>
    <row r="37" spans="1:18" x14ac:dyDescent="0.2">
      <c r="A37">
        <v>42</v>
      </c>
      <c r="B37" t="s">
        <v>14</v>
      </c>
      <c r="C37" s="10">
        <v>4543.28</v>
      </c>
      <c r="D37" s="10">
        <v>3049.45</v>
      </c>
      <c r="E37" s="10">
        <v>2668.27</v>
      </c>
      <c r="F37">
        <v>3811.8133928571428</v>
      </c>
      <c r="I37">
        <f t="shared" si="0"/>
        <v>3811.8133928571428</v>
      </c>
      <c r="J37">
        <f t="shared" si="3"/>
        <v>3049.45</v>
      </c>
      <c r="K37">
        <f t="shared" si="4"/>
        <v>2668.27</v>
      </c>
      <c r="L37" t="b">
        <f t="shared" si="5"/>
        <v>1</v>
      </c>
      <c r="M37" t="b">
        <f t="shared" si="6"/>
        <v>1</v>
      </c>
      <c r="P37" s="10"/>
      <c r="Q37" s="10"/>
      <c r="R37" s="10"/>
    </row>
    <row r="38" spans="1:18" x14ac:dyDescent="0.2">
      <c r="A38">
        <v>135</v>
      </c>
      <c r="B38" t="s">
        <v>33</v>
      </c>
      <c r="C38" s="10">
        <v>7150.06</v>
      </c>
      <c r="D38" s="10">
        <v>4799.12</v>
      </c>
      <c r="E38" s="10">
        <v>4199.2299999999996</v>
      </c>
      <c r="F38">
        <v>5998.9</v>
      </c>
      <c r="I38">
        <f t="shared" si="0"/>
        <v>5998.9</v>
      </c>
      <c r="J38">
        <f t="shared" si="3"/>
        <v>4799.12</v>
      </c>
      <c r="K38">
        <f t="shared" si="4"/>
        <v>4199.2299999999996</v>
      </c>
      <c r="L38" t="b">
        <f t="shared" si="5"/>
        <v>1</v>
      </c>
      <c r="M38" t="b">
        <f t="shared" si="6"/>
        <v>1</v>
      </c>
      <c r="P38" s="10"/>
      <c r="Q38" s="10"/>
      <c r="R38" s="10"/>
    </row>
    <row r="39" spans="1:18" x14ac:dyDescent="0.2">
      <c r="A39">
        <v>175</v>
      </c>
      <c r="B39" t="s">
        <v>50</v>
      </c>
      <c r="C39" s="10">
        <v>15515.04</v>
      </c>
      <c r="D39" s="10">
        <v>10413.700000000001</v>
      </c>
      <c r="E39" s="10">
        <v>9111.98</v>
      </c>
      <c r="F39">
        <v>13017.119642857144</v>
      </c>
      <c r="I39">
        <f t="shared" si="0"/>
        <v>13017.119642857144</v>
      </c>
      <c r="J39">
        <f t="shared" si="3"/>
        <v>10413.700000000001</v>
      </c>
      <c r="K39">
        <f t="shared" si="4"/>
        <v>9111.98</v>
      </c>
      <c r="L39" t="b">
        <f t="shared" si="5"/>
        <v>1</v>
      </c>
      <c r="M39" t="b">
        <f t="shared" si="6"/>
        <v>1</v>
      </c>
      <c r="P39" s="10"/>
      <c r="Q39" s="10"/>
      <c r="R39" s="10"/>
    </row>
    <row r="40" spans="1:18" x14ac:dyDescent="0.2">
      <c r="A40">
        <v>226</v>
      </c>
      <c r="B40" t="s">
        <v>85</v>
      </c>
      <c r="C40" s="10">
        <v>26846.25</v>
      </c>
      <c r="D40" s="10">
        <v>18019.2</v>
      </c>
      <c r="E40" s="10">
        <v>15766.8</v>
      </c>
      <c r="F40">
        <v>22524</v>
      </c>
      <c r="I40">
        <f t="shared" si="0"/>
        <v>22524</v>
      </c>
      <c r="J40">
        <f t="shared" si="3"/>
        <v>18019.2</v>
      </c>
      <c r="K40">
        <f t="shared" si="4"/>
        <v>15766.8</v>
      </c>
      <c r="L40" t="b">
        <f t="shared" si="5"/>
        <v>1</v>
      </c>
      <c r="M40" t="b">
        <f t="shared" si="6"/>
        <v>1</v>
      </c>
      <c r="P40" s="10"/>
      <c r="Q40" s="10"/>
      <c r="R40" s="10"/>
    </row>
    <row r="41" spans="1:18" x14ac:dyDescent="0.2">
      <c r="A41">
        <v>227</v>
      </c>
      <c r="B41" t="s">
        <v>86</v>
      </c>
      <c r="C41" s="10">
        <v>47151.09</v>
      </c>
      <c r="D41" s="10">
        <v>31647.81</v>
      </c>
      <c r="E41" s="10">
        <v>27691.83</v>
      </c>
      <c r="F41">
        <v>39559.759821428568</v>
      </c>
      <c r="I41">
        <f t="shared" si="0"/>
        <v>39559.759821428568</v>
      </c>
      <c r="J41">
        <f t="shared" si="3"/>
        <v>31647.81</v>
      </c>
      <c r="K41">
        <f t="shared" si="4"/>
        <v>27691.83</v>
      </c>
      <c r="L41" t="b">
        <f t="shared" si="5"/>
        <v>1</v>
      </c>
      <c r="M41" t="b">
        <f t="shared" si="6"/>
        <v>1</v>
      </c>
      <c r="P41" s="10"/>
      <c r="Q41" s="10"/>
      <c r="R41" s="10"/>
    </row>
    <row r="42" spans="1:18" x14ac:dyDescent="0.2">
      <c r="A42">
        <v>228</v>
      </c>
      <c r="B42" t="s">
        <v>87</v>
      </c>
      <c r="C42" s="10">
        <v>1301.18</v>
      </c>
      <c r="D42">
        <v>827.55</v>
      </c>
      <c r="E42">
        <v>724.11</v>
      </c>
      <c r="F42">
        <v>1034.4401785714285</v>
      </c>
      <c r="I42">
        <f t="shared" si="0"/>
        <v>1034.4401785714285</v>
      </c>
      <c r="J42">
        <f t="shared" si="3"/>
        <v>827.55</v>
      </c>
      <c r="K42">
        <f t="shared" si="4"/>
        <v>724.11</v>
      </c>
      <c r="L42" t="b">
        <f t="shared" si="5"/>
        <v>1</v>
      </c>
      <c r="M42" t="b">
        <f t="shared" si="6"/>
        <v>1</v>
      </c>
      <c r="P42" s="10"/>
    </row>
    <row r="43" spans="1:18" x14ac:dyDescent="0.2">
      <c r="A43">
        <v>229</v>
      </c>
      <c r="B43" t="s">
        <v>88</v>
      </c>
      <c r="C43" s="10">
        <v>2444.12</v>
      </c>
      <c r="D43" s="10">
        <v>1554.46</v>
      </c>
      <c r="E43" s="10">
        <v>1360.16</v>
      </c>
      <c r="F43">
        <v>1943.0803571428571</v>
      </c>
      <c r="I43">
        <f t="shared" si="0"/>
        <v>1943.0803571428571</v>
      </c>
      <c r="J43">
        <f t="shared" si="3"/>
        <v>1554.46</v>
      </c>
      <c r="K43">
        <f t="shared" si="4"/>
        <v>1360.16</v>
      </c>
      <c r="L43" t="b">
        <f t="shared" si="5"/>
        <v>1</v>
      </c>
      <c r="M43" t="b">
        <f t="shared" si="6"/>
        <v>1</v>
      </c>
      <c r="P43" s="10"/>
      <c r="Q43" s="10"/>
      <c r="R43" s="10"/>
    </row>
    <row r="44" spans="1:18" x14ac:dyDescent="0.2">
      <c r="A44">
        <v>48</v>
      </c>
      <c r="B44" t="s">
        <v>15</v>
      </c>
      <c r="C44" s="10">
        <v>4552.97</v>
      </c>
      <c r="D44" s="10">
        <v>2895.69</v>
      </c>
      <c r="E44" s="10">
        <v>2533.73</v>
      </c>
      <c r="F44">
        <v>3619.613392857143</v>
      </c>
      <c r="I44">
        <f t="shared" si="0"/>
        <v>3619.613392857143</v>
      </c>
      <c r="J44">
        <f t="shared" si="3"/>
        <v>2895.69</v>
      </c>
      <c r="K44">
        <f t="shared" si="4"/>
        <v>2533.73</v>
      </c>
      <c r="L44" t="b">
        <f t="shared" si="5"/>
        <v>1</v>
      </c>
      <c r="M44" t="b">
        <f t="shared" si="6"/>
        <v>1</v>
      </c>
      <c r="P44" s="10"/>
      <c r="Q44" s="10"/>
      <c r="R44" s="10"/>
    </row>
    <row r="45" spans="1:18" x14ac:dyDescent="0.2">
      <c r="A45">
        <v>49</v>
      </c>
      <c r="B45" t="s">
        <v>16</v>
      </c>
      <c r="C45" s="10">
        <v>7970.83</v>
      </c>
      <c r="D45" s="10">
        <v>5069.45</v>
      </c>
      <c r="E45" s="10">
        <v>4435.7700000000004</v>
      </c>
      <c r="F45">
        <v>6336.8133928571433</v>
      </c>
      <c r="I45">
        <f t="shared" si="0"/>
        <v>6336.8133928571433</v>
      </c>
      <c r="J45">
        <f t="shared" si="3"/>
        <v>5069.45</v>
      </c>
      <c r="K45">
        <f t="shared" si="4"/>
        <v>4435.7700000000004</v>
      </c>
      <c r="L45" t="b">
        <f t="shared" si="5"/>
        <v>1</v>
      </c>
      <c r="M45" t="b">
        <f t="shared" si="6"/>
        <v>1</v>
      </c>
      <c r="P45" s="10"/>
      <c r="Q45" s="10"/>
      <c r="R45" s="10"/>
    </row>
    <row r="46" spans="1:18" x14ac:dyDescent="0.2">
      <c r="A46">
        <v>137</v>
      </c>
      <c r="B46" t="s">
        <v>34</v>
      </c>
      <c r="C46" s="10">
        <v>15430.01</v>
      </c>
      <c r="D46" s="10">
        <v>9813.49</v>
      </c>
      <c r="E46" s="10">
        <v>8586.7999999999993</v>
      </c>
      <c r="F46">
        <v>12266.85982142857</v>
      </c>
      <c r="I46">
        <f t="shared" si="0"/>
        <v>12266.85982142857</v>
      </c>
      <c r="J46">
        <f t="shared" si="3"/>
        <v>9813.49</v>
      </c>
      <c r="K46">
        <f t="shared" si="4"/>
        <v>8586.7999999999993</v>
      </c>
      <c r="L46" t="b">
        <f t="shared" si="5"/>
        <v>1</v>
      </c>
      <c r="M46" t="b">
        <f t="shared" si="6"/>
        <v>1</v>
      </c>
      <c r="P46" s="10"/>
      <c r="Q46" s="10"/>
      <c r="R46" s="10"/>
    </row>
    <row r="47" spans="1:18" x14ac:dyDescent="0.2">
      <c r="A47">
        <v>177</v>
      </c>
      <c r="B47" t="s">
        <v>51</v>
      </c>
      <c r="C47" s="10">
        <v>27262.5</v>
      </c>
      <c r="D47" s="10">
        <v>17338.95</v>
      </c>
      <c r="E47" s="10">
        <v>15171.58</v>
      </c>
      <c r="F47">
        <v>21673.686607142856</v>
      </c>
      <c r="I47">
        <f t="shared" si="0"/>
        <v>21673.686607142856</v>
      </c>
      <c r="J47">
        <f t="shared" si="3"/>
        <v>17338.95</v>
      </c>
      <c r="K47">
        <f t="shared" si="4"/>
        <v>15171.58</v>
      </c>
      <c r="L47" t="b">
        <f t="shared" si="5"/>
        <v>1</v>
      </c>
      <c r="M47" t="b">
        <f t="shared" si="6"/>
        <v>1</v>
      </c>
      <c r="P47" s="10"/>
      <c r="Q47" s="10"/>
      <c r="R47" s="10"/>
    </row>
    <row r="48" spans="1:18" x14ac:dyDescent="0.2">
      <c r="A48">
        <v>178</v>
      </c>
      <c r="B48" t="s">
        <v>52</v>
      </c>
      <c r="C48" s="10">
        <v>44564.6</v>
      </c>
      <c r="D48" s="10">
        <v>28343.09</v>
      </c>
      <c r="E48" s="10">
        <v>24800.2</v>
      </c>
      <c r="F48">
        <v>35428.859821428574</v>
      </c>
      <c r="I48">
        <f t="shared" si="0"/>
        <v>35428.859821428574</v>
      </c>
      <c r="J48">
        <f t="shared" si="3"/>
        <v>28343.09</v>
      </c>
      <c r="K48">
        <f t="shared" si="4"/>
        <v>24800.2</v>
      </c>
      <c r="L48" t="b">
        <f t="shared" si="5"/>
        <v>1</v>
      </c>
      <c r="M48" t="b">
        <f t="shared" si="6"/>
        <v>1</v>
      </c>
      <c r="P48" s="10"/>
      <c r="Q48" s="10"/>
      <c r="R48" s="10"/>
    </row>
    <row r="49" spans="1:18" x14ac:dyDescent="0.2">
      <c r="A49">
        <v>51</v>
      </c>
      <c r="B49" t="s">
        <v>17</v>
      </c>
      <c r="C49" s="10">
        <v>1209.81</v>
      </c>
      <c r="D49">
        <v>895.26</v>
      </c>
      <c r="E49">
        <v>783.35</v>
      </c>
      <c r="F49">
        <v>1119.0732142857144</v>
      </c>
      <c r="I49">
        <f t="shared" si="0"/>
        <v>1119.0732142857144</v>
      </c>
      <c r="J49">
        <f t="shared" si="3"/>
        <v>895.26</v>
      </c>
      <c r="K49">
        <f t="shared" si="4"/>
        <v>783.35</v>
      </c>
      <c r="L49" t="b">
        <f t="shared" si="5"/>
        <v>1</v>
      </c>
      <c r="M49" t="b">
        <f t="shared" si="6"/>
        <v>1</v>
      </c>
      <c r="P49" s="10"/>
    </row>
    <row r="50" spans="1:18" x14ac:dyDescent="0.2">
      <c r="A50">
        <v>52</v>
      </c>
      <c r="B50" t="s">
        <v>18</v>
      </c>
      <c r="C50" s="10">
        <v>2413.34</v>
      </c>
      <c r="D50" s="10">
        <v>1785.87</v>
      </c>
      <c r="E50" s="10">
        <v>1562.64</v>
      </c>
      <c r="F50">
        <v>2232.3401785714286</v>
      </c>
      <c r="I50">
        <f t="shared" si="0"/>
        <v>2232.3401785714286</v>
      </c>
      <c r="J50">
        <f t="shared" si="3"/>
        <v>1785.87</v>
      </c>
      <c r="K50">
        <f t="shared" si="4"/>
        <v>1562.64</v>
      </c>
      <c r="L50" t="b">
        <f t="shared" si="5"/>
        <v>1</v>
      </c>
      <c r="M50" t="b">
        <f t="shared" si="6"/>
        <v>1</v>
      </c>
      <c r="P50" s="10"/>
      <c r="Q50" s="10"/>
      <c r="R50" s="10"/>
    </row>
    <row r="51" spans="1:18" x14ac:dyDescent="0.2">
      <c r="A51">
        <v>53</v>
      </c>
      <c r="B51" t="s">
        <v>19</v>
      </c>
      <c r="C51" s="10">
        <v>4549.6400000000003</v>
      </c>
      <c r="D51" s="10">
        <v>3366.74</v>
      </c>
      <c r="E51" s="10">
        <v>2945.89</v>
      </c>
      <c r="F51">
        <v>4208.4196428571431</v>
      </c>
      <c r="I51">
        <f t="shared" si="0"/>
        <v>4208.4196428571431</v>
      </c>
      <c r="J51">
        <f t="shared" si="3"/>
        <v>3366.74</v>
      </c>
      <c r="K51">
        <f t="shared" si="4"/>
        <v>2945.89</v>
      </c>
      <c r="L51" t="b">
        <f t="shared" si="5"/>
        <v>1</v>
      </c>
      <c r="M51" t="b">
        <f t="shared" si="6"/>
        <v>1</v>
      </c>
      <c r="P51" s="10"/>
      <c r="Q51" s="10"/>
      <c r="R51" s="10"/>
    </row>
    <row r="52" spans="1:18" x14ac:dyDescent="0.2">
      <c r="A52">
        <v>54</v>
      </c>
      <c r="B52" t="s">
        <v>20</v>
      </c>
      <c r="C52" s="10">
        <v>8081.1</v>
      </c>
      <c r="D52" s="10">
        <v>5980.02</v>
      </c>
      <c r="E52" s="10">
        <v>5232.51</v>
      </c>
      <c r="F52">
        <v>7475.0196428571435</v>
      </c>
      <c r="I52">
        <f t="shared" si="0"/>
        <v>7475.0196428571435</v>
      </c>
      <c r="J52">
        <f t="shared" si="3"/>
        <v>5980.02</v>
      </c>
      <c r="K52">
        <f t="shared" si="4"/>
        <v>5232.51</v>
      </c>
      <c r="L52" t="b">
        <f t="shared" si="5"/>
        <v>1</v>
      </c>
      <c r="M52" t="b">
        <f t="shared" si="6"/>
        <v>1</v>
      </c>
      <c r="P52" s="10"/>
      <c r="Q52" s="10"/>
      <c r="R52" s="10"/>
    </row>
    <row r="53" spans="1:18" x14ac:dyDescent="0.2">
      <c r="A53">
        <v>139</v>
      </c>
      <c r="B53" t="s">
        <v>35</v>
      </c>
      <c r="C53" s="10">
        <v>15532.85</v>
      </c>
      <c r="D53" s="10">
        <v>11494.31</v>
      </c>
      <c r="E53" s="10">
        <v>10057.52</v>
      </c>
      <c r="F53">
        <v>14367.886607142857</v>
      </c>
      <c r="I53">
        <f t="shared" si="0"/>
        <v>14367.886607142857</v>
      </c>
      <c r="J53">
        <f t="shared" si="3"/>
        <v>11494.31</v>
      </c>
      <c r="K53">
        <f t="shared" si="4"/>
        <v>10057.52</v>
      </c>
      <c r="L53" t="b">
        <f t="shared" si="5"/>
        <v>1</v>
      </c>
      <c r="M53" t="b">
        <f t="shared" si="6"/>
        <v>1</v>
      </c>
      <c r="P53" s="10"/>
      <c r="Q53" s="10"/>
      <c r="R53" s="10"/>
    </row>
    <row r="54" spans="1:18" x14ac:dyDescent="0.2">
      <c r="A54">
        <v>179</v>
      </c>
      <c r="B54" t="s">
        <v>53</v>
      </c>
      <c r="C54" s="10">
        <v>26632.92</v>
      </c>
      <c r="D54" s="10">
        <v>19708.36</v>
      </c>
      <c r="E54" s="10">
        <v>17244.82</v>
      </c>
      <c r="F54">
        <v>24635.453571428574</v>
      </c>
      <c r="I54">
        <f t="shared" si="0"/>
        <v>24635.453571428574</v>
      </c>
      <c r="J54">
        <f t="shared" si="3"/>
        <v>19708.36</v>
      </c>
      <c r="K54">
        <f t="shared" si="4"/>
        <v>17244.82</v>
      </c>
      <c r="L54" t="b">
        <f t="shared" si="5"/>
        <v>1</v>
      </c>
      <c r="M54" t="b">
        <f t="shared" si="6"/>
        <v>1</v>
      </c>
      <c r="P54" s="10"/>
      <c r="Q54" s="10"/>
      <c r="R54" s="10"/>
    </row>
    <row r="55" spans="1:18" x14ac:dyDescent="0.2">
      <c r="A55">
        <v>180</v>
      </c>
      <c r="B55" t="s">
        <v>54</v>
      </c>
      <c r="C55" s="10">
        <v>42005.5</v>
      </c>
      <c r="D55" s="10">
        <v>31084.07</v>
      </c>
      <c r="E55" s="10">
        <v>27198.560000000001</v>
      </c>
      <c r="F55">
        <v>38855.086607142861</v>
      </c>
      <c r="I55">
        <f t="shared" si="0"/>
        <v>38855.086607142861</v>
      </c>
      <c r="J55">
        <f t="shared" si="3"/>
        <v>31084.07</v>
      </c>
      <c r="K55">
        <f t="shared" si="4"/>
        <v>27198.560000000001</v>
      </c>
      <c r="L55" t="b">
        <f t="shared" si="5"/>
        <v>1</v>
      </c>
      <c r="M55" t="b">
        <f t="shared" si="6"/>
        <v>1</v>
      </c>
      <c r="P55" s="10"/>
      <c r="Q55" s="10"/>
      <c r="R55" s="10"/>
    </row>
    <row r="56" spans="1:18" x14ac:dyDescent="0.2">
      <c r="A56">
        <v>56</v>
      </c>
      <c r="B56" t="s">
        <v>21</v>
      </c>
      <c r="C56" s="10">
        <v>1207.06</v>
      </c>
      <c r="D56">
        <v>893.22</v>
      </c>
      <c r="E56">
        <v>781.57</v>
      </c>
      <c r="F56">
        <v>1116.5267857142858</v>
      </c>
      <c r="I56">
        <f t="shared" si="0"/>
        <v>1116.5267857142858</v>
      </c>
      <c r="J56">
        <f t="shared" si="3"/>
        <v>893.22</v>
      </c>
      <c r="K56">
        <f t="shared" si="4"/>
        <v>781.57</v>
      </c>
      <c r="L56" t="b">
        <f t="shared" si="5"/>
        <v>1</v>
      </c>
      <c r="M56" t="b">
        <f t="shared" si="6"/>
        <v>1</v>
      </c>
      <c r="P56" s="10"/>
    </row>
    <row r="57" spans="1:18" x14ac:dyDescent="0.2">
      <c r="A57">
        <v>181</v>
      </c>
      <c r="B57" t="s">
        <v>55</v>
      </c>
      <c r="C57" s="10">
        <v>2413.12</v>
      </c>
      <c r="D57" s="10">
        <v>1785.71</v>
      </c>
      <c r="E57" s="10">
        <v>1562.5</v>
      </c>
      <c r="F57">
        <v>2232.1401785714288</v>
      </c>
      <c r="I57">
        <f t="shared" si="0"/>
        <v>2232.1401785714288</v>
      </c>
      <c r="J57">
        <f t="shared" si="3"/>
        <v>1785.71</v>
      </c>
      <c r="K57">
        <f t="shared" si="4"/>
        <v>1562.5</v>
      </c>
      <c r="L57" t="b">
        <f t="shared" si="5"/>
        <v>1</v>
      </c>
      <c r="M57" t="b">
        <f t="shared" si="6"/>
        <v>1</v>
      </c>
      <c r="P57" s="10"/>
      <c r="Q57" s="10"/>
      <c r="R57" s="10"/>
    </row>
    <row r="58" spans="1:18" x14ac:dyDescent="0.2">
      <c r="A58">
        <v>59</v>
      </c>
      <c r="B58" t="s">
        <v>22</v>
      </c>
      <c r="C58" s="10">
        <v>4464.93</v>
      </c>
      <c r="D58" s="10">
        <v>3304.05</v>
      </c>
      <c r="E58" s="10">
        <v>2891.04</v>
      </c>
      <c r="F58">
        <v>4130.059821428571</v>
      </c>
      <c r="I58">
        <f t="shared" si="0"/>
        <v>4130.059821428571</v>
      </c>
      <c r="J58">
        <f t="shared" si="3"/>
        <v>3304.05</v>
      </c>
      <c r="K58">
        <f t="shared" si="4"/>
        <v>2891.04</v>
      </c>
      <c r="L58" t="b">
        <f t="shared" si="5"/>
        <v>1</v>
      </c>
      <c r="M58" t="b">
        <f t="shared" si="6"/>
        <v>1</v>
      </c>
      <c r="P58" s="10"/>
      <c r="Q58" s="10"/>
      <c r="R58" s="10"/>
    </row>
    <row r="59" spans="1:18" x14ac:dyDescent="0.2">
      <c r="A59">
        <v>60</v>
      </c>
      <c r="B59" t="s">
        <v>23</v>
      </c>
      <c r="C59" s="10">
        <v>7878.61</v>
      </c>
      <c r="D59" s="10">
        <v>5830.17</v>
      </c>
      <c r="E59" s="10">
        <v>5101.3999999999996</v>
      </c>
      <c r="F59">
        <v>7287.7133928571429</v>
      </c>
      <c r="I59">
        <f t="shared" si="0"/>
        <v>7287.7133928571429</v>
      </c>
      <c r="J59">
        <f t="shared" si="3"/>
        <v>5830.17</v>
      </c>
      <c r="K59">
        <f t="shared" si="4"/>
        <v>5101.3999999999996</v>
      </c>
      <c r="L59" t="b">
        <f t="shared" si="5"/>
        <v>1</v>
      </c>
      <c r="M59" t="b">
        <f t="shared" si="6"/>
        <v>1</v>
      </c>
      <c r="P59" s="10"/>
      <c r="Q59" s="10"/>
      <c r="R59" s="10"/>
    </row>
    <row r="60" spans="1:18" x14ac:dyDescent="0.2">
      <c r="A60">
        <v>141</v>
      </c>
      <c r="B60" t="s">
        <v>36</v>
      </c>
      <c r="C60" s="10">
        <v>15506.59</v>
      </c>
      <c r="D60" s="10">
        <v>11474.88</v>
      </c>
      <c r="E60" s="10">
        <v>10040.52</v>
      </c>
      <c r="F60">
        <v>14343.599999999999</v>
      </c>
      <c r="I60">
        <f t="shared" si="0"/>
        <v>14343.599999999999</v>
      </c>
      <c r="J60">
        <f t="shared" si="3"/>
        <v>11474.88</v>
      </c>
      <c r="K60">
        <f t="shared" si="4"/>
        <v>10040.52</v>
      </c>
      <c r="L60" t="b">
        <f t="shared" si="5"/>
        <v>1</v>
      </c>
      <c r="M60" t="b">
        <f t="shared" si="6"/>
        <v>1</v>
      </c>
      <c r="P60" s="10"/>
      <c r="Q60" s="10"/>
      <c r="R60" s="10"/>
    </row>
    <row r="61" spans="1:18" x14ac:dyDescent="0.2">
      <c r="A61">
        <v>182</v>
      </c>
      <c r="B61" t="s">
        <v>56</v>
      </c>
      <c r="C61" s="10">
        <v>27085</v>
      </c>
      <c r="D61" s="10">
        <v>20042.900000000001</v>
      </c>
      <c r="E61" s="10">
        <v>17537.54</v>
      </c>
      <c r="F61">
        <v>25053.626785714288</v>
      </c>
      <c r="I61">
        <f t="shared" si="0"/>
        <v>25053.626785714288</v>
      </c>
      <c r="J61">
        <f t="shared" si="3"/>
        <v>20042.900000000001</v>
      </c>
      <c r="K61">
        <f t="shared" si="4"/>
        <v>17537.54</v>
      </c>
      <c r="L61" t="b">
        <f t="shared" si="5"/>
        <v>1</v>
      </c>
      <c r="M61" t="b">
        <f t="shared" si="6"/>
        <v>1</v>
      </c>
      <c r="P61" s="10"/>
      <c r="Q61" s="10"/>
      <c r="R61" s="10"/>
    </row>
    <row r="62" spans="1:18" x14ac:dyDescent="0.2">
      <c r="A62">
        <v>183</v>
      </c>
      <c r="B62" t="s">
        <v>57</v>
      </c>
      <c r="C62" s="10">
        <v>41478.94</v>
      </c>
      <c r="D62" s="10">
        <v>30694.42</v>
      </c>
      <c r="E62" s="10">
        <v>26857.61</v>
      </c>
      <c r="F62">
        <v>38368.019642857143</v>
      </c>
      <c r="I62">
        <f t="shared" si="0"/>
        <v>38368.019642857143</v>
      </c>
      <c r="J62">
        <f t="shared" si="3"/>
        <v>30694.42</v>
      </c>
      <c r="K62">
        <f t="shared" si="4"/>
        <v>26857.61</v>
      </c>
      <c r="L62" t="b">
        <f t="shared" si="5"/>
        <v>1</v>
      </c>
      <c r="M62" t="b">
        <f t="shared" si="6"/>
        <v>1</v>
      </c>
      <c r="P62" s="10"/>
      <c r="Q62" s="10"/>
      <c r="R62" s="10"/>
    </row>
    <row r="63" spans="1:18" x14ac:dyDescent="0.2">
      <c r="A63">
        <v>230</v>
      </c>
      <c r="B63" t="s">
        <v>89</v>
      </c>
      <c r="C63" s="10">
        <v>1329.65</v>
      </c>
      <c r="D63">
        <v>963.73</v>
      </c>
      <c r="E63">
        <v>843.26</v>
      </c>
      <c r="F63">
        <v>1204.6598214285714</v>
      </c>
      <c r="I63">
        <f t="shared" si="0"/>
        <v>1204.6598214285714</v>
      </c>
      <c r="J63">
        <f t="shared" si="3"/>
        <v>963.73</v>
      </c>
      <c r="K63">
        <f t="shared" si="4"/>
        <v>843.26</v>
      </c>
      <c r="L63" t="b">
        <f t="shared" si="5"/>
        <v>1</v>
      </c>
      <c r="M63" t="b">
        <f t="shared" si="6"/>
        <v>1</v>
      </c>
      <c r="P63" s="10"/>
    </row>
    <row r="64" spans="1:18" x14ac:dyDescent="0.2">
      <c r="A64">
        <v>184</v>
      </c>
      <c r="B64" t="s">
        <v>58</v>
      </c>
      <c r="C64" s="10">
        <v>2577.54</v>
      </c>
      <c r="D64" s="10">
        <v>1868.2</v>
      </c>
      <c r="E64" s="10">
        <v>1634.68</v>
      </c>
      <c r="F64">
        <v>2335.2535714285714</v>
      </c>
      <c r="I64">
        <f t="shared" si="0"/>
        <v>2335.2535714285714</v>
      </c>
      <c r="J64">
        <f t="shared" si="3"/>
        <v>1868.2</v>
      </c>
      <c r="K64">
        <f t="shared" si="4"/>
        <v>1634.68</v>
      </c>
      <c r="L64" t="b">
        <f t="shared" si="5"/>
        <v>1</v>
      </c>
      <c r="M64" t="b">
        <f t="shared" si="6"/>
        <v>1</v>
      </c>
      <c r="P64" s="10"/>
      <c r="Q64" s="10"/>
      <c r="R64" s="10"/>
    </row>
    <row r="65" spans="1:18" x14ac:dyDescent="0.2">
      <c r="A65">
        <v>66</v>
      </c>
      <c r="B65" t="s">
        <v>24</v>
      </c>
      <c r="C65" s="10">
        <v>4633.8900000000003</v>
      </c>
      <c r="D65" s="10">
        <v>3358.64</v>
      </c>
      <c r="E65" s="10">
        <v>2938.81</v>
      </c>
      <c r="F65">
        <v>4198.2999999999993</v>
      </c>
      <c r="I65">
        <f t="shared" si="0"/>
        <v>4198.2999999999993</v>
      </c>
      <c r="J65">
        <f t="shared" si="3"/>
        <v>3358.64</v>
      </c>
      <c r="K65">
        <f t="shared" si="4"/>
        <v>2938.81</v>
      </c>
      <c r="L65" t="b">
        <f t="shared" si="5"/>
        <v>1</v>
      </c>
      <c r="M65" t="b">
        <f t="shared" si="6"/>
        <v>1</v>
      </c>
      <c r="P65" s="10"/>
      <c r="Q65" s="10"/>
      <c r="R65" s="10"/>
    </row>
    <row r="66" spans="1:18" x14ac:dyDescent="0.2">
      <c r="A66">
        <v>67</v>
      </c>
      <c r="B66" t="s">
        <v>25</v>
      </c>
      <c r="C66" s="10">
        <v>8223.73</v>
      </c>
      <c r="D66" s="10">
        <v>5960.56</v>
      </c>
      <c r="E66" s="10">
        <v>5215.49</v>
      </c>
      <c r="F66">
        <v>7450.7</v>
      </c>
      <c r="I66">
        <f t="shared" si="0"/>
        <v>7450.7</v>
      </c>
      <c r="J66">
        <f t="shared" si="3"/>
        <v>5960.56</v>
      </c>
      <c r="K66">
        <f t="shared" si="4"/>
        <v>5215.49</v>
      </c>
      <c r="L66" t="b">
        <f t="shared" si="5"/>
        <v>1</v>
      </c>
      <c r="M66" t="b">
        <f t="shared" si="6"/>
        <v>1</v>
      </c>
      <c r="P66" s="10"/>
      <c r="Q66" s="10"/>
      <c r="R66" s="10"/>
    </row>
    <row r="67" spans="1:18" x14ac:dyDescent="0.2">
      <c r="A67">
        <v>68</v>
      </c>
      <c r="B67" t="s">
        <v>26</v>
      </c>
      <c r="C67" s="10">
        <v>15908.24</v>
      </c>
      <c r="D67" s="10">
        <v>11530.3</v>
      </c>
      <c r="E67" s="10">
        <v>10089.01</v>
      </c>
      <c r="F67">
        <v>14412.873214285715</v>
      </c>
      <c r="I67">
        <f t="shared" ref="I67:I123" si="7">((D67/80*100)+(E67/70*100))/2</f>
        <v>14412.873214285715</v>
      </c>
      <c r="J67">
        <f t="shared" si="3"/>
        <v>11530.3</v>
      </c>
      <c r="K67">
        <f t="shared" si="4"/>
        <v>10089.01</v>
      </c>
      <c r="L67" t="b">
        <f t="shared" si="5"/>
        <v>1</v>
      </c>
      <c r="M67" t="b">
        <f t="shared" si="6"/>
        <v>1</v>
      </c>
      <c r="P67" s="10"/>
      <c r="Q67" s="10"/>
      <c r="R67" s="10"/>
    </row>
    <row r="68" spans="1:18" x14ac:dyDescent="0.2">
      <c r="A68">
        <v>143</v>
      </c>
      <c r="B68" t="s">
        <v>37</v>
      </c>
      <c r="C68" s="10">
        <v>27134.69</v>
      </c>
      <c r="D68" s="10">
        <v>19667.22</v>
      </c>
      <c r="E68" s="10">
        <v>17208.82</v>
      </c>
      <c r="F68">
        <v>24584.026785714286</v>
      </c>
      <c r="I68">
        <f t="shared" si="7"/>
        <v>24584.026785714286</v>
      </c>
      <c r="J68">
        <f t="shared" ref="J68:J123" si="8">ROUND(F68*80%,2)</f>
        <v>19667.22</v>
      </c>
      <c r="K68">
        <f t="shared" ref="K68:K123" si="9">ROUND(F68*70%,2)</f>
        <v>17208.82</v>
      </c>
      <c r="L68" t="b">
        <f t="shared" ref="L68:L123" si="10">J68=D68</f>
        <v>1</v>
      </c>
      <c r="M68" t="b">
        <f t="shared" ref="M68:M123" si="11">K68=E68</f>
        <v>1</v>
      </c>
      <c r="P68" s="10"/>
      <c r="Q68" s="10"/>
      <c r="R68" s="10"/>
    </row>
    <row r="69" spans="1:18" x14ac:dyDescent="0.2">
      <c r="A69">
        <v>144</v>
      </c>
      <c r="B69" t="s">
        <v>38</v>
      </c>
      <c r="C69" s="10">
        <v>37914.480000000003</v>
      </c>
      <c r="D69" s="10">
        <v>27480.42</v>
      </c>
      <c r="E69" s="10">
        <v>24045.360000000001</v>
      </c>
      <c r="F69">
        <v>34350.519642857143</v>
      </c>
      <c r="I69">
        <f t="shared" si="7"/>
        <v>34350.519642857143</v>
      </c>
      <c r="J69">
        <f t="shared" si="8"/>
        <v>27480.42</v>
      </c>
      <c r="K69">
        <f t="shared" si="9"/>
        <v>24045.360000000001</v>
      </c>
      <c r="L69" t="b">
        <f t="shared" si="10"/>
        <v>1</v>
      </c>
      <c r="M69" t="b">
        <f t="shared" si="11"/>
        <v>1</v>
      </c>
      <c r="P69" s="10"/>
      <c r="Q69" s="10"/>
      <c r="R69" s="10"/>
    </row>
    <row r="70" spans="1:18" x14ac:dyDescent="0.2">
      <c r="A70">
        <v>185</v>
      </c>
      <c r="B70" t="s">
        <v>59</v>
      </c>
      <c r="C70" s="10">
        <v>46927.61</v>
      </c>
      <c r="D70" s="10">
        <v>34013.129999999997</v>
      </c>
      <c r="E70" s="10">
        <v>29761.49</v>
      </c>
      <c r="F70">
        <v>42516.413392857139</v>
      </c>
      <c r="I70">
        <f t="shared" si="7"/>
        <v>42516.413392857139</v>
      </c>
      <c r="J70">
        <f t="shared" si="8"/>
        <v>34013.129999999997</v>
      </c>
      <c r="K70">
        <f t="shared" si="9"/>
        <v>29761.49</v>
      </c>
      <c r="L70" t="b">
        <f t="shared" si="10"/>
        <v>1</v>
      </c>
      <c r="M70" t="b">
        <f t="shared" si="11"/>
        <v>1</v>
      </c>
      <c r="P70" s="10"/>
      <c r="Q70" s="10"/>
      <c r="R70" s="10"/>
    </row>
    <row r="71" spans="1:18" x14ac:dyDescent="0.2">
      <c r="A71">
        <v>186</v>
      </c>
      <c r="B71" t="s">
        <v>60</v>
      </c>
      <c r="C71" s="10">
        <v>82560.81</v>
      </c>
      <c r="D71" s="10">
        <v>59840.07</v>
      </c>
      <c r="E71" s="10">
        <v>52360.06</v>
      </c>
      <c r="F71">
        <v>74800.086607142846</v>
      </c>
      <c r="I71">
        <f t="shared" si="7"/>
        <v>74800.086607142846</v>
      </c>
      <c r="J71">
        <f t="shared" si="8"/>
        <v>59840.07</v>
      </c>
      <c r="K71">
        <f t="shared" si="9"/>
        <v>52360.06</v>
      </c>
      <c r="L71" t="b">
        <f t="shared" si="10"/>
        <v>1</v>
      </c>
      <c r="M71" t="b">
        <f t="shared" si="11"/>
        <v>1</v>
      </c>
      <c r="P71" s="10"/>
      <c r="Q71" s="10"/>
      <c r="R71" s="10"/>
    </row>
    <row r="72" spans="1:18" x14ac:dyDescent="0.2">
      <c r="A72">
        <v>231</v>
      </c>
      <c r="B72" t="s">
        <v>90</v>
      </c>
      <c r="C72" s="10">
        <v>1338.56</v>
      </c>
      <c r="D72">
        <v>851.33</v>
      </c>
      <c r="E72">
        <v>744.91</v>
      </c>
      <c r="F72">
        <v>1064.1598214285714</v>
      </c>
      <c r="I72">
        <f t="shared" si="7"/>
        <v>1064.1598214285714</v>
      </c>
      <c r="J72">
        <f t="shared" si="8"/>
        <v>851.33</v>
      </c>
      <c r="K72">
        <f t="shared" si="9"/>
        <v>744.91</v>
      </c>
      <c r="L72" t="b">
        <f t="shared" si="10"/>
        <v>1</v>
      </c>
      <c r="M72" t="b">
        <f t="shared" si="11"/>
        <v>1</v>
      </c>
      <c r="P72" s="10"/>
    </row>
    <row r="73" spans="1:18" x14ac:dyDescent="0.2">
      <c r="A73">
        <v>232</v>
      </c>
      <c r="B73" t="s">
        <v>91</v>
      </c>
      <c r="C73" s="10">
        <v>2632.15</v>
      </c>
      <c r="D73" s="10">
        <v>1674.05</v>
      </c>
      <c r="E73" s="10">
        <v>1464.79</v>
      </c>
      <c r="F73">
        <v>2092.559821428571</v>
      </c>
      <c r="I73">
        <f t="shared" si="7"/>
        <v>2092.559821428571</v>
      </c>
      <c r="J73">
        <f t="shared" si="8"/>
        <v>1674.05</v>
      </c>
      <c r="K73">
        <f t="shared" si="9"/>
        <v>1464.79</v>
      </c>
      <c r="L73" t="b">
        <f t="shared" si="10"/>
        <v>1</v>
      </c>
      <c r="M73" t="b">
        <f t="shared" si="11"/>
        <v>1</v>
      </c>
      <c r="P73" s="10"/>
      <c r="Q73" s="10"/>
      <c r="R73" s="10"/>
    </row>
    <row r="74" spans="1:18" x14ac:dyDescent="0.2">
      <c r="A74">
        <v>233</v>
      </c>
      <c r="B74" t="s">
        <v>92</v>
      </c>
      <c r="C74" s="10">
        <v>4810.91</v>
      </c>
      <c r="D74" s="10">
        <v>3059.74</v>
      </c>
      <c r="E74" s="10">
        <v>2677.27</v>
      </c>
      <c r="F74">
        <v>3824.673214285714</v>
      </c>
      <c r="I74">
        <f t="shared" si="7"/>
        <v>3824.673214285714</v>
      </c>
      <c r="J74">
        <f t="shared" si="8"/>
        <v>3059.74</v>
      </c>
      <c r="K74">
        <f t="shared" si="9"/>
        <v>2677.27</v>
      </c>
      <c r="L74" t="b">
        <f t="shared" si="10"/>
        <v>1</v>
      </c>
      <c r="M74" t="b">
        <f t="shared" si="11"/>
        <v>1</v>
      </c>
      <c r="P74" s="10"/>
      <c r="Q74" s="10"/>
      <c r="R74" s="10"/>
    </row>
    <row r="75" spans="1:18" x14ac:dyDescent="0.2">
      <c r="A75">
        <v>234</v>
      </c>
      <c r="B75" t="s">
        <v>93</v>
      </c>
      <c r="C75" s="10">
        <v>8239.06</v>
      </c>
      <c r="D75" s="10">
        <v>5240.04</v>
      </c>
      <c r="E75" s="10">
        <v>4585.04</v>
      </c>
      <c r="F75">
        <v>6550.0535714285716</v>
      </c>
      <c r="I75">
        <f t="shared" si="7"/>
        <v>6550.0535714285716</v>
      </c>
      <c r="J75">
        <f t="shared" si="8"/>
        <v>5240.04</v>
      </c>
      <c r="K75">
        <f t="shared" si="9"/>
        <v>4585.04</v>
      </c>
      <c r="L75" t="b">
        <f t="shared" si="10"/>
        <v>1</v>
      </c>
      <c r="M75" t="b">
        <f t="shared" si="11"/>
        <v>1</v>
      </c>
      <c r="P75" s="10"/>
      <c r="Q75" s="10"/>
      <c r="R75" s="10"/>
    </row>
    <row r="76" spans="1:18" x14ac:dyDescent="0.2">
      <c r="A76">
        <v>235</v>
      </c>
      <c r="B76" t="s">
        <v>94</v>
      </c>
      <c r="C76" s="10">
        <v>15988.24</v>
      </c>
      <c r="D76" s="10">
        <v>10168.52</v>
      </c>
      <c r="E76" s="10">
        <v>8897.4599999999991</v>
      </c>
      <c r="F76">
        <v>12710.653571428571</v>
      </c>
      <c r="I76">
        <f t="shared" si="7"/>
        <v>12710.653571428571</v>
      </c>
      <c r="J76">
        <f t="shared" si="8"/>
        <v>10168.52</v>
      </c>
      <c r="K76">
        <f t="shared" si="9"/>
        <v>8897.4599999999991</v>
      </c>
      <c r="L76" t="b">
        <f t="shared" si="10"/>
        <v>1</v>
      </c>
      <c r="M76" t="b">
        <f t="shared" si="11"/>
        <v>1</v>
      </c>
      <c r="P76" s="10"/>
      <c r="Q76" s="10"/>
      <c r="R76" s="10"/>
    </row>
    <row r="77" spans="1:18" x14ac:dyDescent="0.2">
      <c r="A77">
        <v>146</v>
      </c>
      <c r="B77" t="s">
        <v>39</v>
      </c>
      <c r="C77" s="10">
        <v>27556.86</v>
      </c>
      <c r="D77" s="10">
        <v>17526.16</v>
      </c>
      <c r="E77" s="10">
        <v>15335.39</v>
      </c>
      <c r="F77">
        <v>21907.7</v>
      </c>
      <c r="I77">
        <f t="shared" si="7"/>
        <v>21907.7</v>
      </c>
      <c r="J77">
        <f t="shared" si="8"/>
        <v>17526.16</v>
      </c>
      <c r="K77">
        <f t="shared" si="9"/>
        <v>15335.39</v>
      </c>
      <c r="L77" t="b">
        <f t="shared" si="10"/>
        <v>1</v>
      </c>
      <c r="M77" t="b">
        <f t="shared" si="11"/>
        <v>1</v>
      </c>
      <c r="P77" s="10"/>
      <c r="Q77" s="10"/>
      <c r="R77" s="10"/>
    </row>
    <row r="78" spans="1:18" x14ac:dyDescent="0.2">
      <c r="A78">
        <v>187</v>
      </c>
      <c r="B78" t="s">
        <v>61</v>
      </c>
      <c r="C78" s="10">
        <v>39220.980000000003</v>
      </c>
      <c r="D78" s="10">
        <v>24944.54</v>
      </c>
      <c r="E78" s="10">
        <v>21826.48</v>
      </c>
      <c r="F78">
        <v>31180.680357142861</v>
      </c>
      <c r="I78">
        <f t="shared" si="7"/>
        <v>31180.680357142861</v>
      </c>
      <c r="J78">
        <f t="shared" si="8"/>
        <v>24944.54</v>
      </c>
      <c r="K78">
        <f t="shared" si="9"/>
        <v>21826.48</v>
      </c>
      <c r="L78" t="b">
        <f t="shared" si="10"/>
        <v>1</v>
      </c>
      <c r="M78" t="b">
        <f t="shared" si="11"/>
        <v>1</v>
      </c>
      <c r="P78" s="10"/>
      <c r="Q78" s="10"/>
      <c r="R78" s="10"/>
    </row>
    <row r="79" spans="1:18" x14ac:dyDescent="0.2">
      <c r="A79">
        <v>188</v>
      </c>
      <c r="B79" t="s">
        <v>62</v>
      </c>
      <c r="C79" s="10">
        <v>55446.57</v>
      </c>
      <c r="D79" s="10">
        <v>35264.019999999997</v>
      </c>
      <c r="E79" s="10">
        <v>30856.01</v>
      </c>
      <c r="F79">
        <v>44080.019642857136</v>
      </c>
      <c r="I79">
        <f t="shared" si="7"/>
        <v>44080.019642857136</v>
      </c>
      <c r="J79">
        <f t="shared" si="8"/>
        <v>35264.019999999997</v>
      </c>
      <c r="K79">
        <f t="shared" si="9"/>
        <v>30856.01</v>
      </c>
      <c r="L79" t="b">
        <f t="shared" si="10"/>
        <v>1</v>
      </c>
      <c r="M79" t="b">
        <f t="shared" si="11"/>
        <v>1</v>
      </c>
      <c r="P79" s="10"/>
      <c r="Q79" s="10"/>
      <c r="R79" s="10"/>
    </row>
    <row r="80" spans="1:18" x14ac:dyDescent="0.2">
      <c r="A80">
        <v>189</v>
      </c>
      <c r="B80" t="s">
        <v>63</v>
      </c>
      <c r="C80" s="10">
        <v>1353.1</v>
      </c>
      <c r="D80">
        <v>860.57</v>
      </c>
      <c r="E80">
        <v>753</v>
      </c>
      <c r="F80">
        <v>1075.7133928571429</v>
      </c>
      <c r="I80">
        <f t="shared" si="7"/>
        <v>1075.7133928571429</v>
      </c>
      <c r="J80">
        <f t="shared" si="8"/>
        <v>860.57</v>
      </c>
      <c r="K80">
        <f t="shared" si="9"/>
        <v>753</v>
      </c>
      <c r="L80" t="b">
        <f t="shared" si="10"/>
        <v>1</v>
      </c>
      <c r="M80" t="b">
        <f t="shared" si="11"/>
        <v>1</v>
      </c>
      <c r="P80" s="10"/>
    </row>
    <row r="81" spans="1:18" x14ac:dyDescent="0.2">
      <c r="A81">
        <v>236</v>
      </c>
      <c r="B81" t="s">
        <v>95</v>
      </c>
      <c r="C81" s="10">
        <v>2677.69</v>
      </c>
      <c r="D81" s="10">
        <v>1703.01</v>
      </c>
      <c r="E81" s="10">
        <v>1490.13</v>
      </c>
      <c r="F81">
        <v>2128.7598214285713</v>
      </c>
      <c r="I81">
        <f t="shared" si="7"/>
        <v>2128.7598214285713</v>
      </c>
      <c r="J81">
        <f t="shared" si="8"/>
        <v>1703.01</v>
      </c>
      <c r="K81">
        <f t="shared" si="9"/>
        <v>1490.13</v>
      </c>
      <c r="L81" t="b">
        <f t="shared" si="10"/>
        <v>1</v>
      </c>
      <c r="M81" t="b">
        <f t="shared" si="11"/>
        <v>1</v>
      </c>
      <c r="P81" s="10"/>
      <c r="Q81" s="10"/>
      <c r="R81" s="10"/>
    </row>
    <row r="82" spans="1:18" x14ac:dyDescent="0.2">
      <c r="A82">
        <v>190</v>
      </c>
      <c r="B82" t="s">
        <v>64</v>
      </c>
      <c r="C82" s="10">
        <v>4820.4399999999996</v>
      </c>
      <c r="D82" s="10">
        <v>3065.8</v>
      </c>
      <c r="E82" s="10">
        <v>2682.58</v>
      </c>
      <c r="F82">
        <v>3832.2535714285714</v>
      </c>
      <c r="I82">
        <f t="shared" si="7"/>
        <v>3832.2535714285714</v>
      </c>
      <c r="J82">
        <f t="shared" si="8"/>
        <v>3065.8</v>
      </c>
      <c r="K82">
        <f t="shared" si="9"/>
        <v>2682.58</v>
      </c>
      <c r="L82" t="b">
        <f t="shared" si="10"/>
        <v>1</v>
      </c>
      <c r="M82" t="b">
        <f t="shared" si="11"/>
        <v>1</v>
      </c>
      <c r="P82" s="10"/>
      <c r="Q82" s="10"/>
      <c r="R82" s="10"/>
    </row>
    <row r="83" spans="1:18" x14ac:dyDescent="0.2">
      <c r="A83">
        <v>87</v>
      </c>
      <c r="B83" t="s">
        <v>27</v>
      </c>
      <c r="C83" s="10">
        <v>8519.91</v>
      </c>
      <c r="D83" s="10">
        <v>5418.66</v>
      </c>
      <c r="E83" s="10">
        <v>4741.33</v>
      </c>
      <c r="F83">
        <v>6773.3267857142855</v>
      </c>
      <c r="I83">
        <f t="shared" si="7"/>
        <v>6773.3267857142855</v>
      </c>
      <c r="J83">
        <f t="shared" si="8"/>
        <v>5418.66</v>
      </c>
      <c r="K83">
        <f t="shared" si="9"/>
        <v>4741.33</v>
      </c>
      <c r="L83" t="b">
        <f t="shared" si="10"/>
        <v>1</v>
      </c>
      <c r="M83" t="b">
        <f t="shared" si="11"/>
        <v>1</v>
      </c>
      <c r="P83" s="10"/>
      <c r="Q83" s="10"/>
      <c r="R83" s="10"/>
    </row>
    <row r="84" spans="1:18" x14ac:dyDescent="0.2">
      <c r="A84">
        <v>148</v>
      </c>
      <c r="B84" t="s">
        <v>40</v>
      </c>
      <c r="C84" s="10">
        <v>16152.32</v>
      </c>
      <c r="D84" s="10">
        <v>10272.870000000001</v>
      </c>
      <c r="E84" s="10">
        <v>8988.76</v>
      </c>
      <c r="F84">
        <v>12841.086607142857</v>
      </c>
      <c r="I84">
        <f t="shared" si="7"/>
        <v>12841.086607142857</v>
      </c>
      <c r="J84">
        <f t="shared" si="8"/>
        <v>10272.870000000001</v>
      </c>
      <c r="K84">
        <f t="shared" si="9"/>
        <v>8988.76</v>
      </c>
      <c r="L84" t="b">
        <f t="shared" si="10"/>
        <v>1</v>
      </c>
      <c r="M84" t="b">
        <f t="shared" si="11"/>
        <v>1</v>
      </c>
      <c r="P84" s="10"/>
      <c r="Q84" s="10"/>
      <c r="R84" s="10"/>
    </row>
    <row r="85" spans="1:18" x14ac:dyDescent="0.2">
      <c r="A85">
        <v>191</v>
      </c>
      <c r="B85" t="s">
        <v>65</v>
      </c>
      <c r="C85" s="10">
        <v>27670.42</v>
      </c>
      <c r="D85" s="10">
        <v>17598.38</v>
      </c>
      <c r="E85" s="10">
        <v>15398.59</v>
      </c>
      <c r="F85">
        <v>21997.980357142857</v>
      </c>
      <c r="I85">
        <f t="shared" si="7"/>
        <v>21997.980357142857</v>
      </c>
      <c r="J85">
        <f t="shared" si="8"/>
        <v>17598.38</v>
      </c>
      <c r="K85">
        <f t="shared" si="9"/>
        <v>15398.59</v>
      </c>
      <c r="L85" t="b">
        <f t="shared" si="10"/>
        <v>1</v>
      </c>
      <c r="M85" t="b">
        <f t="shared" si="11"/>
        <v>1</v>
      </c>
      <c r="P85" s="10"/>
      <c r="Q85" s="10"/>
      <c r="R85" s="10"/>
    </row>
    <row r="86" spans="1:18" x14ac:dyDescent="0.2">
      <c r="A86">
        <v>192</v>
      </c>
      <c r="B86" t="s">
        <v>66</v>
      </c>
      <c r="C86" s="10">
        <v>43808.89</v>
      </c>
      <c r="D86" s="10">
        <v>27862.46</v>
      </c>
      <c r="E86" s="10">
        <v>24379.65</v>
      </c>
      <c r="F86">
        <v>34828.073214285716</v>
      </c>
      <c r="I86">
        <f t="shared" si="7"/>
        <v>34828.073214285716</v>
      </c>
      <c r="J86">
        <f t="shared" si="8"/>
        <v>27862.46</v>
      </c>
      <c r="K86">
        <f t="shared" si="9"/>
        <v>24379.65</v>
      </c>
      <c r="L86" t="b">
        <f t="shared" si="10"/>
        <v>1</v>
      </c>
      <c r="M86" t="b">
        <f t="shared" si="11"/>
        <v>1</v>
      </c>
      <c r="P86" s="10"/>
      <c r="Q86" s="10"/>
      <c r="R86" s="10"/>
    </row>
    <row r="87" spans="1:18" x14ac:dyDescent="0.2">
      <c r="A87">
        <v>237</v>
      </c>
      <c r="B87" t="s">
        <v>96</v>
      </c>
      <c r="C87" s="10">
        <v>1308.1600000000001</v>
      </c>
      <c r="D87">
        <v>831.99</v>
      </c>
      <c r="E87">
        <v>727.99</v>
      </c>
      <c r="F87">
        <v>1039.9866071428573</v>
      </c>
      <c r="I87">
        <f t="shared" si="7"/>
        <v>1039.9866071428573</v>
      </c>
      <c r="J87">
        <f t="shared" si="8"/>
        <v>831.99</v>
      </c>
      <c r="K87">
        <f t="shared" si="9"/>
        <v>727.99</v>
      </c>
      <c r="L87" t="b">
        <f t="shared" si="10"/>
        <v>1</v>
      </c>
      <c r="M87" t="b">
        <f t="shared" si="11"/>
        <v>1</v>
      </c>
      <c r="P87" s="10"/>
    </row>
    <row r="88" spans="1:18" x14ac:dyDescent="0.2">
      <c r="A88">
        <v>238</v>
      </c>
      <c r="B88" t="s">
        <v>97</v>
      </c>
      <c r="C88" s="10">
        <v>2603.81</v>
      </c>
      <c r="D88" s="10">
        <v>1656.02</v>
      </c>
      <c r="E88" s="10">
        <v>1449.02</v>
      </c>
      <c r="F88">
        <v>2070.0267857142853</v>
      </c>
      <c r="I88">
        <f t="shared" si="7"/>
        <v>2070.0267857142853</v>
      </c>
      <c r="J88">
        <f t="shared" si="8"/>
        <v>1656.02</v>
      </c>
      <c r="K88">
        <f t="shared" si="9"/>
        <v>1449.02</v>
      </c>
      <c r="L88" t="b">
        <f t="shared" si="10"/>
        <v>1</v>
      </c>
      <c r="M88" t="b">
        <f t="shared" si="11"/>
        <v>1</v>
      </c>
      <c r="P88" s="10"/>
      <c r="Q88" s="10"/>
      <c r="R88" s="10"/>
    </row>
    <row r="89" spans="1:18" x14ac:dyDescent="0.2">
      <c r="A89">
        <v>239</v>
      </c>
      <c r="B89" t="s">
        <v>98</v>
      </c>
      <c r="C89" s="10">
        <v>4772.2299999999996</v>
      </c>
      <c r="D89" s="10">
        <v>3035.14</v>
      </c>
      <c r="E89" s="10">
        <v>2655.74</v>
      </c>
      <c r="F89">
        <v>3793.9196428571431</v>
      </c>
      <c r="I89">
        <f t="shared" si="7"/>
        <v>3793.9196428571431</v>
      </c>
      <c r="J89">
        <f t="shared" si="8"/>
        <v>3035.14</v>
      </c>
      <c r="K89">
        <f t="shared" si="9"/>
        <v>2655.74</v>
      </c>
      <c r="L89" t="b">
        <f t="shared" si="10"/>
        <v>1</v>
      </c>
      <c r="M89" t="b">
        <f t="shared" si="11"/>
        <v>1</v>
      </c>
      <c r="P89" s="10"/>
      <c r="Q89" s="10"/>
      <c r="R89" s="10"/>
    </row>
    <row r="90" spans="1:18" x14ac:dyDescent="0.2">
      <c r="A90">
        <v>193</v>
      </c>
      <c r="B90" t="s">
        <v>67</v>
      </c>
      <c r="C90" s="10">
        <v>8133.47</v>
      </c>
      <c r="D90" s="10">
        <v>5172.8900000000003</v>
      </c>
      <c r="E90" s="10">
        <v>4526.28</v>
      </c>
      <c r="F90">
        <v>6466.1133928571426</v>
      </c>
      <c r="I90">
        <f t="shared" si="7"/>
        <v>6466.1133928571426</v>
      </c>
      <c r="J90">
        <f t="shared" si="8"/>
        <v>5172.8900000000003</v>
      </c>
      <c r="K90">
        <f t="shared" si="9"/>
        <v>4526.28</v>
      </c>
      <c r="L90" t="b">
        <f t="shared" si="10"/>
        <v>1</v>
      </c>
      <c r="M90" t="b">
        <f t="shared" si="11"/>
        <v>1</v>
      </c>
      <c r="P90" s="10"/>
      <c r="Q90" s="10"/>
      <c r="R90" s="10"/>
    </row>
    <row r="91" spans="1:18" x14ac:dyDescent="0.2">
      <c r="A91">
        <v>194</v>
      </c>
      <c r="B91" t="s">
        <v>68</v>
      </c>
      <c r="C91" s="10">
        <v>15670.8</v>
      </c>
      <c r="D91" s="10">
        <v>9966.6299999999992</v>
      </c>
      <c r="E91" s="10">
        <v>8720.7999999999993</v>
      </c>
      <c r="F91">
        <v>12458.286607142856</v>
      </c>
      <c r="I91">
        <f t="shared" si="7"/>
        <v>12458.286607142856</v>
      </c>
      <c r="J91">
        <f t="shared" si="8"/>
        <v>9966.6299999999992</v>
      </c>
      <c r="K91">
        <f t="shared" si="9"/>
        <v>8720.7999999999993</v>
      </c>
      <c r="L91" t="b">
        <f t="shared" si="10"/>
        <v>1</v>
      </c>
      <c r="M91" t="b">
        <f t="shared" si="11"/>
        <v>1</v>
      </c>
      <c r="P91" s="10"/>
      <c r="Q91" s="10"/>
      <c r="R91" s="10"/>
    </row>
    <row r="92" spans="1:18" x14ac:dyDescent="0.2">
      <c r="A92">
        <v>150</v>
      </c>
      <c r="B92" t="s">
        <v>41</v>
      </c>
      <c r="C92" s="10">
        <v>27072.59</v>
      </c>
      <c r="D92" s="10">
        <v>17218.169999999998</v>
      </c>
      <c r="E92" s="10">
        <v>15065.9</v>
      </c>
      <c r="F92">
        <v>21522.713392857142</v>
      </c>
      <c r="I92">
        <f t="shared" si="7"/>
        <v>21522.713392857142</v>
      </c>
      <c r="J92">
        <f t="shared" si="8"/>
        <v>17218.169999999998</v>
      </c>
      <c r="K92">
        <f t="shared" si="9"/>
        <v>15065.9</v>
      </c>
      <c r="L92" t="b">
        <f t="shared" si="10"/>
        <v>1</v>
      </c>
      <c r="M92" t="b">
        <f t="shared" si="11"/>
        <v>1</v>
      </c>
      <c r="P92" s="10"/>
      <c r="Q92" s="10"/>
      <c r="R92" s="10"/>
    </row>
    <row r="93" spans="1:18" x14ac:dyDescent="0.2">
      <c r="A93">
        <v>195</v>
      </c>
      <c r="B93" t="s">
        <v>69</v>
      </c>
      <c r="C93" s="10">
        <v>38268.6</v>
      </c>
      <c r="D93" s="10">
        <v>24338.83</v>
      </c>
      <c r="E93" s="10">
        <v>21296.48</v>
      </c>
      <c r="F93">
        <v>30423.540178571428</v>
      </c>
      <c r="I93">
        <f t="shared" si="7"/>
        <v>30423.540178571428</v>
      </c>
      <c r="J93">
        <f t="shared" si="8"/>
        <v>24338.83</v>
      </c>
      <c r="K93">
        <f t="shared" si="9"/>
        <v>21296.48</v>
      </c>
      <c r="L93" t="b">
        <f t="shared" si="10"/>
        <v>1</v>
      </c>
      <c r="M93" t="b">
        <f t="shared" si="11"/>
        <v>1</v>
      </c>
      <c r="P93" s="10"/>
      <c r="Q93" s="10"/>
      <c r="R93" s="10"/>
    </row>
    <row r="94" spans="1:18" x14ac:dyDescent="0.2">
      <c r="A94">
        <v>196</v>
      </c>
      <c r="B94" t="s">
        <v>70</v>
      </c>
      <c r="C94" s="10">
        <v>51473.35</v>
      </c>
      <c r="D94" s="10">
        <v>32737.05</v>
      </c>
      <c r="E94" s="10">
        <v>28644.92</v>
      </c>
      <c r="F94">
        <v>40921.313392857141</v>
      </c>
      <c r="I94">
        <f t="shared" si="7"/>
        <v>40921.313392857141</v>
      </c>
      <c r="J94">
        <f t="shared" si="8"/>
        <v>32737.05</v>
      </c>
      <c r="K94">
        <f t="shared" si="9"/>
        <v>28644.92</v>
      </c>
      <c r="L94" t="b">
        <f t="shared" si="10"/>
        <v>1</v>
      </c>
      <c r="M94" t="b">
        <f t="shared" si="11"/>
        <v>1</v>
      </c>
      <c r="P94" s="10"/>
      <c r="Q94" s="10"/>
      <c r="R94" s="10"/>
    </row>
    <row r="95" spans="1:18" x14ac:dyDescent="0.2">
      <c r="A95">
        <v>242</v>
      </c>
      <c r="B95" t="s">
        <v>99</v>
      </c>
      <c r="C95" s="10">
        <v>1253.6199999999999</v>
      </c>
      <c r="D95">
        <v>797.3</v>
      </c>
      <c r="E95">
        <v>697.64</v>
      </c>
      <c r="F95">
        <v>996.62678571428569</v>
      </c>
      <c r="I95">
        <f t="shared" si="7"/>
        <v>996.62678571428569</v>
      </c>
      <c r="J95">
        <f t="shared" si="8"/>
        <v>797.3</v>
      </c>
      <c r="K95">
        <f t="shared" si="9"/>
        <v>697.64</v>
      </c>
      <c r="L95" t="b">
        <f t="shared" si="10"/>
        <v>1</v>
      </c>
      <c r="M95" t="b">
        <f t="shared" si="11"/>
        <v>1</v>
      </c>
      <c r="P95" s="10"/>
    </row>
    <row r="96" spans="1:18" x14ac:dyDescent="0.2">
      <c r="A96">
        <v>203</v>
      </c>
      <c r="B96" t="s">
        <v>71</v>
      </c>
      <c r="C96" s="10">
        <v>2505.9899999999998</v>
      </c>
      <c r="D96" s="10">
        <v>1593.81</v>
      </c>
      <c r="E96" s="10">
        <v>1394.58</v>
      </c>
      <c r="F96">
        <v>1992.2598214285713</v>
      </c>
      <c r="I96">
        <f t="shared" si="7"/>
        <v>1992.2598214285713</v>
      </c>
      <c r="J96">
        <f t="shared" si="8"/>
        <v>1593.81</v>
      </c>
      <c r="K96">
        <f t="shared" si="9"/>
        <v>1394.58</v>
      </c>
      <c r="L96" t="b">
        <f t="shared" si="10"/>
        <v>1</v>
      </c>
      <c r="M96" t="b">
        <f t="shared" si="11"/>
        <v>1</v>
      </c>
      <c r="P96" s="10"/>
      <c r="Q96" s="10"/>
      <c r="R96" s="10"/>
    </row>
    <row r="97" spans="1:18" x14ac:dyDescent="0.2">
      <c r="A97">
        <v>118</v>
      </c>
      <c r="B97" t="s">
        <v>28</v>
      </c>
      <c r="C97" s="10">
        <v>4737.1899999999996</v>
      </c>
      <c r="D97" s="10">
        <v>3012.86</v>
      </c>
      <c r="E97" s="10">
        <v>2636.25</v>
      </c>
      <c r="F97">
        <v>3766.0732142857141</v>
      </c>
      <c r="I97">
        <f t="shared" si="7"/>
        <v>3766.0732142857141</v>
      </c>
      <c r="J97">
        <f t="shared" si="8"/>
        <v>3012.86</v>
      </c>
      <c r="K97">
        <f t="shared" si="9"/>
        <v>2636.25</v>
      </c>
      <c r="L97" t="b">
        <f t="shared" si="10"/>
        <v>1</v>
      </c>
      <c r="M97" t="b">
        <f t="shared" si="11"/>
        <v>1</v>
      </c>
      <c r="P97" s="10"/>
      <c r="Q97" s="10"/>
      <c r="R97" s="10"/>
    </row>
    <row r="98" spans="1:18" x14ac:dyDescent="0.2">
      <c r="A98">
        <v>119</v>
      </c>
      <c r="B98" t="s">
        <v>29</v>
      </c>
      <c r="C98" s="10">
        <v>8165.38</v>
      </c>
      <c r="D98" s="10">
        <v>5193.18</v>
      </c>
      <c r="E98" s="10">
        <v>4544.04</v>
      </c>
      <c r="F98">
        <v>6491.4803571428565</v>
      </c>
      <c r="I98">
        <f t="shared" si="7"/>
        <v>6491.4803571428565</v>
      </c>
      <c r="J98">
        <f t="shared" si="8"/>
        <v>5193.18</v>
      </c>
      <c r="K98">
        <f t="shared" si="9"/>
        <v>4544.04</v>
      </c>
      <c r="L98" t="b">
        <f t="shared" si="10"/>
        <v>1</v>
      </c>
      <c r="M98" t="b">
        <f t="shared" si="11"/>
        <v>1</v>
      </c>
      <c r="P98" s="10"/>
      <c r="Q98" s="10"/>
      <c r="R98" s="10"/>
    </row>
    <row r="99" spans="1:18" x14ac:dyDescent="0.2">
      <c r="A99">
        <v>156</v>
      </c>
      <c r="B99" t="s">
        <v>42</v>
      </c>
      <c r="C99" s="10">
        <v>15889.65</v>
      </c>
      <c r="D99" s="10">
        <v>10105.82</v>
      </c>
      <c r="E99" s="10">
        <v>8842.59</v>
      </c>
      <c r="F99">
        <v>12632.273214285713</v>
      </c>
      <c r="I99">
        <f t="shared" si="7"/>
        <v>12632.273214285713</v>
      </c>
      <c r="J99">
        <f t="shared" si="8"/>
        <v>10105.82</v>
      </c>
      <c r="K99">
        <f t="shared" si="9"/>
        <v>8842.59</v>
      </c>
      <c r="L99" t="b">
        <f t="shared" si="10"/>
        <v>1</v>
      </c>
      <c r="M99" t="b">
        <f t="shared" si="11"/>
        <v>1</v>
      </c>
      <c r="P99" s="10"/>
      <c r="Q99" s="10"/>
      <c r="R99" s="10"/>
    </row>
    <row r="100" spans="1:18" x14ac:dyDescent="0.2">
      <c r="A100">
        <v>204</v>
      </c>
      <c r="B100" t="s">
        <v>72</v>
      </c>
      <c r="C100" s="10">
        <v>27408.23</v>
      </c>
      <c r="D100" s="10">
        <v>17431.63</v>
      </c>
      <c r="E100" s="10">
        <v>15252.68</v>
      </c>
      <c r="F100">
        <v>21789.540178571428</v>
      </c>
      <c r="I100">
        <f t="shared" si="7"/>
        <v>21789.540178571428</v>
      </c>
      <c r="J100">
        <f t="shared" si="8"/>
        <v>17431.63</v>
      </c>
      <c r="K100">
        <f t="shared" si="9"/>
        <v>15252.68</v>
      </c>
      <c r="L100" t="b">
        <f t="shared" si="10"/>
        <v>1</v>
      </c>
      <c r="M100" t="b">
        <f t="shared" si="11"/>
        <v>1</v>
      </c>
      <c r="P100" s="10"/>
      <c r="Q100" s="10"/>
      <c r="R100" s="10"/>
    </row>
    <row r="101" spans="1:18" x14ac:dyDescent="0.2">
      <c r="A101">
        <v>205</v>
      </c>
      <c r="B101" t="s">
        <v>73</v>
      </c>
      <c r="C101" s="10">
        <v>43372.35</v>
      </c>
      <c r="D101" s="10">
        <v>27584.82</v>
      </c>
      <c r="E101" s="10">
        <v>24136.71</v>
      </c>
      <c r="F101">
        <v>34481.019642857143</v>
      </c>
      <c r="I101">
        <f t="shared" si="7"/>
        <v>34481.019642857143</v>
      </c>
      <c r="J101">
        <f t="shared" si="8"/>
        <v>27584.82</v>
      </c>
      <c r="K101">
        <f t="shared" si="9"/>
        <v>24136.71</v>
      </c>
      <c r="L101" t="b">
        <f t="shared" si="10"/>
        <v>1</v>
      </c>
      <c r="M101" t="b">
        <f t="shared" si="11"/>
        <v>1</v>
      </c>
      <c r="P101" s="10"/>
      <c r="Q101" s="10"/>
      <c r="R101" s="10"/>
    </row>
    <row r="102" spans="1:18" x14ac:dyDescent="0.2">
      <c r="A102">
        <v>121</v>
      </c>
      <c r="B102" t="s">
        <v>30</v>
      </c>
      <c r="C102" s="10">
        <v>1323.18</v>
      </c>
      <c r="D102">
        <v>888.12</v>
      </c>
      <c r="E102">
        <v>777.11</v>
      </c>
      <c r="F102">
        <v>1110.1535714285715</v>
      </c>
      <c r="I102">
        <f t="shared" si="7"/>
        <v>1110.1535714285715</v>
      </c>
      <c r="J102">
        <f t="shared" si="8"/>
        <v>888.12</v>
      </c>
      <c r="K102">
        <f t="shared" si="9"/>
        <v>777.11</v>
      </c>
      <c r="L102" t="b">
        <f t="shared" si="10"/>
        <v>1</v>
      </c>
      <c r="M102" t="b">
        <f t="shared" si="11"/>
        <v>1</v>
      </c>
      <c r="P102" s="10"/>
    </row>
    <row r="103" spans="1:18" x14ac:dyDescent="0.2">
      <c r="A103">
        <v>206</v>
      </c>
      <c r="B103" t="s">
        <v>74</v>
      </c>
      <c r="C103" s="10">
        <v>2668.04</v>
      </c>
      <c r="D103" s="10">
        <v>1790.79</v>
      </c>
      <c r="E103" s="10">
        <v>1566.94</v>
      </c>
      <c r="F103">
        <v>2238.4866071428573</v>
      </c>
      <c r="I103">
        <f t="shared" si="7"/>
        <v>2238.4866071428573</v>
      </c>
      <c r="J103">
        <f t="shared" si="8"/>
        <v>1790.79</v>
      </c>
      <c r="K103">
        <f t="shared" si="9"/>
        <v>1566.94</v>
      </c>
      <c r="L103" t="b">
        <f t="shared" si="10"/>
        <v>1</v>
      </c>
      <c r="M103" t="b">
        <f t="shared" si="11"/>
        <v>1</v>
      </c>
      <c r="P103" s="10"/>
      <c r="Q103" s="10"/>
      <c r="R103" s="10"/>
    </row>
    <row r="104" spans="1:18" x14ac:dyDescent="0.2">
      <c r="A104">
        <v>243</v>
      </c>
      <c r="B104" t="s">
        <v>100</v>
      </c>
      <c r="C104" s="10">
        <v>4850.17</v>
      </c>
      <c r="D104" s="10">
        <v>3255.43</v>
      </c>
      <c r="E104" s="10">
        <v>2848.5</v>
      </c>
      <c r="F104">
        <v>4069.2866071428571</v>
      </c>
      <c r="I104">
        <f t="shared" si="7"/>
        <v>4069.2866071428571</v>
      </c>
      <c r="J104">
        <f t="shared" si="8"/>
        <v>3255.43</v>
      </c>
      <c r="K104">
        <f t="shared" si="9"/>
        <v>2848.5</v>
      </c>
      <c r="L104" t="b">
        <f t="shared" si="10"/>
        <v>1</v>
      </c>
      <c r="M104" t="b">
        <f t="shared" si="11"/>
        <v>1</v>
      </c>
      <c r="P104" s="10"/>
      <c r="Q104" s="10"/>
      <c r="R104" s="10"/>
    </row>
    <row r="105" spans="1:18" x14ac:dyDescent="0.2">
      <c r="A105">
        <v>207</v>
      </c>
      <c r="B105" t="s">
        <v>75</v>
      </c>
      <c r="C105" s="10">
        <v>8287.2800000000007</v>
      </c>
      <c r="D105" s="10">
        <v>5562.42</v>
      </c>
      <c r="E105" s="10">
        <v>4867.12</v>
      </c>
      <c r="F105">
        <v>6953.0267857142853</v>
      </c>
      <c r="I105">
        <f t="shared" si="7"/>
        <v>6953.0267857142853</v>
      </c>
      <c r="J105">
        <f t="shared" si="8"/>
        <v>5562.42</v>
      </c>
      <c r="K105">
        <f t="shared" si="9"/>
        <v>4867.12</v>
      </c>
      <c r="L105" t="b">
        <f t="shared" si="10"/>
        <v>1</v>
      </c>
      <c r="M105" t="b">
        <f t="shared" si="11"/>
        <v>1</v>
      </c>
      <c r="P105" s="10"/>
      <c r="Q105" s="10"/>
      <c r="R105" s="10"/>
    </row>
    <row r="106" spans="1:18" x14ac:dyDescent="0.2">
      <c r="A106">
        <v>208</v>
      </c>
      <c r="B106" t="s">
        <v>76</v>
      </c>
      <c r="C106" s="10">
        <v>16113.88</v>
      </c>
      <c r="D106" s="10">
        <v>10815.64</v>
      </c>
      <c r="E106" s="10">
        <v>9463.69</v>
      </c>
      <c r="F106">
        <v>13519.553571428571</v>
      </c>
      <c r="I106">
        <f t="shared" si="7"/>
        <v>13519.553571428571</v>
      </c>
      <c r="J106">
        <f t="shared" si="8"/>
        <v>10815.64</v>
      </c>
      <c r="K106">
        <f t="shared" si="9"/>
        <v>9463.69</v>
      </c>
      <c r="L106" t="b">
        <f t="shared" si="10"/>
        <v>1</v>
      </c>
      <c r="M106" t="b">
        <f t="shared" si="11"/>
        <v>1</v>
      </c>
      <c r="P106" s="10"/>
      <c r="Q106" s="10"/>
      <c r="R106" s="10"/>
    </row>
    <row r="107" spans="1:18" x14ac:dyDescent="0.2">
      <c r="A107">
        <v>158</v>
      </c>
      <c r="B107" t="s">
        <v>43</v>
      </c>
      <c r="C107" s="10">
        <v>27343.52</v>
      </c>
      <c r="D107" s="10">
        <v>18352.97</v>
      </c>
      <c r="E107" s="10">
        <v>16058.85</v>
      </c>
      <c r="F107">
        <v>22941.213392857142</v>
      </c>
      <c r="I107">
        <f t="shared" si="7"/>
        <v>22941.213392857142</v>
      </c>
      <c r="J107">
        <f t="shared" si="8"/>
        <v>18352.97</v>
      </c>
      <c r="K107">
        <f t="shared" si="9"/>
        <v>16058.85</v>
      </c>
      <c r="L107" t="b">
        <f t="shared" si="10"/>
        <v>1</v>
      </c>
      <c r="M107" t="b">
        <f t="shared" si="11"/>
        <v>1</v>
      </c>
      <c r="P107" s="10"/>
      <c r="Q107" s="10"/>
      <c r="R107" s="10"/>
    </row>
    <row r="108" spans="1:18" x14ac:dyDescent="0.2">
      <c r="A108">
        <v>209</v>
      </c>
      <c r="B108" t="s">
        <v>77</v>
      </c>
      <c r="C108" s="10">
        <v>37593.96</v>
      </c>
      <c r="D108" s="10">
        <v>25233.06</v>
      </c>
      <c r="E108" s="10">
        <v>22078.93</v>
      </c>
      <c r="F108">
        <v>31541.326785714286</v>
      </c>
      <c r="I108">
        <f t="shared" si="7"/>
        <v>31541.326785714286</v>
      </c>
      <c r="J108">
        <f t="shared" si="8"/>
        <v>25233.06</v>
      </c>
      <c r="K108">
        <f t="shared" si="9"/>
        <v>22078.93</v>
      </c>
      <c r="L108" t="b">
        <f t="shared" si="10"/>
        <v>1</v>
      </c>
      <c r="M108" t="b">
        <f t="shared" si="11"/>
        <v>1</v>
      </c>
      <c r="P108" s="10"/>
      <c r="Q108" s="10"/>
      <c r="R108" s="10"/>
    </row>
    <row r="109" spans="1:18" x14ac:dyDescent="0.2">
      <c r="A109">
        <v>244</v>
      </c>
      <c r="B109" t="s">
        <v>101</v>
      </c>
      <c r="C109" s="10">
        <v>50249.05</v>
      </c>
      <c r="D109" s="10">
        <v>33727.160000000003</v>
      </c>
      <c r="E109" s="10">
        <v>29511.27</v>
      </c>
      <c r="F109">
        <v>42158.953571428574</v>
      </c>
      <c r="I109">
        <f t="shared" si="7"/>
        <v>42158.953571428574</v>
      </c>
      <c r="J109">
        <f t="shared" si="8"/>
        <v>33727.160000000003</v>
      </c>
      <c r="K109">
        <f t="shared" si="9"/>
        <v>29511.27</v>
      </c>
      <c r="L109" t="b">
        <f t="shared" si="10"/>
        <v>1</v>
      </c>
      <c r="M109" t="b">
        <f t="shared" si="11"/>
        <v>1</v>
      </c>
      <c r="P109" s="10"/>
      <c r="Q109" s="10"/>
      <c r="R109" s="10"/>
    </row>
    <row r="110" spans="1:18" x14ac:dyDescent="0.2">
      <c r="A110">
        <v>245</v>
      </c>
      <c r="B110" t="s">
        <v>102</v>
      </c>
      <c r="C110" s="10">
        <v>61165.04</v>
      </c>
      <c r="D110" s="10">
        <v>41053.980000000003</v>
      </c>
      <c r="E110" s="10">
        <v>35922.230000000003</v>
      </c>
      <c r="F110">
        <v>51317.473214285717</v>
      </c>
      <c r="I110">
        <f t="shared" si="7"/>
        <v>51317.473214285717</v>
      </c>
      <c r="J110">
        <f t="shared" si="8"/>
        <v>41053.980000000003</v>
      </c>
      <c r="K110">
        <f t="shared" si="9"/>
        <v>35922.230000000003</v>
      </c>
      <c r="L110" t="b">
        <f t="shared" si="10"/>
        <v>1</v>
      </c>
      <c r="M110" t="b">
        <f t="shared" si="11"/>
        <v>1</v>
      </c>
      <c r="P110" s="10"/>
      <c r="Q110" s="10"/>
      <c r="R110" s="10"/>
    </row>
    <row r="111" spans="1:18" x14ac:dyDescent="0.2">
      <c r="A111">
        <v>246</v>
      </c>
      <c r="B111" t="s">
        <v>103</v>
      </c>
      <c r="C111" s="10">
        <v>1265.23</v>
      </c>
      <c r="D111">
        <v>804.69</v>
      </c>
      <c r="E111">
        <v>704.1</v>
      </c>
      <c r="F111">
        <v>1005.8598214285715</v>
      </c>
      <c r="I111">
        <f t="shared" si="7"/>
        <v>1005.8598214285715</v>
      </c>
      <c r="J111">
        <f t="shared" si="8"/>
        <v>804.69</v>
      </c>
      <c r="K111">
        <f t="shared" si="9"/>
        <v>704.1</v>
      </c>
      <c r="L111" t="b">
        <f t="shared" si="10"/>
        <v>1</v>
      </c>
      <c r="M111" t="b">
        <f t="shared" si="11"/>
        <v>1</v>
      </c>
      <c r="P111" s="10"/>
    </row>
    <row r="112" spans="1:18" x14ac:dyDescent="0.2">
      <c r="A112">
        <v>247</v>
      </c>
      <c r="B112" t="s">
        <v>104</v>
      </c>
      <c r="C112" s="10">
        <v>2529.3000000000002</v>
      </c>
      <c r="D112" s="10">
        <v>1608.63</v>
      </c>
      <c r="E112" s="10">
        <v>1407.55</v>
      </c>
      <c r="F112">
        <v>2010.7866071428571</v>
      </c>
      <c r="I112">
        <f t="shared" si="7"/>
        <v>2010.7866071428571</v>
      </c>
      <c r="J112">
        <f t="shared" si="8"/>
        <v>1608.63</v>
      </c>
      <c r="K112">
        <f t="shared" si="9"/>
        <v>1407.55</v>
      </c>
      <c r="L112" t="b">
        <f t="shared" si="10"/>
        <v>1</v>
      </c>
      <c r="M112" t="b">
        <f t="shared" si="11"/>
        <v>1</v>
      </c>
      <c r="P112" s="10"/>
      <c r="Q112" s="10"/>
      <c r="R112" s="10"/>
    </row>
    <row r="113" spans="1:18" x14ac:dyDescent="0.2">
      <c r="A113">
        <v>248</v>
      </c>
      <c r="B113" t="s">
        <v>105</v>
      </c>
      <c r="C113" s="10">
        <v>4681.99</v>
      </c>
      <c r="D113" s="10">
        <v>2977.74</v>
      </c>
      <c r="E113" s="10">
        <v>2605.5300000000002</v>
      </c>
      <c r="F113">
        <v>3722.1803571428572</v>
      </c>
      <c r="I113">
        <f t="shared" si="7"/>
        <v>3722.1803571428572</v>
      </c>
      <c r="J113">
        <f t="shared" si="8"/>
        <v>2977.74</v>
      </c>
      <c r="K113">
        <f t="shared" si="9"/>
        <v>2605.5300000000002</v>
      </c>
      <c r="L113" t="b">
        <f t="shared" si="10"/>
        <v>1</v>
      </c>
      <c r="M113" t="b">
        <f t="shared" si="11"/>
        <v>1</v>
      </c>
      <c r="P113" s="10"/>
      <c r="Q113" s="10"/>
      <c r="R113" s="10"/>
    </row>
    <row r="114" spans="1:18" x14ac:dyDescent="0.2">
      <c r="A114">
        <v>249</v>
      </c>
      <c r="B114" t="s">
        <v>106</v>
      </c>
      <c r="C114" s="10">
        <v>7834.68</v>
      </c>
      <c r="D114" s="10">
        <v>4982.8599999999997</v>
      </c>
      <c r="E114" s="10">
        <v>4360</v>
      </c>
      <c r="F114">
        <v>6228.5732142857141</v>
      </c>
      <c r="I114">
        <f t="shared" si="7"/>
        <v>6228.5732142857141</v>
      </c>
      <c r="J114">
        <f t="shared" si="8"/>
        <v>4982.8599999999997</v>
      </c>
      <c r="K114">
        <f t="shared" si="9"/>
        <v>4360</v>
      </c>
      <c r="L114" t="b">
        <f t="shared" si="10"/>
        <v>1</v>
      </c>
      <c r="M114" t="b">
        <f t="shared" si="11"/>
        <v>1</v>
      </c>
      <c r="P114" s="10"/>
      <c r="Q114" s="10"/>
      <c r="R114" s="10"/>
    </row>
    <row r="115" spans="1:18" x14ac:dyDescent="0.2">
      <c r="A115">
        <v>250</v>
      </c>
      <c r="B115" t="s">
        <v>107</v>
      </c>
      <c r="C115" s="10">
        <v>15885.8</v>
      </c>
      <c r="D115" s="10">
        <v>10103.370000000001</v>
      </c>
      <c r="E115" s="10">
        <v>8840.4500000000007</v>
      </c>
      <c r="F115">
        <v>12629.213392857144</v>
      </c>
      <c r="I115">
        <f t="shared" si="7"/>
        <v>12629.213392857144</v>
      </c>
      <c r="J115">
        <f t="shared" si="8"/>
        <v>10103.370000000001</v>
      </c>
      <c r="K115">
        <f t="shared" si="9"/>
        <v>8840.4500000000007</v>
      </c>
      <c r="L115" t="b">
        <f t="shared" si="10"/>
        <v>1</v>
      </c>
      <c r="M115" t="b">
        <f t="shared" si="11"/>
        <v>1</v>
      </c>
      <c r="P115" s="10"/>
      <c r="Q115" s="10"/>
      <c r="R115" s="10"/>
    </row>
    <row r="116" spans="1:18" x14ac:dyDescent="0.2">
      <c r="A116">
        <v>251</v>
      </c>
      <c r="B116" t="s">
        <v>108</v>
      </c>
      <c r="C116" s="10">
        <v>29223.39</v>
      </c>
      <c r="D116" s="10">
        <v>18586.080000000002</v>
      </c>
      <c r="E116" s="10">
        <v>16262.82</v>
      </c>
      <c r="F116">
        <v>23232.6</v>
      </c>
      <c r="I116">
        <f t="shared" si="7"/>
        <v>23232.6</v>
      </c>
      <c r="J116">
        <f t="shared" si="8"/>
        <v>18586.080000000002</v>
      </c>
      <c r="K116">
        <f t="shared" si="9"/>
        <v>16262.82</v>
      </c>
      <c r="L116" t="b">
        <f t="shared" si="10"/>
        <v>1</v>
      </c>
      <c r="M116" t="b">
        <f t="shared" si="11"/>
        <v>1</v>
      </c>
      <c r="P116" s="10"/>
      <c r="Q116" s="10"/>
      <c r="R116" s="10"/>
    </row>
    <row r="117" spans="1:18" x14ac:dyDescent="0.2">
      <c r="A117">
        <v>252</v>
      </c>
      <c r="B117" t="s">
        <v>109</v>
      </c>
      <c r="C117" s="10">
        <v>1277.33</v>
      </c>
      <c r="D117">
        <v>892.09</v>
      </c>
      <c r="E117">
        <v>780.58</v>
      </c>
      <c r="F117">
        <v>1115.113392857143</v>
      </c>
      <c r="I117">
        <f t="shared" si="7"/>
        <v>1115.113392857143</v>
      </c>
      <c r="J117">
        <f t="shared" si="8"/>
        <v>892.09</v>
      </c>
      <c r="K117">
        <f t="shared" si="9"/>
        <v>780.58</v>
      </c>
      <c r="L117" t="b">
        <f t="shared" si="10"/>
        <v>1</v>
      </c>
      <c r="M117" t="b">
        <f t="shared" si="11"/>
        <v>1</v>
      </c>
      <c r="P117" s="10"/>
    </row>
    <row r="118" spans="1:18" x14ac:dyDescent="0.2">
      <c r="A118">
        <v>253</v>
      </c>
      <c r="B118" t="s">
        <v>110</v>
      </c>
      <c r="C118" s="10">
        <v>2581.2800000000002</v>
      </c>
      <c r="D118" s="10">
        <v>1802.77</v>
      </c>
      <c r="E118" s="10">
        <v>1577.42</v>
      </c>
      <c r="F118">
        <v>2253.4598214285716</v>
      </c>
      <c r="I118">
        <f t="shared" si="7"/>
        <v>2253.4598214285716</v>
      </c>
      <c r="J118">
        <f t="shared" si="8"/>
        <v>1802.77</v>
      </c>
      <c r="K118">
        <f t="shared" si="9"/>
        <v>1577.42</v>
      </c>
      <c r="L118" t="b">
        <f t="shared" si="10"/>
        <v>1</v>
      </c>
      <c r="M118" t="b">
        <f t="shared" si="11"/>
        <v>1</v>
      </c>
      <c r="P118" s="10"/>
      <c r="Q118" s="10"/>
      <c r="R118" s="10"/>
    </row>
    <row r="119" spans="1:18" x14ac:dyDescent="0.2">
      <c r="A119">
        <v>254</v>
      </c>
      <c r="B119" t="s">
        <v>111</v>
      </c>
      <c r="C119" s="10">
        <v>4654.8900000000003</v>
      </c>
      <c r="D119" s="10">
        <v>3250.98</v>
      </c>
      <c r="E119" s="10">
        <v>2844.6</v>
      </c>
      <c r="F119">
        <v>4063.7196428571428</v>
      </c>
      <c r="I119">
        <f t="shared" si="7"/>
        <v>4063.7196428571428</v>
      </c>
      <c r="J119">
        <f t="shared" si="8"/>
        <v>3250.98</v>
      </c>
      <c r="K119">
        <f t="shared" si="9"/>
        <v>2844.6</v>
      </c>
      <c r="L119" t="b">
        <f t="shared" si="10"/>
        <v>1</v>
      </c>
      <c r="M119" t="b">
        <f t="shared" si="11"/>
        <v>1</v>
      </c>
      <c r="P119" s="10"/>
      <c r="Q119" s="10"/>
      <c r="R119" s="10"/>
    </row>
    <row r="120" spans="1:18" x14ac:dyDescent="0.2">
      <c r="A120">
        <v>255</v>
      </c>
      <c r="B120" t="s">
        <v>112</v>
      </c>
      <c r="C120" s="10">
        <v>8255.17</v>
      </c>
      <c r="D120" s="10">
        <v>5765.41</v>
      </c>
      <c r="E120" s="10">
        <v>5044.7299999999996</v>
      </c>
      <c r="F120">
        <v>7206.7598214285708</v>
      </c>
      <c r="I120">
        <f t="shared" si="7"/>
        <v>7206.7598214285708</v>
      </c>
      <c r="J120">
        <f t="shared" si="8"/>
        <v>5765.41</v>
      </c>
      <c r="K120">
        <f t="shared" si="9"/>
        <v>5044.7299999999996</v>
      </c>
      <c r="L120" t="b">
        <f t="shared" si="10"/>
        <v>1</v>
      </c>
      <c r="M120" t="b">
        <f t="shared" si="11"/>
        <v>1</v>
      </c>
      <c r="P120" s="10"/>
      <c r="Q120" s="10"/>
      <c r="R120" s="10"/>
    </row>
    <row r="121" spans="1:18" x14ac:dyDescent="0.2">
      <c r="A121">
        <v>256</v>
      </c>
      <c r="B121" t="s">
        <v>113</v>
      </c>
      <c r="C121" s="10">
        <v>14516.17</v>
      </c>
      <c r="D121" s="10">
        <v>10138.1</v>
      </c>
      <c r="E121" s="10">
        <v>8870.83</v>
      </c>
      <c r="F121">
        <v>12672.619642857142</v>
      </c>
      <c r="I121">
        <f t="shared" si="7"/>
        <v>12672.619642857142</v>
      </c>
      <c r="J121">
        <f t="shared" si="8"/>
        <v>10138.1</v>
      </c>
      <c r="K121">
        <f t="shared" si="9"/>
        <v>8870.83</v>
      </c>
      <c r="L121" t="b">
        <f t="shared" si="10"/>
        <v>1</v>
      </c>
      <c r="M121" t="b">
        <f t="shared" si="11"/>
        <v>1</v>
      </c>
      <c r="P121" s="10"/>
      <c r="Q121" s="10"/>
      <c r="R121" s="10"/>
    </row>
    <row r="122" spans="1:18" x14ac:dyDescent="0.2">
      <c r="A122">
        <v>257</v>
      </c>
      <c r="B122" t="s">
        <v>114</v>
      </c>
      <c r="C122" s="10">
        <v>27385.57</v>
      </c>
      <c r="D122" s="10">
        <v>19126.080000000002</v>
      </c>
      <c r="E122" s="10">
        <v>16735.32</v>
      </c>
      <c r="F122">
        <v>23907.599999999999</v>
      </c>
      <c r="I122">
        <f t="shared" si="7"/>
        <v>23907.599999999999</v>
      </c>
      <c r="J122">
        <f t="shared" si="8"/>
        <v>19126.080000000002</v>
      </c>
      <c r="K122">
        <f t="shared" si="9"/>
        <v>16735.32</v>
      </c>
      <c r="L122" t="b">
        <f t="shared" si="10"/>
        <v>1</v>
      </c>
      <c r="M122" t="b">
        <f t="shared" si="11"/>
        <v>1</v>
      </c>
      <c r="P122" s="10"/>
      <c r="Q122" s="10"/>
      <c r="R122" s="10"/>
    </row>
    <row r="123" spans="1:18" x14ac:dyDescent="0.2">
      <c r="A123">
        <v>258</v>
      </c>
      <c r="B123" t="s">
        <v>115</v>
      </c>
      <c r="C123" s="10">
        <v>42211.09</v>
      </c>
      <c r="D123" s="10">
        <v>29480.22</v>
      </c>
      <c r="E123" s="10">
        <v>25795.200000000001</v>
      </c>
      <c r="F123">
        <v>36850.280357142859</v>
      </c>
      <c r="I123">
        <f t="shared" si="7"/>
        <v>36850.280357142859</v>
      </c>
      <c r="J123">
        <f t="shared" si="8"/>
        <v>29480.22</v>
      </c>
      <c r="K123">
        <f t="shared" si="9"/>
        <v>25795.200000000001</v>
      </c>
      <c r="L123" t="b">
        <f t="shared" si="10"/>
        <v>1</v>
      </c>
      <c r="M123" t="b">
        <f t="shared" si="11"/>
        <v>1</v>
      </c>
      <c r="P123" s="10"/>
      <c r="Q123" s="10"/>
      <c r="R123" s="1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" bestFit="1" customWidth="1"/>
    <col min="2" max="2" width="57.33203125" bestFit="1" customWidth="1"/>
    <col min="3" max="3" width="9.33203125" customWidth="1"/>
    <col min="4" max="4" width="26.5" bestFit="1" customWidth="1"/>
  </cols>
  <sheetData>
    <row r="1" spans="1:4" x14ac:dyDescent="0.2">
      <c r="A1" t="s">
        <v>491</v>
      </c>
      <c r="B1" t="s">
        <v>489</v>
      </c>
      <c r="C1" s="13">
        <v>0.75</v>
      </c>
      <c r="D1" t="s">
        <v>504</v>
      </c>
    </row>
    <row r="2" spans="1:4" x14ac:dyDescent="0.2">
      <c r="A2">
        <f>VLOOKUP(B2,'DBC CODELIJST'!F:G,2,FALSE)</f>
        <v>7</v>
      </c>
      <c r="B2" t="s">
        <v>669</v>
      </c>
      <c r="C2">
        <v>121.25</v>
      </c>
      <c r="D2">
        <f t="shared" ref="D2:D33" si="0">C2/75*100</f>
        <v>161.66666666666666</v>
      </c>
    </row>
    <row r="3" spans="1:4" x14ac:dyDescent="0.2">
      <c r="A3">
        <f>VLOOKUP(B3,'DBC CODELIJST'!F:G,2,FALSE)</f>
        <v>8</v>
      </c>
      <c r="B3" t="s">
        <v>670</v>
      </c>
      <c r="C3">
        <v>215.55</v>
      </c>
      <c r="D3">
        <f t="shared" si="0"/>
        <v>287.40000000000003</v>
      </c>
    </row>
    <row r="4" spans="1:4" x14ac:dyDescent="0.2">
      <c r="A4">
        <f>VLOOKUP(B4,'DBC CODELIJST'!F:G,2,FALSE)</f>
        <v>9</v>
      </c>
      <c r="B4" t="s">
        <v>671</v>
      </c>
      <c r="C4">
        <v>431.33</v>
      </c>
      <c r="D4">
        <f t="shared" si="0"/>
        <v>575.10666666666668</v>
      </c>
    </row>
    <row r="5" spans="1:4" x14ac:dyDescent="0.2">
      <c r="A5">
        <f>VLOOKUP(B5,'DBC CODELIJST'!F:G,2,FALSE)</f>
        <v>13</v>
      </c>
      <c r="B5" t="s">
        <v>672</v>
      </c>
      <c r="C5">
        <v>106.91</v>
      </c>
      <c r="D5">
        <f t="shared" si="0"/>
        <v>142.54666666666665</v>
      </c>
    </row>
    <row r="6" spans="1:4" x14ac:dyDescent="0.2">
      <c r="A6">
        <f>VLOOKUP(B6,'DBC CODELIJST'!F:G,2,FALSE)</f>
        <v>14</v>
      </c>
      <c r="B6" t="s">
        <v>673</v>
      </c>
      <c r="C6">
        <v>237.78</v>
      </c>
      <c r="D6">
        <f t="shared" si="0"/>
        <v>317.03999999999996</v>
      </c>
    </row>
    <row r="7" spans="1:4" x14ac:dyDescent="0.2">
      <c r="A7">
        <f>VLOOKUP(B7,'DBC CODELIJST'!F:G,2,FALSE)</f>
        <v>15</v>
      </c>
      <c r="B7" t="s">
        <v>674</v>
      </c>
      <c r="C7">
        <v>508.55</v>
      </c>
      <c r="D7">
        <f t="shared" si="0"/>
        <v>678.06666666666672</v>
      </c>
    </row>
    <row r="8" spans="1:4" x14ac:dyDescent="0.2">
      <c r="A8">
        <f>VLOOKUP(B8,'DBC CODELIJST'!F:G,2,FALSE)</f>
        <v>16</v>
      </c>
      <c r="B8" t="s">
        <v>675</v>
      </c>
      <c r="C8">
        <v>835.72</v>
      </c>
      <c r="D8">
        <f t="shared" si="0"/>
        <v>1114.2933333333333</v>
      </c>
    </row>
    <row r="9" spans="1:4" x14ac:dyDescent="0.2">
      <c r="A9">
        <f>VLOOKUP(B9,'DBC CODELIJST'!F:G,2,FALSE)</f>
        <v>27</v>
      </c>
      <c r="B9" t="s">
        <v>676</v>
      </c>
      <c r="C9">
        <v>866.17</v>
      </c>
      <c r="D9">
        <f t="shared" si="0"/>
        <v>1154.8933333333332</v>
      </c>
    </row>
    <row r="10" spans="1:4" x14ac:dyDescent="0.2">
      <c r="A10">
        <f>VLOOKUP(B10,'DBC CODELIJST'!F:G,2,FALSE)</f>
        <v>30</v>
      </c>
      <c r="B10" t="s">
        <v>677</v>
      </c>
      <c r="C10" s="10">
        <v>3287.11</v>
      </c>
      <c r="D10">
        <f t="shared" si="0"/>
        <v>4382.8133333333335</v>
      </c>
    </row>
    <row r="11" spans="1:4" x14ac:dyDescent="0.2">
      <c r="A11">
        <f>VLOOKUP(B11,'DBC CODELIJST'!F:G,2,FALSE)</f>
        <v>31</v>
      </c>
      <c r="B11" t="s">
        <v>678</v>
      </c>
      <c r="C11" s="10">
        <v>5455.53</v>
      </c>
      <c r="D11">
        <f t="shared" si="0"/>
        <v>7274.0399999999991</v>
      </c>
    </row>
    <row r="12" spans="1:4" x14ac:dyDescent="0.2">
      <c r="A12">
        <f>VLOOKUP(B12,'DBC CODELIJST'!F:G,2,FALSE)</f>
        <v>33</v>
      </c>
      <c r="B12" t="s">
        <v>679</v>
      </c>
      <c r="C12">
        <v>835.06</v>
      </c>
      <c r="D12">
        <f t="shared" si="0"/>
        <v>1113.4133333333332</v>
      </c>
    </row>
    <row r="13" spans="1:4" x14ac:dyDescent="0.2">
      <c r="A13">
        <f>VLOOKUP(B13,'DBC CODELIJST'!F:G,2,FALSE)</f>
        <v>38</v>
      </c>
      <c r="B13" t="s">
        <v>680</v>
      </c>
      <c r="C13" s="10">
        <v>5372.63</v>
      </c>
      <c r="D13">
        <f t="shared" si="0"/>
        <v>7163.5066666666671</v>
      </c>
    </row>
    <row r="14" spans="1:4" x14ac:dyDescent="0.2">
      <c r="A14">
        <f>VLOOKUP(B14,'DBC CODELIJST'!F:G,2,FALSE)</f>
        <v>40</v>
      </c>
      <c r="B14" t="s">
        <v>681</v>
      </c>
      <c r="C14">
        <v>921.46</v>
      </c>
      <c r="D14">
        <f t="shared" si="0"/>
        <v>1228.6133333333335</v>
      </c>
    </row>
    <row r="15" spans="1:4" x14ac:dyDescent="0.2">
      <c r="A15">
        <f>VLOOKUP(B15,'DBC CODELIJST'!F:G,2,FALSE)</f>
        <v>41</v>
      </c>
      <c r="B15" t="s">
        <v>682</v>
      </c>
      <c r="C15" s="10">
        <v>1654</v>
      </c>
      <c r="D15">
        <f t="shared" si="0"/>
        <v>2205.3333333333335</v>
      </c>
    </row>
    <row r="16" spans="1:4" x14ac:dyDescent="0.2">
      <c r="A16">
        <f>VLOOKUP(B16,'DBC CODELIJST'!F:G,2,FALSE)</f>
        <v>42</v>
      </c>
      <c r="B16" t="s">
        <v>683</v>
      </c>
      <c r="C16" s="10">
        <v>3034.51</v>
      </c>
      <c r="D16">
        <f t="shared" si="0"/>
        <v>4046.0133333333338</v>
      </c>
    </row>
    <row r="17" spans="1:4" x14ac:dyDescent="0.2">
      <c r="A17">
        <f>VLOOKUP(B17,'DBC CODELIJST'!F:G,2,FALSE)</f>
        <v>48</v>
      </c>
      <c r="B17" t="s">
        <v>684</v>
      </c>
      <c r="C17" s="10">
        <v>3048.66</v>
      </c>
      <c r="D17">
        <f t="shared" si="0"/>
        <v>4064.88</v>
      </c>
    </row>
    <row r="18" spans="1:4" x14ac:dyDescent="0.2">
      <c r="A18">
        <f>VLOOKUP(B18,'DBC CODELIJST'!F:G,2,FALSE)</f>
        <v>49</v>
      </c>
      <c r="B18" t="s">
        <v>685</v>
      </c>
      <c r="C18" s="10">
        <v>5278.26</v>
      </c>
      <c r="D18">
        <f t="shared" si="0"/>
        <v>7037.68</v>
      </c>
    </row>
    <row r="19" spans="1:4" x14ac:dyDescent="0.2">
      <c r="A19">
        <f>VLOOKUP(B19,'DBC CODELIJST'!F:G,2,FALSE)</f>
        <v>51</v>
      </c>
      <c r="B19" t="s">
        <v>686</v>
      </c>
      <c r="C19">
        <v>782.31</v>
      </c>
      <c r="D19">
        <f t="shared" si="0"/>
        <v>1043.08</v>
      </c>
    </row>
    <row r="20" spans="1:4" x14ac:dyDescent="0.2">
      <c r="A20">
        <f>VLOOKUP(B20,'DBC CODELIJST'!F:G,2,FALSE)</f>
        <v>52</v>
      </c>
      <c r="B20" t="s">
        <v>687</v>
      </c>
      <c r="C20" s="10">
        <v>1597</v>
      </c>
      <c r="D20">
        <f t="shared" si="0"/>
        <v>2129.3333333333335</v>
      </c>
    </row>
    <row r="21" spans="1:4" x14ac:dyDescent="0.2">
      <c r="A21">
        <f>VLOOKUP(B21,'DBC CODELIJST'!F:G,2,FALSE)</f>
        <v>53</v>
      </c>
      <c r="B21" t="s">
        <v>688</v>
      </c>
      <c r="C21" s="10">
        <v>2954.56</v>
      </c>
      <c r="D21">
        <f t="shared" si="0"/>
        <v>3939.4133333333334</v>
      </c>
    </row>
    <row r="22" spans="1:4" x14ac:dyDescent="0.2">
      <c r="A22">
        <f>VLOOKUP(B22,'DBC CODELIJST'!F:G,2,FALSE)</f>
        <v>54</v>
      </c>
      <c r="B22" t="s">
        <v>689</v>
      </c>
      <c r="C22" s="10">
        <v>5165.1099999999997</v>
      </c>
      <c r="D22">
        <f t="shared" si="0"/>
        <v>6886.8133333333335</v>
      </c>
    </row>
    <row r="23" spans="1:4" x14ac:dyDescent="0.2">
      <c r="A23">
        <f>VLOOKUP(B23,'DBC CODELIJST'!F:G,2,FALSE)</f>
        <v>56</v>
      </c>
      <c r="B23" t="s">
        <v>690</v>
      </c>
      <c r="C23">
        <v>803.34</v>
      </c>
      <c r="D23">
        <f t="shared" si="0"/>
        <v>1071.1199999999999</v>
      </c>
    </row>
    <row r="24" spans="1:4" x14ac:dyDescent="0.2">
      <c r="A24">
        <f>VLOOKUP(B24,'DBC CODELIJST'!F:G,2,FALSE)</f>
        <v>59</v>
      </c>
      <c r="B24" t="s">
        <v>691</v>
      </c>
      <c r="C24" s="10">
        <v>2939.97</v>
      </c>
      <c r="D24">
        <f t="shared" si="0"/>
        <v>3919.9599999999996</v>
      </c>
    </row>
    <row r="25" spans="1:4" x14ac:dyDescent="0.2">
      <c r="A25">
        <f>VLOOKUP(B25,'DBC CODELIJST'!F:G,2,FALSE)</f>
        <v>60</v>
      </c>
      <c r="B25" t="s">
        <v>692</v>
      </c>
      <c r="C25" s="10">
        <v>5342.82</v>
      </c>
      <c r="D25">
        <f t="shared" si="0"/>
        <v>7123.76</v>
      </c>
    </row>
    <row r="26" spans="1:4" x14ac:dyDescent="0.2">
      <c r="A26">
        <f>VLOOKUP(B26,'DBC CODELIJST'!F:G,2,FALSE)</f>
        <v>66</v>
      </c>
      <c r="B26" t="s">
        <v>693</v>
      </c>
      <c r="C26" s="10">
        <v>3290.89</v>
      </c>
      <c r="D26">
        <f t="shared" si="0"/>
        <v>4387.8533333333326</v>
      </c>
    </row>
    <row r="27" spans="1:4" x14ac:dyDescent="0.2">
      <c r="A27">
        <f>VLOOKUP(B27,'DBC CODELIJST'!F:G,2,FALSE)</f>
        <v>67</v>
      </c>
      <c r="B27" t="s">
        <v>694</v>
      </c>
      <c r="C27" s="10">
        <v>5707.84</v>
      </c>
      <c r="D27">
        <f t="shared" si="0"/>
        <v>7610.4533333333338</v>
      </c>
    </row>
    <row r="28" spans="1:4" x14ac:dyDescent="0.2">
      <c r="A28">
        <f>VLOOKUP(B28,'DBC CODELIJST'!F:G,2,FALSE)</f>
        <v>68</v>
      </c>
      <c r="B28" t="s">
        <v>695</v>
      </c>
      <c r="C28" s="10">
        <v>10605.49</v>
      </c>
      <c r="D28">
        <f t="shared" si="0"/>
        <v>14140.653333333334</v>
      </c>
    </row>
    <row r="29" spans="1:4" x14ac:dyDescent="0.2">
      <c r="A29">
        <f>VLOOKUP(B29,'DBC CODELIJST'!F:G,2,FALSE)</f>
        <v>87</v>
      </c>
      <c r="B29" t="s">
        <v>696</v>
      </c>
      <c r="C29" s="10">
        <v>5761.79</v>
      </c>
      <c r="D29">
        <f t="shared" si="0"/>
        <v>7682.3866666666663</v>
      </c>
    </row>
    <row r="30" spans="1:4" x14ac:dyDescent="0.2">
      <c r="A30">
        <f>VLOOKUP(B30,'DBC CODELIJST'!F:G,2,FALSE)</f>
        <v>118</v>
      </c>
      <c r="B30" t="s">
        <v>697</v>
      </c>
      <c r="C30" s="10">
        <v>3353.99</v>
      </c>
      <c r="D30">
        <f t="shared" si="0"/>
        <v>4471.9866666666658</v>
      </c>
    </row>
    <row r="31" spans="1:4" x14ac:dyDescent="0.2">
      <c r="A31">
        <f>VLOOKUP(B31,'DBC CODELIJST'!F:G,2,FALSE)</f>
        <v>119</v>
      </c>
      <c r="B31" t="s">
        <v>698</v>
      </c>
      <c r="C31" s="10">
        <v>5662.22</v>
      </c>
      <c r="D31">
        <f t="shared" si="0"/>
        <v>7549.626666666667</v>
      </c>
    </row>
    <row r="32" spans="1:4" x14ac:dyDescent="0.2">
      <c r="A32">
        <f>VLOOKUP(B32,'DBC CODELIJST'!F:G,2,FALSE)</f>
        <v>121</v>
      </c>
      <c r="B32" t="s">
        <v>699</v>
      </c>
      <c r="C32">
        <v>842.46</v>
      </c>
      <c r="D32">
        <f t="shared" si="0"/>
        <v>1123.2800000000002</v>
      </c>
    </row>
    <row r="33" spans="1:4" x14ac:dyDescent="0.2">
      <c r="A33">
        <f>VLOOKUP(B33,'DBC CODELIJST'!F:G,2,FALSE)</f>
        <v>131</v>
      </c>
      <c r="B33" t="s">
        <v>700</v>
      </c>
      <c r="C33" s="10">
        <v>11255.09</v>
      </c>
      <c r="D33">
        <f t="shared" si="0"/>
        <v>15006.786666666667</v>
      </c>
    </row>
    <row r="34" spans="1:4" x14ac:dyDescent="0.2">
      <c r="A34">
        <f>VLOOKUP(B34,'DBC CODELIJST'!F:G,2,FALSE)</f>
        <v>133</v>
      </c>
      <c r="B34" t="s">
        <v>701</v>
      </c>
      <c r="C34" s="10">
        <v>10415.879999999999</v>
      </c>
      <c r="D34">
        <f t="shared" ref="D34:D65" si="1">C34/75*100</f>
        <v>13887.84</v>
      </c>
    </row>
    <row r="35" spans="1:4" x14ac:dyDescent="0.2">
      <c r="A35">
        <f>VLOOKUP(B35,'DBC CODELIJST'!F:G,2,FALSE)</f>
        <v>135</v>
      </c>
      <c r="B35" t="s">
        <v>702</v>
      </c>
      <c r="C35" s="10">
        <v>5181.49</v>
      </c>
      <c r="D35">
        <f t="shared" si="1"/>
        <v>6908.6533333333336</v>
      </c>
    </row>
    <row r="36" spans="1:4" x14ac:dyDescent="0.2">
      <c r="A36">
        <f>VLOOKUP(B36,'DBC CODELIJST'!F:G,2,FALSE)</f>
        <v>137</v>
      </c>
      <c r="B36" t="s">
        <v>703</v>
      </c>
      <c r="C36" s="10">
        <v>10213.68</v>
      </c>
      <c r="D36">
        <f t="shared" si="1"/>
        <v>13618.24</v>
      </c>
    </row>
    <row r="37" spans="1:4" x14ac:dyDescent="0.2">
      <c r="A37">
        <f>VLOOKUP(B37,'DBC CODELIJST'!F:G,2,FALSE)</f>
        <v>139</v>
      </c>
      <c r="B37" t="s">
        <v>704</v>
      </c>
      <c r="C37" s="10">
        <v>10320.52</v>
      </c>
      <c r="D37">
        <f t="shared" si="1"/>
        <v>13760.693333333333</v>
      </c>
    </row>
    <row r="38" spans="1:4" x14ac:dyDescent="0.2">
      <c r="A38">
        <f>VLOOKUP(B38,'DBC CODELIJST'!F:G,2,FALSE)</f>
        <v>141</v>
      </c>
      <c r="B38" t="s">
        <v>705</v>
      </c>
      <c r="C38" s="10">
        <v>9987.82</v>
      </c>
      <c r="D38">
        <f t="shared" si="1"/>
        <v>13317.093333333332</v>
      </c>
    </row>
    <row r="39" spans="1:4" x14ac:dyDescent="0.2">
      <c r="A39">
        <f>VLOOKUP(B39,'DBC CODELIJST'!F:G,2,FALSE)</f>
        <v>143</v>
      </c>
      <c r="B39" t="s">
        <v>706</v>
      </c>
      <c r="C39" s="10">
        <v>18053.47</v>
      </c>
      <c r="D39">
        <f t="shared" si="1"/>
        <v>24071.293333333335</v>
      </c>
    </row>
    <row r="40" spans="1:4" x14ac:dyDescent="0.2">
      <c r="A40">
        <f>VLOOKUP(B40,'DBC CODELIJST'!F:G,2,FALSE)</f>
        <v>144</v>
      </c>
      <c r="B40" t="s">
        <v>707</v>
      </c>
      <c r="C40" s="10">
        <v>25460.92</v>
      </c>
      <c r="D40">
        <f t="shared" si="1"/>
        <v>33947.893333333333</v>
      </c>
    </row>
    <row r="41" spans="1:4" x14ac:dyDescent="0.2">
      <c r="A41">
        <f>VLOOKUP(B41,'DBC CODELIJST'!F:G,2,FALSE)</f>
        <v>146</v>
      </c>
      <c r="B41" t="s">
        <v>708</v>
      </c>
      <c r="C41" s="10">
        <v>18715.73</v>
      </c>
      <c r="D41">
        <f t="shared" si="1"/>
        <v>24954.306666666664</v>
      </c>
    </row>
    <row r="42" spans="1:4" x14ac:dyDescent="0.2">
      <c r="A42">
        <f>VLOOKUP(B42,'DBC CODELIJST'!F:G,2,FALSE)</f>
        <v>148</v>
      </c>
      <c r="B42" t="s">
        <v>709</v>
      </c>
      <c r="C42" s="10">
        <v>10485.79</v>
      </c>
      <c r="D42">
        <f t="shared" si="1"/>
        <v>13981.053333333335</v>
      </c>
    </row>
    <row r="43" spans="1:4" x14ac:dyDescent="0.2">
      <c r="A43">
        <f>VLOOKUP(B43,'DBC CODELIJST'!F:G,2,FALSE)</f>
        <v>150</v>
      </c>
      <c r="B43" t="s">
        <v>710</v>
      </c>
      <c r="C43" s="10">
        <v>20454.53</v>
      </c>
      <c r="D43">
        <f t="shared" si="1"/>
        <v>27272.706666666665</v>
      </c>
    </row>
    <row r="44" spans="1:4" x14ac:dyDescent="0.2">
      <c r="A44">
        <f>VLOOKUP(B44,'DBC CODELIJST'!F:G,2,FALSE)</f>
        <v>156</v>
      </c>
      <c r="B44" t="s">
        <v>711</v>
      </c>
      <c r="C44" s="10">
        <v>11360.12</v>
      </c>
      <c r="D44">
        <f t="shared" si="1"/>
        <v>15146.826666666666</v>
      </c>
    </row>
    <row r="45" spans="1:4" x14ac:dyDescent="0.2">
      <c r="A45">
        <f>VLOOKUP(B45,'DBC CODELIJST'!F:G,2,FALSE)</f>
        <v>158</v>
      </c>
      <c r="B45" t="s">
        <v>712</v>
      </c>
      <c r="C45" s="10">
        <v>17728.29</v>
      </c>
      <c r="D45">
        <f t="shared" si="1"/>
        <v>23637.72</v>
      </c>
    </row>
    <row r="46" spans="1:4" x14ac:dyDescent="0.2">
      <c r="A46">
        <f>VLOOKUP(B46,'DBC CODELIJST'!F:G,2,FALSE)</f>
        <v>162</v>
      </c>
      <c r="B46" t="s">
        <v>713</v>
      </c>
      <c r="C46">
        <v>822.67</v>
      </c>
      <c r="D46">
        <f t="shared" si="1"/>
        <v>1096.8933333333332</v>
      </c>
    </row>
    <row r="47" spans="1:4" x14ac:dyDescent="0.2">
      <c r="A47">
        <f>VLOOKUP(B47,'DBC CODELIJST'!F:G,2,FALSE)</f>
        <v>165</v>
      </c>
      <c r="B47" t="s">
        <v>715</v>
      </c>
      <c r="C47" s="10">
        <v>1415.24</v>
      </c>
      <c r="D47">
        <f t="shared" si="1"/>
        <v>1886.9866666666667</v>
      </c>
    </row>
    <row r="48" spans="1:4" x14ac:dyDescent="0.2">
      <c r="A48">
        <f>VLOOKUP(B48,'DBC CODELIJST'!F:G,2,FALSE)</f>
        <v>169</v>
      </c>
      <c r="B48" t="s">
        <v>716</v>
      </c>
      <c r="C48" s="10">
        <v>1820.45</v>
      </c>
      <c r="D48">
        <f t="shared" si="1"/>
        <v>2427.2666666666664</v>
      </c>
    </row>
    <row r="49" spans="1:4" x14ac:dyDescent="0.2">
      <c r="A49">
        <f>VLOOKUP(B49,'DBC CODELIJST'!F:G,2,FALSE)</f>
        <v>170</v>
      </c>
      <c r="B49" t="s">
        <v>717</v>
      </c>
      <c r="C49" s="10">
        <v>17622.240000000002</v>
      </c>
      <c r="D49">
        <f t="shared" si="1"/>
        <v>23496.320000000003</v>
      </c>
    </row>
    <row r="50" spans="1:4" x14ac:dyDescent="0.2">
      <c r="A50">
        <f>VLOOKUP(B50,'DBC CODELIJST'!F:G,2,FALSE)</f>
        <v>172</v>
      </c>
      <c r="B50" t="s">
        <v>718</v>
      </c>
      <c r="C50" s="10">
        <v>1677.93</v>
      </c>
      <c r="D50">
        <f t="shared" si="1"/>
        <v>2237.2400000000002</v>
      </c>
    </row>
    <row r="51" spans="1:4" x14ac:dyDescent="0.2">
      <c r="A51">
        <f>VLOOKUP(B51,'DBC CODELIJST'!F:G,2,FALSE)</f>
        <v>173</v>
      </c>
      <c r="B51" t="s">
        <v>719</v>
      </c>
      <c r="C51" s="10">
        <v>20111.599999999999</v>
      </c>
      <c r="D51">
        <f t="shared" si="1"/>
        <v>26815.466666666664</v>
      </c>
    </row>
    <row r="52" spans="1:4" x14ac:dyDescent="0.2">
      <c r="A52">
        <f>VLOOKUP(B52,'DBC CODELIJST'!F:G,2,FALSE)</f>
        <v>175</v>
      </c>
      <c r="B52" t="s">
        <v>720</v>
      </c>
      <c r="C52" s="10">
        <v>12139.04</v>
      </c>
      <c r="D52">
        <f t="shared" si="1"/>
        <v>16185.386666666667</v>
      </c>
    </row>
    <row r="53" spans="1:4" x14ac:dyDescent="0.2">
      <c r="A53">
        <f>VLOOKUP(B53,'DBC CODELIJST'!F:G,2,FALSE)</f>
        <v>177</v>
      </c>
      <c r="B53" t="s">
        <v>721</v>
      </c>
      <c r="C53" s="10">
        <v>19404.099999999999</v>
      </c>
      <c r="D53">
        <f t="shared" si="1"/>
        <v>25872.133333333328</v>
      </c>
    </row>
    <row r="54" spans="1:4" x14ac:dyDescent="0.2">
      <c r="A54">
        <f>VLOOKUP(B54,'DBC CODELIJST'!F:G,2,FALSE)</f>
        <v>178</v>
      </c>
      <c r="B54" t="s">
        <v>775</v>
      </c>
      <c r="C54" s="10">
        <v>26691.49</v>
      </c>
      <c r="D54">
        <f t="shared" si="1"/>
        <v>35588.653333333335</v>
      </c>
    </row>
    <row r="55" spans="1:4" x14ac:dyDescent="0.2">
      <c r="A55">
        <f>VLOOKUP(B55,'DBC CODELIJST'!F:G,2,FALSE)</f>
        <v>179</v>
      </c>
      <c r="B55" t="s">
        <v>722</v>
      </c>
      <c r="C55" s="10">
        <v>17759.16</v>
      </c>
      <c r="D55">
        <f t="shared" si="1"/>
        <v>23678.880000000001</v>
      </c>
    </row>
    <row r="56" spans="1:4" x14ac:dyDescent="0.2">
      <c r="A56">
        <f>VLOOKUP(B56,'DBC CODELIJST'!F:G,2,FALSE)</f>
        <v>180</v>
      </c>
      <c r="B56" t="s">
        <v>776</v>
      </c>
      <c r="C56" s="10">
        <v>32865.300000000003</v>
      </c>
      <c r="D56">
        <f t="shared" si="1"/>
        <v>43820.400000000009</v>
      </c>
    </row>
    <row r="57" spans="1:4" x14ac:dyDescent="0.2">
      <c r="A57">
        <f>VLOOKUP(B57,'DBC CODELIJST'!F:G,2,FALSE)</f>
        <v>181</v>
      </c>
      <c r="B57" t="s">
        <v>723</v>
      </c>
      <c r="C57" s="10">
        <v>1583.5</v>
      </c>
      <c r="D57">
        <f t="shared" si="1"/>
        <v>2111.3333333333335</v>
      </c>
    </row>
    <row r="58" spans="1:4" x14ac:dyDescent="0.2">
      <c r="A58">
        <f>VLOOKUP(B58,'DBC CODELIJST'!F:G,2,FALSE)</f>
        <v>182</v>
      </c>
      <c r="B58" t="s">
        <v>724</v>
      </c>
      <c r="C58" s="10">
        <v>17087.47</v>
      </c>
      <c r="D58">
        <f t="shared" si="1"/>
        <v>22783.293333333335</v>
      </c>
    </row>
    <row r="59" spans="1:4" x14ac:dyDescent="0.2">
      <c r="A59">
        <f>VLOOKUP(B59,'DBC CODELIJST'!F:G,2,FALSE)</f>
        <v>183</v>
      </c>
      <c r="B59" t="s">
        <v>777</v>
      </c>
      <c r="C59" s="10">
        <v>32453.32</v>
      </c>
      <c r="D59">
        <f t="shared" si="1"/>
        <v>43271.093333333338</v>
      </c>
    </row>
    <row r="60" spans="1:4" x14ac:dyDescent="0.2">
      <c r="A60">
        <f>VLOOKUP(B60,'DBC CODELIJST'!F:G,2,FALSE)</f>
        <v>184</v>
      </c>
      <c r="B60" t="s">
        <v>725</v>
      </c>
      <c r="C60" s="10">
        <v>1765.39</v>
      </c>
      <c r="D60">
        <f t="shared" si="1"/>
        <v>2353.8533333333335</v>
      </c>
    </row>
    <row r="61" spans="1:4" x14ac:dyDescent="0.2">
      <c r="A61">
        <f>VLOOKUP(B61,'DBC CODELIJST'!F:G,2,FALSE)</f>
        <v>185</v>
      </c>
      <c r="B61" t="s">
        <v>726</v>
      </c>
      <c r="C61" s="10">
        <v>31284.09</v>
      </c>
      <c r="D61">
        <f t="shared" si="1"/>
        <v>41712.119999999995</v>
      </c>
    </row>
    <row r="62" spans="1:4" x14ac:dyDescent="0.2">
      <c r="A62">
        <f>VLOOKUP(B62,'DBC CODELIJST'!F:G,2,FALSE)</f>
        <v>186</v>
      </c>
      <c r="B62" t="s">
        <v>778</v>
      </c>
      <c r="C62" s="10">
        <v>10420.11</v>
      </c>
      <c r="D62">
        <f t="shared" si="1"/>
        <v>13893.48</v>
      </c>
    </row>
    <row r="63" spans="1:4" x14ac:dyDescent="0.2">
      <c r="A63">
        <f>VLOOKUP(B63,'DBC CODELIJST'!F:G,2,FALSE)</f>
        <v>187</v>
      </c>
      <c r="B63" t="s">
        <v>727</v>
      </c>
      <c r="C63" s="10">
        <v>28200.639999999999</v>
      </c>
      <c r="D63">
        <f t="shared" si="1"/>
        <v>37600.853333333333</v>
      </c>
    </row>
    <row r="64" spans="1:4" x14ac:dyDescent="0.2">
      <c r="A64">
        <f>VLOOKUP(B64,'DBC CODELIJST'!F:G,2,FALSE)</f>
        <v>188</v>
      </c>
      <c r="B64" t="s">
        <v>779</v>
      </c>
      <c r="C64" s="10">
        <v>36785.78</v>
      </c>
      <c r="D64">
        <f t="shared" si="1"/>
        <v>49047.706666666665</v>
      </c>
    </row>
    <row r="65" spans="1:4" x14ac:dyDescent="0.2">
      <c r="A65">
        <f>VLOOKUP(B65,'DBC CODELIJST'!F:G,2,FALSE)</f>
        <v>189</v>
      </c>
      <c r="B65" t="s">
        <v>728</v>
      </c>
      <c r="C65">
        <v>937.67</v>
      </c>
      <c r="D65">
        <f t="shared" si="1"/>
        <v>1250.2266666666665</v>
      </c>
    </row>
    <row r="66" spans="1:4" x14ac:dyDescent="0.2">
      <c r="A66">
        <f>VLOOKUP(B66,'DBC CODELIJST'!F:G,2,FALSE)</f>
        <v>190</v>
      </c>
      <c r="B66" t="s">
        <v>729</v>
      </c>
      <c r="C66" s="10">
        <v>3227.96</v>
      </c>
      <c r="D66">
        <f t="shared" ref="D66:D97" si="2">C66/75*100</f>
        <v>4303.9466666666667</v>
      </c>
    </row>
    <row r="67" spans="1:4" x14ac:dyDescent="0.2">
      <c r="A67">
        <f>VLOOKUP(B67,'DBC CODELIJST'!F:G,2,FALSE)</f>
        <v>191</v>
      </c>
      <c r="B67" t="s">
        <v>730</v>
      </c>
      <c r="C67" s="10">
        <v>18432.22</v>
      </c>
      <c r="D67">
        <f t="shared" si="2"/>
        <v>24576.293333333335</v>
      </c>
    </row>
    <row r="68" spans="1:4" x14ac:dyDescent="0.2">
      <c r="A68">
        <f>VLOOKUP(B68,'DBC CODELIJST'!F:G,2,FALSE)</f>
        <v>192</v>
      </c>
      <c r="B68" t="s">
        <v>780</v>
      </c>
      <c r="C68" s="10">
        <v>29745.01</v>
      </c>
      <c r="D68">
        <f t="shared" si="2"/>
        <v>39660.013333333329</v>
      </c>
    </row>
    <row r="69" spans="1:4" x14ac:dyDescent="0.2">
      <c r="A69">
        <f>VLOOKUP(B69,'DBC CODELIJST'!F:G,2,FALSE)</f>
        <v>193</v>
      </c>
      <c r="B69" t="s">
        <v>731</v>
      </c>
      <c r="C69" s="10">
        <v>5487.52</v>
      </c>
      <c r="D69">
        <f t="shared" si="2"/>
        <v>7316.6933333333336</v>
      </c>
    </row>
    <row r="70" spans="1:4" x14ac:dyDescent="0.2">
      <c r="A70">
        <f>VLOOKUP(B70,'DBC CODELIJST'!F:G,2,FALSE)</f>
        <v>194</v>
      </c>
      <c r="B70" t="s">
        <v>732</v>
      </c>
      <c r="C70" s="10">
        <v>11619.95</v>
      </c>
      <c r="D70">
        <f t="shared" si="2"/>
        <v>15493.266666666668</v>
      </c>
    </row>
    <row r="71" spans="1:4" x14ac:dyDescent="0.2">
      <c r="A71">
        <f>VLOOKUP(B71,'DBC CODELIJST'!F:G,2,FALSE)</f>
        <v>195</v>
      </c>
      <c r="B71" t="s">
        <v>733</v>
      </c>
      <c r="C71" s="10">
        <v>28476.99</v>
      </c>
      <c r="D71">
        <f t="shared" si="2"/>
        <v>37969.320000000007</v>
      </c>
    </row>
    <row r="72" spans="1:4" x14ac:dyDescent="0.2">
      <c r="A72">
        <f>VLOOKUP(B72,'DBC CODELIJST'!F:G,2,FALSE)</f>
        <v>196</v>
      </c>
      <c r="B72" t="s">
        <v>781</v>
      </c>
      <c r="C72" s="10">
        <v>34733.39</v>
      </c>
      <c r="D72">
        <f t="shared" si="2"/>
        <v>46311.186666666668</v>
      </c>
    </row>
    <row r="73" spans="1:4" x14ac:dyDescent="0.2">
      <c r="A73">
        <f>VLOOKUP(B73,'DBC CODELIJST'!F:G,2,FALSE)</f>
        <v>203</v>
      </c>
      <c r="B73" t="s">
        <v>734</v>
      </c>
      <c r="C73" s="10">
        <v>1861.4</v>
      </c>
      <c r="D73">
        <f t="shared" si="2"/>
        <v>2481.8666666666668</v>
      </c>
    </row>
    <row r="74" spans="1:4" x14ac:dyDescent="0.2">
      <c r="A74">
        <f>VLOOKUP(B74,'DBC CODELIJST'!F:G,2,FALSE)</f>
        <v>204</v>
      </c>
      <c r="B74" t="s">
        <v>735</v>
      </c>
      <c r="C74" s="10">
        <v>19917.52</v>
      </c>
      <c r="D74">
        <f t="shared" si="2"/>
        <v>26556.693333333333</v>
      </c>
    </row>
    <row r="75" spans="1:4" x14ac:dyDescent="0.2">
      <c r="A75">
        <f>VLOOKUP(B75,'DBC CODELIJST'!F:G,2,FALSE)</f>
        <v>205</v>
      </c>
      <c r="B75" t="s">
        <v>782</v>
      </c>
      <c r="C75" s="10">
        <v>31293.38</v>
      </c>
      <c r="D75">
        <f t="shared" si="2"/>
        <v>41724.506666666668</v>
      </c>
    </row>
    <row r="76" spans="1:4" x14ac:dyDescent="0.2">
      <c r="A76">
        <f>VLOOKUP(B76,'DBC CODELIJST'!F:G,2,FALSE)</f>
        <v>206</v>
      </c>
      <c r="B76" t="s">
        <v>736</v>
      </c>
      <c r="C76" s="10">
        <v>1782.88</v>
      </c>
      <c r="D76">
        <f t="shared" si="2"/>
        <v>2377.1733333333332</v>
      </c>
    </row>
    <row r="77" spans="1:4" x14ac:dyDescent="0.2">
      <c r="A77">
        <f>VLOOKUP(B77,'DBC CODELIJST'!F:G,2,FALSE)</f>
        <v>207</v>
      </c>
      <c r="B77" t="s">
        <v>737</v>
      </c>
      <c r="C77" s="10">
        <v>5815.11</v>
      </c>
      <c r="D77">
        <f t="shared" si="2"/>
        <v>7753.4799999999987</v>
      </c>
    </row>
    <row r="78" spans="1:4" x14ac:dyDescent="0.2">
      <c r="A78">
        <f>VLOOKUP(B78,'DBC CODELIJST'!F:G,2,FALSE)</f>
        <v>208</v>
      </c>
      <c r="B78" t="s">
        <v>738</v>
      </c>
      <c r="C78" s="10">
        <v>10601.2</v>
      </c>
      <c r="D78">
        <f t="shared" si="2"/>
        <v>14134.933333333334</v>
      </c>
    </row>
    <row r="79" spans="1:4" x14ac:dyDescent="0.2">
      <c r="A79">
        <f>VLOOKUP(B79,'DBC CODELIJST'!F:G,2,FALSE)</f>
        <v>209</v>
      </c>
      <c r="B79" t="s">
        <v>739</v>
      </c>
      <c r="C79" s="10">
        <v>25964.17</v>
      </c>
      <c r="D79">
        <f t="shared" si="2"/>
        <v>34618.893333333326</v>
      </c>
    </row>
    <row r="80" spans="1:4" x14ac:dyDescent="0.2">
      <c r="A80">
        <f>VLOOKUP(B80,'DBC CODELIJST'!F:G,2,FALSE)</f>
        <v>213</v>
      </c>
      <c r="B80" t="s">
        <v>740</v>
      </c>
      <c r="C80" s="10">
        <v>2047.23</v>
      </c>
      <c r="D80">
        <f t="shared" si="2"/>
        <v>2729.6400000000003</v>
      </c>
    </row>
    <row r="81" spans="1:4" x14ac:dyDescent="0.2">
      <c r="A81">
        <f>VLOOKUP(B81,'DBC CODELIJST'!F:G,2,FALSE)</f>
        <v>214</v>
      </c>
      <c r="B81" t="s">
        <v>783</v>
      </c>
      <c r="C81" s="10">
        <v>3372.67</v>
      </c>
      <c r="D81">
        <f t="shared" si="2"/>
        <v>4496.8933333333334</v>
      </c>
    </row>
    <row r="82" spans="1:4" x14ac:dyDescent="0.2">
      <c r="A82">
        <f>VLOOKUP(B82,'DBC CODELIJST'!F:G,2,FALSE)</f>
        <v>215</v>
      </c>
      <c r="B82" t="s">
        <v>741</v>
      </c>
      <c r="C82">
        <v>97.19</v>
      </c>
      <c r="D82">
        <f t="shared" si="2"/>
        <v>129.58666666666667</v>
      </c>
    </row>
    <row r="83" spans="1:4" x14ac:dyDescent="0.2">
      <c r="A83">
        <f>VLOOKUP(B83,'DBC CODELIJST'!F:G,2,FALSE)</f>
        <v>216</v>
      </c>
      <c r="B83" t="s">
        <v>742</v>
      </c>
      <c r="C83">
        <v>231.31</v>
      </c>
      <c r="D83">
        <f t="shared" si="2"/>
        <v>308.41333333333336</v>
      </c>
    </row>
    <row r="84" spans="1:4" x14ac:dyDescent="0.2">
      <c r="A84">
        <f>VLOOKUP(B84,'DBC CODELIJST'!F:G,2,FALSE)</f>
        <v>217</v>
      </c>
      <c r="B84" t="s">
        <v>743</v>
      </c>
      <c r="C84">
        <v>440.49</v>
      </c>
      <c r="D84">
        <f t="shared" si="2"/>
        <v>587.31999999999994</v>
      </c>
    </row>
    <row r="85" spans="1:4" x14ac:dyDescent="0.2">
      <c r="A85">
        <f>VLOOKUP(B85,'DBC CODELIJST'!F:G,2,FALSE)</f>
        <v>221</v>
      </c>
      <c r="B85" t="s">
        <v>744</v>
      </c>
      <c r="C85" s="10">
        <v>26927.74</v>
      </c>
      <c r="D85">
        <f t="shared" si="2"/>
        <v>35903.653333333335</v>
      </c>
    </row>
    <row r="86" spans="1:4" x14ac:dyDescent="0.2">
      <c r="A86">
        <f>VLOOKUP(B86,'DBC CODELIJST'!F:G,2,FALSE)</f>
        <v>222</v>
      </c>
      <c r="B86" t="s">
        <v>784</v>
      </c>
      <c r="C86" s="10">
        <v>9899.9</v>
      </c>
      <c r="D86">
        <f t="shared" si="2"/>
        <v>13199.866666666665</v>
      </c>
    </row>
    <row r="87" spans="1:4" x14ac:dyDescent="0.2">
      <c r="A87">
        <f>VLOOKUP(B87,'DBC CODELIJST'!F:G,2,FALSE)</f>
        <v>223</v>
      </c>
      <c r="B87" t="s">
        <v>745</v>
      </c>
      <c r="C87" s="10">
        <v>3083.89</v>
      </c>
      <c r="D87">
        <f t="shared" si="2"/>
        <v>4111.8533333333335</v>
      </c>
    </row>
    <row r="88" spans="1:4" x14ac:dyDescent="0.2">
      <c r="A88">
        <f>VLOOKUP(B88,'DBC CODELIJST'!F:G,2,FALSE)</f>
        <v>224</v>
      </c>
      <c r="B88" t="s">
        <v>746</v>
      </c>
      <c r="C88" s="10">
        <v>26431.94</v>
      </c>
      <c r="D88">
        <f t="shared" si="2"/>
        <v>35242.586666666662</v>
      </c>
    </row>
    <row r="89" spans="1:4" x14ac:dyDescent="0.2">
      <c r="A89">
        <f>VLOOKUP(B89,'DBC CODELIJST'!F:G,2,FALSE)</f>
        <v>225</v>
      </c>
      <c r="B89" t="s">
        <v>787</v>
      </c>
      <c r="C89" s="10">
        <v>9805.35</v>
      </c>
      <c r="D89">
        <f t="shared" si="2"/>
        <v>13073.8</v>
      </c>
    </row>
    <row r="90" spans="1:4" x14ac:dyDescent="0.2">
      <c r="A90">
        <f>VLOOKUP(B90,'DBC CODELIJST'!F:G,2,FALSE)</f>
        <v>226</v>
      </c>
      <c r="B90" t="s">
        <v>747</v>
      </c>
      <c r="C90" s="10">
        <v>8862.24</v>
      </c>
      <c r="D90">
        <f t="shared" si="2"/>
        <v>11816.32</v>
      </c>
    </row>
    <row r="91" spans="1:4" x14ac:dyDescent="0.2">
      <c r="A91">
        <f>VLOOKUP(B91,'DBC CODELIJST'!F:G,2,FALSE)</f>
        <v>227</v>
      </c>
      <c r="B91" t="s">
        <v>785</v>
      </c>
      <c r="C91" s="10">
        <v>9369.86</v>
      </c>
      <c r="D91">
        <f t="shared" si="2"/>
        <v>12493.146666666667</v>
      </c>
    </row>
    <row r="92" spans="1:4" x14ac:dyDescent="0.2">
      <c r="A92">
        <f>VLOOKUP(B92,'DBC CODELIJST'!F:G,2,FALSE)</f>
        <v>228</v>
      </c>
      <c r="B92" t="s">
        <v>748</v>
      </c>
      <c r="C92">
        <v>888.46</v>
      </c>
      <c r="D92">
        <f t="shared" si="2"/>
        <v>1184.6133333333335</v>
      </c>
    </row>
    <row r="93" spans="1:4" x14ac:dyDescent="0.2">
      <c r="A93">
        <f>VLOOKUP(B93,'DBC CODELIJST'!F:G,2,FALSE)</f>
        <v>229</v>
      </c>
      <c r="B93" t="s">
        <v>749</v>
      </c>
      <c r="C93" s="10">
        <v>1700.2</v>
      </c>
      <c r="D93">
        <f t="shared" si="2"/>
        <v>2266.9333333333334</v>
      </c>
    </row>
    <row r="94" spans="1:4" x14ac:dyDescent="0.2">
      <c r="A94">
        <f>VLOOKUP(B94,'DBC CODELIJST'!F:G,2,FALSE)</f>
        <v>230</v>
      </c>
      <c r="B94" t="s">
        <v>750</v>
      </c>
      <c r="C94">
        <v>913.16</v>
      </c>
      <c r="D94">
        <f t="shared" si="2"/>
        <v>1217.5466666666666</v>
      </c>
    </row>
    <row r="95" spans="1:4" x14ac:dyDescent="0.2">
      <c r="A95">
        <f>VLOOKUP(B95,'DBC CODELIJST'!F:G,2,FALSE)</f>
        <v>231</v>
      </c>
      <c r="B95" t="s">
        <v>751</v>
      </c>
      <c r="C95">
        <v>872.52</v>
      </c>
      <c r="D95">
        <f t="shared" si="2"/>
        <v>1163.3599999999999</v>
      </c>
    </row>
    <row r="96" spans="1:4" x14ac:dyDescent="0.2">
      <c r="A96">
        <f>VLOOKUP(B96,'DBC CODELIJST'!F:G,2,FALSE)</f>
        <v>232</v>
      </c>
      <c r="B96" t="s">
        <v>752</v>
      </c>
      <c r="C96" s="10">
        <v>1747.57</v>
      </c>
      <c r="D96">
        <f t="shared" si="2"/>
        <v>2330.0933333333332</v>
      </c>
    </row>
    <row r="97" spans="1:4" x14ac:dyDescent="0.2">
      <c r="A97">
        <f>VLOOKUP(B97,'DBC CODELIJST'!F:G,2,FALSE)</f>
        <v>233</v>
      </c>
      <c r="B97" t="s">
        <v>753</v>
      </c>
      <c r="C97" s="10">
        <v>3222.37</v>
      </c>
      <c r="D97">
        <f t="shared" si="2"/>
        <v>4296.4933333333338</v>
      </c>
    </row>
    <row r="98" spans="1:4" x14ac:dyDescent="0.2">
      <c r="A98">
        <f>VLOOKUP(B98,'DBC CODELIJST'!F:G,2,FALSE)</f>
        <v>234</v>
      </c>
      <c r="B98" t="s">
        <v>754</v>
      </c>
      <c r="C98" s="10">
        <v>5714.84</v>
      </c>
      <c r="D98">
        <f t="shared" ref="D98:D122" si="3">C98/75*100</f>
        <v>7619.7866666666669</v>
      </c>
    </row>
    <row r="99" spans="1:4" x14ac:dyDescent="0.2">
      <c r="A99">
        <f>VLOOKUP(B99,'DBC CODELIJST'!F:G,2,FALSE)</f>
        <v>235</v>
      </c>
      <c r="B99" t="s">
        <v>755</v>
      </c>
      <c r="C99" s="10">
        <v>11340.42</v>
      </c>
      <c r="D99">
        <f t="shared" si="3"/>
        <v>15120.560000000001</v>
      </c>
    </row>
    <row r="100" spans="1:4" x14ac:dyDescent="0.2">
      <c r="A100">
        <f>VLOOKUP(B100,'DBC CODELIJST'!F:G,2,FALSE)</f>
        <v>236</v>
      </c>
      <c r="B100" t="s">
        <v>756</v>
      </c>
      <c r="C100" s="10">
        <v>1804.03</v>
      </c>
      <c r="D100">
        <f t="shared" si="3"/>
        <v>2405.3733333333334</v>
      </c>
    </row>
    <row r="101" spans="1:4" x14ac:dyDescent="0.2">
      <c r="A101">
        <f>VLOOKUP(B101,'DBC CODELIJST'!F:G,2,FALSE)</f>
        <v>237</v>
      </c>
      <c r="B101" t="s">
        <v>757</v>
      </c>
      <c r="C101">
        <v>861.89</v>
      </c>
      <c r="D101">
        <f t="shared" si="3"/>
        <v>1149.1866666666667</v>
      </c>
    </row>
    <row r="102" spans="1:4" x14ac:dyDescent="0.2">
      <c r="A102">
        <f>VLOOKUP(B102,'DBC CODELIJST'!F:G,2,FALSE)</f>
        <v>238</v>
      </c>
      <c r="B102" t="s">
        <v>758</v>
      </c>
      <c r="C102" s="10">
        <v>1776.96</v>
      </c>
      <c r="D102">
        <f t="shared" si="3"/>
        <v>2369.2800000000002</v>
      </c>
    </row>
    <row r="103" spans="1:4" x14ac:dyDescent="0.2">
      <c r="A103">
        <f>VLOOKUP(B103,'DBC CODELIJST'!F:G,2,FALSE)</f>
        <v>239</v>
      </c>
      <c r="B103" t="s">
        <v>759</v>
      </c>
      <c r="C103" s="10">
        <v>3239.1</v>
      </c>
      <c r="D103">
        <f t="shared" si="3"/>
        <v>4318.7999999999993</v>
      </c>
    </row>
    <row r="104" spans="1:4" x14ac:dyDescent="0.2">
      <c r="A104">
        <f>VLOOKUP(B104,'DBC CODELIJST'!F:G,2,FALSE)</f>
        <v>242</v>
      </c>
      <c r="B104" t="s">
        <v>760</v>
      </c>
      <c r="C104">
        <v>864.74</v>
      </c>
      <c r="D104">
        <f t="shared" si="3"/>
        <v>1152.9866666666667</v>
      </c>
    </row>
    <row r="105" spans="1:4" x14ac:dyDescent="0.2">
      <c r="A105">
        <f>VLOOKUP(B105,'DBC CODELIJST'!F:G,2,FALSE)</f>
        <v>243</v>
      </c>
      <c r="B105" t="s">
        <v>761</v>
      </c>
      <c r="C105" s="10">
        <v>3250.07</v>
      </c>
      <c r="D105">
        <f t="shared" si="3"/>
        <v>4333.4266666666672</v>
      </c>
    </row>
    <row r="106" spans="1:4" x14ac:dyDescent="0.2">
      <c r="A106">
        <f>VLOOKUP(B106,'DBC CODELIJST'!F:G,2,FALSE)</f>
        <v>244</v>
      </c>
      <c r="B106" t="s">
        <v>762</v>
      </c>
      <c r="C106" s="10">
        <v>36687.339999999997</v>
      </c>
      <c r="D106">
        <f t="shared" si="3"/>
        <v>48916.453333333331</v>
      </c>
    </row>
    <row r="107" spans="1:4" x14ac:dyDescent="0.2">
      <c r="A107">
        <f>VLOOKUP(B107,'DBC CODELIJST'!F:G,2,FALSE)</f>
        <v>245</v>
      </c>
      <c r="B107" t="s">
        <v>786</v>
      </c>
      <c r="C107" s="10">
        <v>47855.81</v>
      </c>
      <c r="D107">
        <f t="shared" si="3"/>
        <v>63807.746666666659</v>
      </c>
    </row>
    <row r="108" spans="1:4" x14ac:dyDescent="0.2">
      <c r="A108">
        <f>VLOOKUP(B108,'DBC CODELIJST'!F:G,2,FALSE)</f>
        <v>246</v>
      </c>
      <c r="B108" t="s">
        <v>763</v>
      </c>
      <c r="C108">
        <v>891.84</v>
      </c>
      <c r="D108">
        <f t="shared" si="3"/>
        <v>1189.1199999999999</v>
      </c>
    </row>
    <row r="109" spans="1:4" x14ac:dyDescent="0.2">
      <c r="A109">
        <f>VLOOKUP(B109,'DBC CODELIJST'!F:G,2,FALSE)</f>
        <v>247</v>
      </c>
      <c r="B109" t="s">
        <v>764</v>
      </c>
      <c r="C109" s="10">
        <v>1807</v>
      </c>
      <c r="D109">
        <f t="shared" si="3"/>
        <v>2409.3333333333335</v>
      </c>
    </row>
    <row r="110" spans="1:4" x14ac:dyDescent="0.2">
      <c r="A110">
        <f>VLOOKUP(B110,'DBC CODELIJST'!F:G,2,FALSE)</f>
        <v>248</v>
      </c>
      <c r="B110" t="s">
        <v>765</v>
      </c>
      <c r="C110" s="10">
        <v>3244.37</v>
      </c>
      <c r="D110">
        <f t="shared" si="3"/>
        <v>4325.8266666666668</v>
      </c>
    </row>
    <row r="111" spans="1:4" x14ac:dyDescent="0.2">
      <c r="A111">
        <f>VLOOKUP(B111,'DBC CODELIJST'!F:G,2,FALSE)</f>
        <v>249</v>
      </c>
      <c r="B111" t="s">
        <v>766</v>
      </c>
      <c r="C111" s="10">
        <v>5338.58</v>
      </c>
      <c r="D111">
        <f t="shared" si="3"/>
        <v>7118.1066666666666</v>
      </c>
    </row>
    <row r="112" spans="1:4" x14ac:dyDescent="0.2">
      <c r="A112">
        <f>VLOOKUP(B112,'DBC CODELIJST'!F:G,2,FALSE)</f>
        <v>250</v>
      </c>
      <c r="B112" t="s">
        <v>767</v>
      </c>
      <c r="C112" s="10">
        <v>10703</v>
      </c>
      <c r="D112">
        <f t="shared" si="3"/>
        <v>14270.666666666668</v>
      </c>
    </row>
    <row r="113" spans="1:4" x14ac:dyDescent="0.2">
      <c r="A113">
        <f>VLOOKUP(B113,'DBC CODELIJST'!F:G,2,FALSE)</f>
        <v>251</v>
      </c>
      <c r="B113" t="s">
        <v>788</v>
      </c>
      <c r="C113" s="10">
        <v>18266.55</v>
      </c>
      <c r="D113">
        <f t="shared" si="3"/>
        <v>24355.4</v>
      </c>
    </row>
    <row r="114" spans="1:4" x14ac:dyDescent="0.2">
      <c r="A114">
        <f>VLOOKUP(B114,'DBC CODELIJST'!F:G,2,FALSE)</f>
        <v>252</v>
      </c>
      <c r="B114" t="s">
        <v>768</v>
      </c>
      <c r="C114">
        <v>879.86</v>
      </c>
      <c r="D114">
        <f t="shared" si="3"/>
        <v>1173.1466666666665</v>
      </c>
    </row>
    <row r="115" spans="1:4" x14ac:dyDescent="0.2">
      <c r="A115">
        <f>VLOOKUP(B115,'DBC CODELIJST'!F:G,2,FALSE)</f>
        <v>253</v>
      </c>
      <c r="B115" t="s">
        <v>769</v>
      </c>
      <c r="C115" s="10">
        <v>1788.8</v>
      </c>
      <c r="D115">
        <f t="shared" si="3"/>
        <v>2385.0666666666666</v>
      </c>
    </row>
    <row r="116" spans="1:4" x14ac:dyDescent="0.2">
      <c r="A116">
        <f>VLOOKUP(B116,'DBC CODELIJST'!F:G,2,FALSE)</f>
        <v>254</v>
      </c>
      <c r="B116" t="s">
        <v>770</v>
      </c>
      <c r="C116" s="10">
        <v>3277.4</v>
      </c>
      <c r="D116">
        <f t="shared" si="3"/>
        <v>4369.8666666666668</v>
      </c>
    </row>
    <row r="117" spans="1:4" x14ac:dyDescent="0.2">
      <c r="A117">
        <f>VLOOKUP(B117,'DBC CODELIJST'!F:G,2,FALSE)</f>
        <v>255</v>
      </c>
      <c r="B117" t="s">
        <v>771</v>
      </c>
      <c r="C117" s="10">
        <v>5478.34</v>
      </c>
      <c r="D117">
        <f t="shared" si="3"/>
        <v>7304.4533333333329</v>
      </c>
    </row>
    <row r="118" spans="1:4" x14ac:dyDescent="0.2">
      <c r="A118">
        <f>VLOOKUP(B118,'DBC CODELIJST'!F:G,2,FALSE)</f>
        <v>256</v>
      </c>
      <c r="B118" t="s">
        <v>772</v>
      </c>
      <c r="C118" s="10">
        <v>11019.02</v>
      </c>
      <c r="D118">
        <f t="shared" si="3"/>
        <v>14692.026666666667</v>
      </c>
    </row>
    <row r="119" spans="1:4" x14ac:dyDescent="0.2">
      <c r="A119">
        <f>VLOOKUP(B119,'DBC CODELIJST'!F:G,2,FALSE)</f>
        <v>257</v>
      </c>
      <c r="B119" t="s">
        <v>773</v>
      </c>
      <c r="C119" s="10">
        <v>16633.02</v>
      </c>
      <c r="D119">
        <f t="shared" si="3"/>
        <v>22177.360000000001</v>
      </c>
    </row>
    <row r="120" spans="1:4" x14ac:dyDescent="0.2">
      <c r="A120">
        <f>VLOOKUP(B120,'DBC CODELIJST'!F:G,2,FALSE)</f>
        <v>258</v>
      </c>
      <c r="B120" t="s">
        <v>789</v>
      </c>
      <c r="C120" s="10">
        <v>24362.14</v>
      </c>
      <c r="D120">
        <f t="shared" si="3"/>
        <v>32482.853333333333</v>
      </c>
    </row>
    <row r="121" spans="1:4" x14ac:dyDescent="0.2">
      <c r="A121">
        <f>VLOOKUP(B121,'DBC CODELIJST'!F:G,2,FALSE)</f>
        <v>264</v>
      </c>
      <c r="B121" t="s">
        <v>790</v>
      </c>
      <c r="C121">
        <v>759.78</v>
      </c>
      <c r="D121">
        <f t="shared" si="3"/>
        <v>1013.04</v>
      </c>
    </row>
    <row r="122" spans="1:4" x14ac:dyDescent="0.2">
      <c r="A122">
        <f>VLOOKUP(B122,'DBC CODELIJST'!F:G,2,FALSE)</f>
        <v>307</v>
      </c>
      <c r="B122" t="s">
        <v>774</v>
      </c>
      <c r="C122" s="10">
        <v>1417.66</v>
      </c>
      <c r="D122">
        <f t="shared" si="3"/>
        <v>1890.2133333333336</v>
      </c>
    </row>
  </sheetData>
  <autoFilter ref="A1:E1">
    <sortState ref="A2:E12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DBC CODELIJST</vt:lpstr>
      <vt:lpstr>Caresco 2018</vt:lpstr>
      <vt:lpstr>DItzo 2018</vt:lpstr>
      <vt:lpstr>DItzo 2017</vt:lpstr>
      <vt:lpstr>Salland-ENO 2018</vt:lpstr>
      <vt:lpstr>Salland-ENO 2017</vt:lpstr>
      <vt:lpstr>Friesland 2018</vt:lpstr>
      <vt:lpstr>Friesland 2017</vt:lpstr>
      <vt:lpstr>Z&amp;Z 2018</vt:lpstr>
      <vt:lpstr>Z&amp;Z 2017</vt:lpstr>
      <vt:lpstr>ZK 2018</vt:lpstr>
      <vt:lpstr>ZK 2017</vt:lpstr>
      <vt:lpstr>ZK 2016</vt:lpstr>
      <vt:lpstr>ZK 2015</vt:lpstr>
      <vt:lpstr>ZK 2014</vt:lpstr>
      <vt:lpstr>VGZ 2018</vt:lpstr>
      <vt:lpstr>VGZ 2017</vt:lpstr>
      <vt:lpstr>VGZ 2016</vt:lpstr>
      <vt:lpstr>VGZ 2015</vt:lpstr>
      <vt:lpstr>VGZ 2014</vt:lpstr>
      <vt:lpstr>Menzis 2018</vt:lpstr>
      <vt:lpstr>Menzis 2017</vt:lpstr>
      <vt:lpstr>Menzis 2016</vt:lpstr>
      <vt:lpstr>Menzis 2015</vt:lpstr>
      <vt:lpstr>CZ 2018</vt:lpstr>
      <vt:lpstr>CZ 2017</vt:lpstr>
      <vt:lpstr>CZ 2016</vt:lpstr>
      <vt:lpstr>CZ 2015</vt:lpstr>
      <vt:lpstr>CZ 2014</vt:lpstr>
      <vt:lpstr>CZ totaal</vt:lpstr>
      <vt:lpstr>Menzis totaal</vt:lpstr>
      <vt:lpstr>NZA 2018</vt:lpstr>
      <vt:lpstr>NZA 2017</vt:lpstr>
      <vt:lpstr>NZA 2016</vt:lpstr>
      <vt:lpstr>NZA 2015</vt:lpstr>
      <vt:lpstr>NZA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2018-09-06T08:37:59Z</dcterms:modified>
</cp:coreProperties>
</file>