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esktop\Documents J\Cours\Excel\"/>
    </mc:Choice>
  </mc:AlternateContent>
  <xr:revisionPtr revIDLastSave="0" documentId="13_ncr:1_{50866000-4FFF-4ACB-A240-EEA0E23FD264}" xr6:coauthVersionLast="41" xr6:coauthVersionMax="41" xr10:uidLastSave="{00000000-0000-0000-0000-000000000000}"/>
  <bookViews>
    <workbookView xWindow="-108" yWindow="-108" windowWidth="23256" windowHeight="12576" activeTab="2" xr2:uid="{CEEA9B3E-9556-4440-A615-2FDF01CAED46}"/>
  </bookViews>
  <sheets>
    <sheet name="Ex1" sheetId="1" r:id="rId1"/>
    <sheet name="Ex2" sheetId="2" r:id="rId2"/>
    <sheet name="Ex3" sheetId="3" r:id="rId3"/>
    <sheet name="Ex4" sheetId="4" r:id="rId4"/>
    <sheet name="Ex5" sheetId="5" r:id="rId5"/>
    <sheet name="Ex6" sheetId="6" r:id="rId6"/>
    <sheet name="EX7" sheetId="8" r:id="rId7"/>
    <sheet name="Fournitures" sheetId="9" r:id="rId8"/>
    <sheet name="Tableau croisé dynamique" sheetId="14" r:id="rId9"/>
    <sheet name="Graphique Simple" sheetId="19" r:id="rId10"/>
    <sheet name="Graphique croisés dynamiques" sheetId="22" r:id="rId11"/>
  </sheets>
  <definedNames>
    <definedName name="_xlnm._FilterDatabase" localSheetId="1" hidden="1">'Ex2'!$B$2:$B$19</definedName>
    <definedName name="_xlnm._FilterDatabase" localSheetId="3" hidden="1">'Ex4'!$A$3:$O$22</definedName>
    <definedName name="_xlcn.WorksheetConnection_FournituresA1D2891" hidden="1">Fournitures!$A$1:$D$289</definedName>
    <definedName name="_xlcn.WorksheetConnection_JérémyDeblaecker.xlsxTableau31" hidden="1">Tableau3[]</definedName>
  </definedNames>
  <calcPr calcId="191029"/>
  <pivotCaches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3" name="Tableau3" connection="WorksheetConnection_Jérémy Deblaecker.xlsx!Tableau3"/>
          <x15:modelTable id="Plage" name="Plage" connection="WorksheetConnection_Fournitures!$A$1:$D$28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" i="8"/>
  <c r="G28" i="8" s="1"/>
  <c r="D3" i="8"/>
  <c r="G3" i="8" s="1"/>
  <c r="H3" i="8" s="1"/>
  <c r="D4" i="8"/>
  <c r="G4" i="8" s="1"/>
  <c r="H4" i="8" s="1"/>
  <c r="D5" i="8"/>
  <c r="G5" i="8" s="1"/>
  <c r="H5" i="8" s="1"/>
  <c r="D6" i="8"/>
  <c r="G6" i="8" s="1"/>
  <c r="H6" i="8" s="1"/>
  <c r="D7" i="8"/>
  <c r="G7" i="8" s="1"/>
  <c r="H7" i="8" s="1"/>
  <c r="D8" i="8"/>
  <c r="G8" i="8" s="1"/>
  <c r="H8" i="8" s="1"/>
  <c r="D9" i="8"/>
  <c r="G9" i="8" s="1"/>
  <c r="H9" i="8" s="1"/>
  <c r="D10" i="8"/>
  <c r="G10" i="8" s="1"/>
  <c r="H10" i="8" s="1"/>
  <c r="D11" i="8"/>
  <c r="G11" i="8" s="1"/>
  <c r="H11" i="8" s="1"/>
  <c r="D12" i="8"/>
  <c r="G12" i="8" s="1"/>
  <c r="H12" i="8" s="1"/>
  <c r="D13" i="8"/>
  <c r="G13" i="8" s="1"/>
  <c r="H13" i="8" s="1"/>
  <c r="D14" i="8"/>
  <c r="G14" i="8" s="1"/>
  <c r="H14" i="8" s="1"/>
  <c r="D15" i="8"/>
  <c r="G15" i="8" s="1"/>
  <c r="H15" i="8" s="1"/>
  <c r="D16" i="8"/>
  <c r="G16" i="8" s="1"/>
  <c r="H16" i="8" s="1"/>
  <c r="D17" i="8"/>
  <c r="G17" i="8" s="1"/>
  <c r="H17" i="8" s="1"/>
  <c r="D18" i="8"/>
  <c r="G18" i="8" s="1"/>
  <c r="H18" i="8" s="1"/>
  <c r="D19" i="8"/>
  <c r="G19" i="8" s="1"/>
  <c r="H19" i="8" s="1"/>
  <c r="D20" i="8"/>
  <c r="G20" i="8" s="1"/>
  <c r="H20" i="8" s="1"/>
  <c r="D21" i="8"/>
  <c r="G21" i="8" s="1"/>
  <c r="H21" i="8" s="1"/>
  <c r="D2" i="8"/>
  <c r="D26" i="8" s="1"/>
  <c r="G2" i="8" l="1"/>
  <c r="L3" i="6"/>
  <c r="L4" i="6"/>
  <c r="L5" i="6"/>
  <c r="L2" i="6"/>
  <c r="K3" i="6"/>
  <c r="K4" i="6"/>
  <c r="K5" i="6"/>
  <c r="K2" i="6"/>
  <c r="J3" i="6"/>
  <c r="J4" i="6"/>
  <c r="J5" i="6"/>
  <c r="J2" i="6"/>
  <c r="F3" i="6"/>
  <c r="G3" i="6" s="1"/>
  <c r="H3" i="6" s="1"/>
  <c r="I3" i="6" s="1"/>
  <c r="F4" i="6"/>
  <c r="G4" i="6" s="1"/>
  <c r="H4" i="6" s="1"/>
  <c r="I4" i="6" s="1"/>
  <c r="F5" i="6"/>
  <c r="G5" i="6" s="1"/>
  <c r="H5" i="6" s="1"/>
  <c r="I5" i="6" s="1"/>
  <c r="F2" i="6"/>
  <c r="E3" i="6"/>
  <c r="E4" i="6"/>
  <c r="E5" i="6"/>
  <c r="E2" i="6"/>
  <c r="G2" i="6" s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3" i="4"/>
  <c r="O3" i="4" s="1"/>
  <c r="P3" i="4" s="1"/>
  <c r="H4" i="4"/>
  <c r="O4" i="4" s="1"/>
  <c r="P4" i="4" s="1"/>
  <c r="H5" i="4"/>
  <c r="H6" i="4"/>
  <c r="H7" i="4"/>
  <c r="H8" i="4"/>
  <c r="H9" i="4"/>
  <c r="H10" i="4"/>
  <c r="H11" i="4"/>
  <c r="H12" i="4"/>
  <c r="O12" i="4" s="1"/>
  <c r="P12" i="4" s="1"/>
  <c r="H13" i="4"/>
  <c r="H14" i="4"/>
  <c r="H15" i="4"/>
  <c r="H16" i="4"/>
  <c r="H17" i="4"/>
  <c r="H18" i="4"/>
  <c r="H19" i="4"/>
  <c r="H20" i="4"/>
  <c r="O20" i="4" s="1"/>
  <c r="P20" i="4" s="1"/>
  <c r="H21" i="4"/>
  <c r="H22" i="4"/>
  <c r="H3" i="4"/>
  <c r="H7" i="3"/>
  <c r="H8" i="3"/>
  <c r="H11" i="3"/>
  <c r="H12" i="3"/>
  <c r="G5" i="3"/>
  <c r="H5" i="3" s="1"/>
  <c r="G6" i="3"/>
  <c r="H6" i="3" s="1"/>
  <c r="G7" i="3"/>
  <c r="G8" i="3"/>
  <c r="G9" i="3"/>
  <c r="H9" i="3" s="1"/>
  <c r="G10" i="3"/>
  <c r="H10" i="3" s="1"/>
  <c r="G11" i="3"/>
  <c r="G12" i="3"/>
  <c r="G13" i="3"/>
  <c r="H13" i="3" s="1"/>
  <c r="G4" i="3"/>
  <c r="H4" i="3" s="1"/>
  <c r="O7" i="4" l="1"/>
  <c r="P7" i="4" s="1"/>
  <c r="O11" i="4"/>
  <c r="P11" i="4" s="1"/>
  <c r="O22" i="4"/>
  <c r="P22" i="4" s="1"/>
  <c r="O6" i="4"/>
  <c r="P6" i="4" s="1"/>
  <c r="O18" i="4"/>
  <c r="P18" i="4" s="1"/>
  <c r="O21" i="4"/>
  <c r="P21" i="4" s="1"/>
  <c r="O13" i="4"/>
  <c r="P13" i="4" s="1"/>
  <c r="O5" i="4"/>
  <c r="P5" i="4" s="1"/>
  <c r="O17" i="4"/>
  <c r="P17" i="4" s="1"/>
  <c r="O9" i="4"/>
  <c r="P9" i="4" s="1"/>
  <c r="H26" i="8"/>
  <c r="G27" i="8" s="1"/>
  <c r="H2" i="8"/>
  <c r="O15" i="4"/>
  <c r="P15" i="4" s="1"/>
  <c r="O19" i="4"/>
  <c r="P19" i="4" s="1"/>
  <c r="O14" i="4"/>
  <c r="P14" i="4" s="1"/>
  <c r="O10" i="4"/>
  <c r="P10" i="4" s="1"/>
  <c r="O16" i="4"/>
  <c r="P16" i="4" s="1"/>
  <c r="O8" i="4"/>
  <c r="P8" i="4" s="1"/>
  <c r="H2" i="6"/>
  <c r="I2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46C5AA-9369-4638-B7AA-F29157BECA75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AD10C52-1CAE-4B65-BF41-356EB044A3F1}" name="WorksheetConnection_Fournitures!$A$1:$D$289" type="102" refreshedVersion="6" minRefreshableVersion="5">
    <extLst>
      <ext xmlns:x15="http://schemas.microsoft.com/office/spreadsheetml/2010/11/main" uri="{DE250136-89BD-433C-8126-D09CA5730AF9}">
        <x15:connection id="Plage" autoDelete="1">
          <x15:rangePr sourceName="_xlcn.WorksheetConnection_FournituresA1D2891"/>
        </x15:connection>
      </ext>
    </extLst>
  </connection>
  <connection id="3" xr16:uid="{9950707E-F9BB-460B-A2FE-C839D0586012}" name="WorksheetConnection_Jérémy Deblaecker.xlsx!Tableau3" type="102" refreshedVersion="6" minRefreshableVersion="5">
    <extLst>
      <ext xmlns:x15="http://schemas.microsoft.com/office/spreadsheetml/2010/11/main" uri="{DE250136-89BD-433C-8126-D09CA5730AF9}">
        <x15:connection id="Tableau3" autoDelete="1">
          <x15:rangePr sourceName="_xlcn.WorksheetConnection_JérémyDeblaecker.xlsxTableau31"/>
        </x15:connection>
      </ext>
    </extLst>
  </connection>
</connections>
</file>

<file path=xl/sharedStrings.xml><?xml version="1.0" encoding="utf-8"?>
<sst xmlns="http://schemas.openxmlformats.org/spreadsheetml/2006/main" count="1322" uniqueCount="200">
  <si>
    <t>Liste d'épicerie</t>
  </si>
  <si>
    <t>Item</t>
  </si>
  <si>
    <t>Prix à l'unité</t>
  </si>
  <si>
    <t>bananes</t>
  </si>
  <si>
    <t>pommes</t>
  </si>
  <si>
    <t>céréales</t>
  </si>
  <si>
    <t>beurre</t>
  </si>
  <si>
    <t>pain</t>
  </si>
  <si>
    <t>lait</t>
  </si>
  <si>
    <t>pâtes</t>
  </si>
  <si>
    <t>beuf</t>
  </si>
  <si>
    <t>carottes</t>
  </si>
  <si>
    <t>sauce tomates</t>
  </si>
  <si>
    <t>fromage</t>
  </si>
  <si>
    <t>Nombres</t>
  </si>
  <si>
    <t>pommes de terre</t>
  </si>
  <si>
    <t>café</t>
  </si>
  <si>
    <t>soupe en conserve</t>
  </si>
  <si>
    <t>radis</t>
  </si>
  <si>
    <t>yogurt</t>
  </si>
  <si>
    <t>chocolat</t>
  </si>
  <si>
    <t>Type</t>
  </si>
  <si>
    <t>fruits</t>
  </si>
  <si>
    <t>viandes</t>
  </si>
  <si>
    <t>laitages</t>
  </si>
  <si>
    <t>épiceries</t>
  </si>
  <si>
    <t>légumes</t>
  </si>
  <si>
    <t>Numéro</t>
  </si>
  <si>
    <t>Durée de travail à la main</t>
  </si>
  <si>
    <t>Employés</t>
  </si>
  <si>
    <t>Jacinthe Lafont</t>
  </si>
  <si>
    <t>Raoul-Olympe Girard</t>
  </si>
  <si>
    <t>Laureline Charlet</t>
  </si>
  <si>
    <t>Jeanne Honore</t>
  </si>
  <si>
    <t>Marie-Pollyanna Dupuy</t>
  </si>
  <si>
    <t>Odilon-Muriel Lavergne</t>
  </si>
  <si>
    <t>Emma Thevenet</t>
  </si>
  <si>
    <t>Alix Rives</t>
  </si>
  <si>
    <t>Lucas Mery</t>
  </si>
  <si>
    <t>Perrine Vignon</t>
  </si>
  <si>
    <t>Lundi</t>
  </si>
  <si>
    <t>Mardi</t>
  </si>
  <si>
    <t>Mercredi</t>
  </si>
  <si>
    <t>Jeudi</t>
  </si>
  <si>
    <t>Vendredi</t>
  </si>
  <si>
    <t>Heures travaillées totales</t>
  </si>
  <si>
    <t>Différence vs durée légale</t>
  </si>
  <si>
    <t>absente</t>
  </si>
  <si>
    <t>Nom</t>
  </si>
  <si>
    <t>Adalbéron-Stéphane</t>
  </si>
  <si>
    <t>Alcée-Rosalie</t>
  </si>
  <si>
    <t>Auguste-Morgane</t>
  </si>
  <si>
    <t>Augustin-Gautier</t>
  </si>
  <si>
    <t>Aurélia</t>
  </si>
  <si>
    <t>Béatrix</t>
  </si>
  <si>
    <t>Camille-Lorène</t>
  </si>
  <si>
    <t>Danièle</t>
  </si>
  <si>
    <t>Edith</t>
  </si>
  <si>
    <t>Eugène</t>
  </si>
  <si>
    <t>Eusèbe</t>
  </si>
  <si>
    <t>Hélène</t>
  </si>
  <si>
    <t>Julie</t>
  </si>
  <si>
    <t>Louis</t>
  </si>
  <si>
    <t>Lucas</t>
  </si>
  <si>
    <t>Marion</t>
  </si>
  <si>
    <t>Nestor-Aricie</t>
  </si>
  <si>
    <t>Ségolène</t>
  </si>
  <si>
    <t>Harmonie</t>
  </si>
  <si>
    <t>Semestre 2</t>
  </si>
  <si>
    <t>Semestre 1</t>
  </si>
  <si>
    <t>Prénom</t>
  </si>
  <si>
    <t>Chauvin</t>
  </si>
  <si>
    <t>Ribot</t>
  </si>
  <si>
    <t>Berlin</t>
  </si>
  <si>
    <t>Dacosta</t>
  </si>
  <si>
    <t>Carette</t>
  </si>
  <si>
    <t>Gautier</t>
  </si>
  <si>
    <t>Fournier</t>
  </si>
  <si>
    <t>Le Fur</t>
  </si>
  <si>
    <t>Vernay</t>
  </si>
  <si>
    <t>Zidane</t>
  </si>
  <si>
    <t>Blouin</t>
  </si>
  <si>
    <t>Mercier</t>
  </si>
  <si>
    <t>Toulouse</t>
  </si>
  <si>
    <t>Arnaud</t>
  </si>
  <si>
    <t>Serra</t>
  </si>
  <si>
    <t>Chirac</t>
  </si>
  <si>
    <t>Olivia</t>
  </si>
  <si>
    <t>Reymond</t>
  </si>
  <si>
    <t>Leborgne</t>
  </si>
  <si>
    <t>Note1</t>
  </si>
  <si>
    <t>Note2</t>
  </si>
  <si>
    <t>Note3</t>
  </si>
  <si>
    <t>Note4</t>
  </si>
  <si>
    <t>Note5</t>
  </si>
  <si>
    <t>Moyenne</t>
  </si>
  <si>
    <t>Note 1</t>
  </si>
  <si>
    <t>Note 2</t>
  </si>
  <si>
    <t>Note 3</t>
  </si>
  <si>
    <t>Note 4</t>
  </si>
  <si>
    <t>Note 5</t>
  </si>
  <si>
    <t>Moyenne annuelle</t>
  </si>
  <si>
    <t>Statut</t>
  </si>
  <si>
    <t>Admis</t>
  </si>
  <si>
    <t>Recallé</t>
  </si>
  <si>
    <t>Moyenne2</t>
  </si>
  <si>
    <t>Titre emprunté</t>
  </si>
  <si>
    <t>Type de document</t>
  </si>
  <si>
    <t>Date d'emprunt</t>
  </si>
  <si>
    <t>Emprunté pour</t>
  </si>
  <si>
    <t>Date de retour (estimé)</t>
  </si>
  <si>
    <t>Emprunté depuis</t>
  </si>
  <si>
    <t>Nb jrs restant</t>
  </si>
  <si>
    <t>Nb mois restant</t>
  </si>
  <si>
    <r>
      <t>Amende (1</t>
    </r>
    <r>
      <rPr>
        <sz val="11"/>
        <color theme="1"/>
        <rFont val="Calibri"/>
        <family val="2"/>
      </rPr>
      <t>€</t>
    </r>
    <r>
      <rPr>
        <sz val="11"/>
        <color theme="1"/>
        <rFont val="Calibri"/>
        <family val="2"/>
        <scheme val="minor"/>
      </rPr>
      <t>/mois de retard)</t>
    </r>
  </si>
  <si>
    <t>Année d'emprunt</t>
  </si>
  <si>
    <t>Mois d'emprunt</t>
  </si>
  <si>
    <t>Jour d'emprunt</t>
  </si>
  <si>
    <t>Excel pour les nuls</t>
  </si>
  <si>
    <t>Word pour les nuls</t>
  </si>
  <si>
    <t>Powerpoint pour les nuls</t>
  </si>
  <si>
    <t>Windows 10</t>
  </si>
  <si>
    <t xml:space="preserve">Livre </t>
  </si>
  <si>
    <t>DVD</t>
  </si>
  <si>
    <t>Téléchargement</t>
  </si>
  <si>
    <t>Articles de sport</t>
  </si>
  <si>
    <t>Prix unitaire HT</t>
  </si>
  <si>
    <t>Quantité</t>
  </si>
  <si>
    <t>Total HT</t>
  </si>
  <si>
    <t>Code remise</t>
  </si>
  <si>
    <t>Taux de remise</t>
  </si>
  <si>
    <t>Montant remisé</t>
  </si>
  <si>
    <t>Total TTC</t>
  </si>
  <si>
    <t>Ballons</t>
  </si>
  <si>
    <t>Casques</t>
  </si>
  <si>
    <t>Casquettes</t>
  </si>
  <si>
    <t>Chaussettes</t>
  </si>
  <si>
    <t>Chaussure</t>
  </si>
  <si>
    <t>Echarpes</t>
  </si>
  <si>
    <t>Gants</t>
  </si>
  <si>
    <t>Leggings</t>
  </si>
  <si>
    <t>Montres</t>
  </si>
  <si>
    <t>Pantalons</t>
  </si>
  <si>
    <t>Pulls</t>
  </si>
  <si>
    <t>Raquettes</t>
  </si>
  <si>
    <t>Sac à dos</t>
  </si>
  <si>
    <t>Shorts</t>
  </si>
  <si>
    <t>Skis</t>
  </si>
  <si>
    <t>Sweets</t>
  </si>
  <si>
    <t>Tapis de sol</t>
  </si>
  <si>
    <t>Tee shirts</t>
  </si>
  <si>
    <t>Vélos</t>
  </si>
  <si>
    <t>Vestes</t>
  </si>
  <si>
    <t>Valeur d'inventaire avant remise :</t>
  </si>
  <si>
    <t>après remise</t>
  </si>
  <si>
    <t>Valeur des remises :</t>
  </si>
  <si>
    <t>Remis moyenne (%) :</t>
  </si>
  <si>
    <t>MOIS</t>
  </si>
  <si>
    <t>REGION</t>
  </si>
  <si>
    <t>Catégorie</t>
  </si>
  <si>
    <t>C.A</t>
  </si>
  <si>
    <t>Janvier</t>
  </si>
  <si>
    <t>Nord Ouest</t>
  </si>
  <si>
    <t>Papier A4</t>
  </si>
  <si>
    <t>Sud Ouest</t>
  </si>
  <si>
    <t>Nord Est</t>
  </si>
  <si>
    <t>Sud Est</t>
  </si>
  <si>
    <t>Classeurs</t>
  </si>
  <si>
    <t>Chemises 3 rabats</t>
  </si>
  <si>
    <t>Cartouches</t>
  </si>
  <si>
    <t>Adhésifs</t>
  </si>
  <si>
    <t>Divers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</si>
  <si>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</si>
  <si>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</si>
  <si>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</si>
  <si>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</si>
  <si>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</si>
  <si>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</si>
  <si>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</si>
  <si>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</si>
  <si>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</si>
  <si>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</si>
  <si>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</si>
  <si>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 général</t>
  </si>
  <si>
    <t>Somme de C.A</t>
  </si>
  <si>
    <t>Total Janvier</t>
  </si>
  <si>
    <t>Total Février</t>
  </si>
  <si>
    <t>Total Mars</t>
  </si>
  <si>
    <t>Total Avril</t>
  </si>
  <si>
    <t>Total Mai</t>
  </si>
  <si>
    <t>Total Juin</t>
  </si>
  <si>
    <t>Total Juillet</t>
  </si>
  <si>
    <t>Total Août</t>
  </si>
  <si>
    <t>Total Septembre</t>
  </si>
  <si>
    <t>Total Octobre</t>
  </si>
  <si>
    <t>Total Novembre</t>
  </si>
  <si>
    <t>Total Décembre</t>
  </si>
  <si>
    <t>Total</t>
  </si>
  <si>
    <t>Somme de CA</t>
  </si>
  <si>
    <t>Somme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</si>
</sst>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.00\ &quot;€&quot;"/>
    <numFmt numFmtId="165" formatCode="#,##0\ &quot;€&quot;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1" fillId="0" borderId="1" xfId="0" applyNumberFormat="1" applyFon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Alignment="1">
      <alignment horizontal="right"/>
    </xf>
    <xf numFmtId="0" fontId="0" fillId="0" borderId="1" xfId="0" applyFill="1" applyBorder="1" applyAlignment="1">
      <alignment horizontal="left" vertical="center"/>
    </xf>
    <xf numFmtId="0" fontId="0" fillId="0" borderId="1" xfId="0" applyBorder="1"/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1" fillId="0" borderId="0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/>
    </xf>
    <xf numFmtId="164" fontId="0" fillId="0" borderId="0" xfId="0" applyNumberFormat="1" applyBorder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4" fontId="0" fillId="0" borderId="0" xfId="0" applyNumberFormat="1"/>
    <xf numFmtId="0" fontId="4" fillId="0" borderId="0" xfId="0" applyFont="1"/>
    <xf numFmtId="0" fontId="4" fillId="0" borderId="1" xfId="0" applyFont="1" applyBorder="1"/>
    <xf numFmtId="9" fontId="0" fillId="0" borderId="1" xfId="0" applyNumberFormat="1" applyBorder="1"/>
    <xf numFmtId="8" fontId="0" fillId="0" borderId="0" xfId="0" applyNumberFormat="1"/>
    <xf numFmtId="0" fontId="0" fillId="0" borderId="0" xfId="0" pivotButton="1"/>
    <xf numFmtId="164" fontId="0" fillId="0" borderId="0" xfId="0" pivotButton="1" applyNumberFormat="1"/>
    <xf numFmtId="164" fontId="0" fillId="3" borderId="0" xfId="0" applyNumberFormat="1" applyFill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33"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Fournitures!$D$1</c:f>
              <c:strCache>
                <c:ptCount val="1"/>
                <c:pt idx="0">
                  <c:v>C.A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Fournitures!$A$2:$A$289</c:f>
              <c:strCache>
                <c:ptCount val="288"/>
                <c:pt idx="0">
                  <c:v>Janvier</c:v>
                </c:pt>
                <c:pt idx="1">
                  <c:v>Janvier</c:v>
                </c:pt>
                <c:pt idx="2">
                  <c:v>Janvier</c:v>
                </c:pt>
                <c:pt idx="3">
                  <c:v>Janvier</c:v>
                </c:pt>
                <c:pt idx="4">
                  <c:v>Janvier</c:v>
                </c:pt>
                <c:pt idx="5">
                  <c:v>Janvier</c:v>
                </c:pt>
                <c:pt idx="6">
                  <c:v>Janvier</c:v>
                </c:pt>
                <c:pt idx="7">
                  <c:v>Janvier</c:v>
                </c:pt>
                <c:pt idx="8">
                  <c:v>Janvier</c:v>
                </c:pt>
                <c:pt idx="9">
                  <c:v>Janvier</c:v>
                </c:pt>
                <c:pt idx="10">
                  <c:v>Janvier</c:v>
                </c:pt>
                <c:pt idx="11">
                  <c:v>Janvier</c:v>
                </c:pt>
                <c:pt idx="12">
                  <c:v>Janvier</c:v>
                </c:pt>
                <c:pt idx="13">
                  <c:v>Janvier</c:v>
                </c:pt>
                <c:pt idx="14">
                  <c:v>Janvier</c:v>
                </c:pt>
                <c:pt idx="15">
                  <c:v>Janvier</c:v>
                </c:pt>
                <c:pt idx="16">
                  <c:v>Janvier</c:v>
                </c:pt>
                <c:pt idx="17">
                  <c:v>Janvier</c:v>
                </c:pt>
                <c:pt idx="18">
                  <c:v>Janvier</c:v>
                </c:pt>
                <c:pt idx="19">
                  <c:v>Janvier</c:v>
                </c:pt>
                <c:pt idx="20">
                  <c:v>Janvier</c:v>
                </c:pt>
                <c:pt idx="21">
                  <c:v>Janvier</c:v>
                </c:pt>
                <c:pt idx="22">
                  <c:v>Janvier</c:v>
                </c:pt>
                <c:pt idx="23">
                  <c:v>Janvier</c:v>
                </c:pt>
                <c:pt idx="24">
                  <c:v>Février</c:v>
                </c:pt>
                <c:pt idx="25">
                  <c:v>Février</c:v>
                </c:pt>
                <c:pt idx="26">
                  <c:v>Février</c:v>
                </c:pt>
                <c:pt idx="27">
                  <c:v>Février</c:v>
                </c:pt>
                <c:pt idx="28">
                  <c:v>Février</c:v>
                </c:pt>
                <c:pt idx="29">
                  <c:v>Février</c:v>
                </c:pt>
                <c:pt idx="30">
                  <c:v>Février</c:v>
                </c:pt>
                <c:pt idx="31">
                  <c:v>Février</c:v>
                </c:pt>
                <c:pt idx="32">
                  <c:v>Février</c:v>
                </c:pt>
                <c:pt idx="33">
                  <c:v>Février</c:v>
                </c:pt>
                <c:pt idx="34">
                  <c:v>Février</c:v>
                </c:pt>
                <c:pt idx="35">
                  <c:v>Février</c:v>
                </c:pt>
                <c:pt idx="36">
                  <c:v>Février</c:v>
                </c:pt>
                <c:pt idx="37">
                  <c:v>Février</c:v>
                </c:pt>
                <c:pt idx="38">
                  <c:v>Février</c:v>
                </c:pt>
                <c:pt idx="39">
                  <c:v>Février</c:v>
                </c:pt>
                <c:pt idx="40">
                  <c:v>Février</c:v>
                </c:pt>
                <c:pt idx="41">
                  <c:v>Février</c:v>
                </c:pt>
                <c:pt idx="42">
                  <c:v>Février</c:v>
                </c:pt>
                <c:pt idx="43">
                  <c:v>Février</c:v>
                </c:pt>
                <c:pt idx="44">
                  <c:v>Février</c:v>
                </c:pt>
                <c:pt idx="45">
                  <c:v>Février</c:v>
                </c:pt>
                <c:pt idx="46">
                  <c:v>Février</c:v>
                </c:pt>
                <c:pt idx="47">
                  <c:v>Février</c:v>
                </c:pt>
                <c:pt idx="48">
                  <c:v>Mars</c:v>
                </c:pt>
                <c:pt idx="49">
                  <c:v>Mars</c:v>
                </c:pt>
                <c:pt idx="50">
                  <c:v>Mars</c:v>
                </c:pt>
                <c:pt idx="51">
                  <c:v>Mars</c:v>
                </c:pt>
                <c:pt idx="52">
                  <c:v>Mars</c:v>
                </c:pt>
                <c:pt idx="53">
                  <c:v>Mars</c:v>
                </c:pt>
                <c:pt idx="54">
                  <c:v>Mars</c:v>
                </c:pt>
                <c:pt idx="55">
                  <c:v>Mars</c:v>
                </c:pt>
                <c:pt idx="56">
                  <c:v>Mars</c:v>
                </c:pt>
                <c:pt idx="57">
                  <c:v>Mars</c:v>
                </c:pt>
                <c:pt idx="58">
                  <c:v>Mars</c:v>
                </c:pt>
                <c:pt idx="59">
                  <c:v>Mars</c:v>
                </c:pt>
                <c:pt idx="60">
                  <c:v>Mars</c:v>
                </c:pt>
                <c:pt idx="61">
                  <c:v>Mars</c:v>
                </c:pt>
                <c:pt idx="62">
                  <c:v>Mars</c:v>
                </c:pt>
                <c:pt idx="63">
                  <c:v>Mars</c:v>
                </c:pt>
                <c:pt idx="64">
                  <c:v>Mars</c:v>
                </c:pt>
                <c:pt idx="65">
                  <c:v>Mars</c:v>
                </c:pt>
                <c:pt idx="66">
                  <c:v>Mars</c:v>
                </c:pt>
                <c:pt idx="67">
                  <c:v>Mars</c:v>
                </c:pt>
                <c:pt idx="68">
                  <c:v>Mars</c:v>
                </c:pt>
                <c:pt idx="69">
                  <c:v>Mars</c:v>
                </c:pt>
                <c:pt idx="70">
                  <c:v>Mars</c:v>
                </c:pt>
                <c:pt idx="71">
                  <c:v>Mars</c:v>
                </c:pt>
                <c:pt idx="72">
                  <c:v>Avril</c:v>
                </c:pt>
                <c:pt idx="73">
                  <c:v>Avril</c:v>
                </c:pt>
                <c:pt idx="74">
                  <c:v>Avril</c:v>
                </c:pt>
                <c:pt idx="75">
                  <c:v>Avril</c:v>
                </c:pt>
                <c:pt idx="76">
                  <c:v>Avril</c:v>
                </c:pt>
                <c:pt idx="77">
                  <c:v>Avril</c:v>
                </c:pt>
                <c:pt idx="78">
                  <c:v>Avril</c:v>
                </c:pt>
                <c:pt idx="79">
                  <c:v>Avril</c:v>
                </c:pt>
                <c:pt idx="80">
                  <c:v>Avril</c:v>
                </c:pt>
                <c:pt idx="81">
                  <c:v>Avril</c:v>
                </c:pt>
                <c:pt idx="82">
                  <c:v>Avril</c:v>
                </c:pt>
                <c:pt idx="83">
                  <c:v>Avril</c:v>
                </c:pt>
                <c:pt idx="84">
                  <c:v>Avril</c:v>
                </c:pt>
                <c:pt idx="85">
                  <c:v>Avril</c:v>
                </c:pt>
                <c:pt idx="86">
                  <c:v>Avril</c:v>
                </c:pt>
                <c:pt idx="87">
                  <c:v>Avril</c:v>
                </c:pt>
                <c:pt idx="88">
                  <c:v>Avril</c:v>
                </c:pt>
                <c:pt idx="89">
                  <c:v>Avril</c:v>
                </c:pt>
                <c:pt idx="90">
                  <c:v>Avril</c:v>
                </c:pt>
                <c:pt idx="91">
                  <c:v>Avril</c:v>
                </c:pt>
                <c:pt idx="92">
                  <c:v>Avril</c:v>
                </c:pt>
                <c:pt idx="93">
                  <c:v>Avril</c:v>
                </c:pt>
                <c:pt idx="94">
                  <c:v>Avril</c:v>
                </c:pt>
                <c:pt idx="95">
                  <c:v>Avril</c:v>
                </c:pt>
                <c:pt idx="96">
                  <c:v>Mai</c:v>
                </c:pt>
                <c:pt idx="97">
                  <c:v>Mai</c:v>
                </c:pt>
                <c:pt idx="98">
                  <c:v>Mai</c:v>
                </c:pt>
                <c:pt idx="99">
                  <c:v>Mai</c:v>
                </c:pt>
                <c:pt idx="100">
                  <c:v>Mai</c:v>
                </c:pt>
                <c:pt idx="101">
                  <c:v>Mai</c:v>
                </c:pt>
                <c:pt idx="102">
                  <c:v>Mai</c:v>
                </c:pt>
                <c:pt idx="103">
                  <c:v>Mai</c:v>
                </c:pt>
                <c:pt idx="104">
                  <c:v>Mai</c:v>
                </c:pt>
                <c:pt idx="105">
                  <c:v>Mai</c:v>
                </c:pt>
                <c:pt idx="106">
                  <c:v>Mai</c:v>
                </c:pt>
                <c:pt idx="107">
                  <c:v>Mai</c:v>
                </c:pt>
                <c:pt idx="108">
                  <c:v>Mai</c:v>
                </c:pt>
                <c:pt idx="109">
                  <c:v>Mai</c:v>
                </c:pt>
                <c:pt idx="110">
                  <c:v>Mai</c:v>
                </c:pt>
                <c:pt idx="111">
                  <c:v>Mai</c:v>
                </c:pt>
                <c:pt idx="112">
                  <c:v>Mai</c:v>
                </c:pt>
                <c:pt idx="113">
                  <c:v>Mai</c:v>
                </c:pt>
                <c:pt idx="114">
                  <c:v>Mai</c:v>
                </c:pt>
                <c:pt idx="115">
                  <c:v>Mai</c:v>
                </c:pt>
                <c:pt idx="116">
                  <c:v>Mai</c:v>
                </c:pt>
                <c:pt idx="117">
                  <c:v>Mai</c:v>
                </c:pt>
                <c:pt idx="118">
                  <c:v>Mai</c:v>
                </c:pt>
                <c:pt idx="119">
                  <c:v>Mai</c:v>
                </c:pt>
                <c:pt idx="120">
                  <c:v>Juin</c:v>
                </c:pt>
                <c:pt idx="121">
                  <c:v>Juin</c:v>
                </c:pt>
                <c:pt idx="122">
                  <c:v>Juin</c:v>
                </c:pt>
                <c:pt idx="123">
                  <c:v>Juin</c:v>
                </c:pt>
                <c:pt idx="124">
                  <c:v>Juin</c:v>
                </c:pt>
                <c:pt idx="125">
                  <c:v>Juin</c:v>
                </c:pt>
                <c:pt idx="126">
                  <c:v>Juin</c:v>
                </c:pt>
                <c:pt idx="127">
                  <c:v>Juin</c:v>
                </c:pt>
                <c:pt idx="128">
                  <c:v>Juin</c:v>
                </c:pt>
                <c:pt idx="129">
                  <c:v>Juin</c:v>
                </c:pt>
                <c:pt idx="130">
                  <c:v>Juin</c:v>
                </c:pt>
                <c:pt idx="131">
                  <c:v>Juin</c:v>
                </c:pt>
                <c:pt idx="132">
                  <c:v>Juin</c:v>
                </c:pt>
                <c:pt idx="133">
                  <c:v>Juin</c:v>
                </c:pt>
                <c:pt idx="134">
                  <c:v>Juin</c:v>
                </c:pt>
                <c:pt idx="135">
                  <c:v>Juin</c:v>
                </c:pt>
                <c:pt idx="136">
                  <c:v>Juin</c:v>
                </c:pt>
                <c:pt idx="137">
                  <c:v>Juin</c:v>
                </c:pt>
                <c:pt idx="138">
                  <c:v>Juin</c:v>
                </c:pt>
                <c:pt idx="139">
                  <c:v>Juin</c:v>
                </c:pt>
                <c:pt idx="140">
                  <c:v>Juin</c:v>
                </c:pt>
                <c:pt idx="141">
                  <c:v>Juin</c:v>
                </c:pt>
                <c:pt idx="142">
                  <c:v>Juin</c:v>
                </c:pt>
                <c:pt idx="143">
                  <c:v>Juin</c:v>
                </c:pt>
                <c:pt idx="144">
                  <c:v>Juillet</c:v>
                </c:pt>
                <c:pt idx="145">
                  <c:v>Juillet</c:v>
                </c:pt>
                <c:pt idx="146">
                  <c:v>Juillet</c:v>
                </c:pt>
                <c:pt idx="147">
                  <c:v>Juillet</c:v>
                </c:pt>
                <c:pt idx="148">
                  <c:v>Juillet</c:v>
                </c:pt>
                <c:pt idx="149">
                  <c:v>Juillet</c:v>
                </c:pt>
                <c:pt idx="150">
                  <c:v>Juillet</c:v>
                </c:pt>
                <c:pt idx="151">
                  <c:v>Juillet</c:v>
                </c:pt>
                <c:pt idx="152">
                  <c:v>Juillet</c:v>
                </c:pt>
                <c:pt idx="153">
                  <c:v>Juillet</c:v>
                </c:pt>
                <c:pt idx="154">
                  <c:v>Juillet</c:v>
                </c:pt>
                <c:pt idx="155">
                  <c:v>Juillet</c:v>
                </c:pt>
                <c:pt idx="156">
                  <c:v>Juillet</c:v>
                </c:pt>
                <c:pt idx="157">
                  <c:v>Juillet</c:v>
                </c:pt>
                <c:pt idx="158">
                  <c:v>Juillet</c:v>
                </c:pt>
                <c:pt idx="159">
                  <c:v>Juillet</c:v>
                </c:pt>
                <c:pt idx="160">
                  <c:v>Juillet</c:v>
                </c:pt>
                <c:pt idx="161">
                  <c:v>Juillet</c:v>
                </c:pt>
                <c:pt idx="162">
                  <c:v>Juillet</c:v>
                </c:pt>
                <c:pt idx="163">
                  <c:v>Juillet</c:v>
                </c:pt>
                <c:pt idx="164">
                  <c:v>Juillet</c:v>
                </c:pt>
                <c:pt idx="165">
                  <c:v>Juillet</c:v>
                </c:pt>
                <c:pt idx="166">
                  <c:v>Juillet</c:v>
                </c:pt>
                <c:pt idx="167">
                  <c:v>Juillet</c:v>
                </c:pt>
                <c:pt idx="168">
                  <c:v>Août</c:v>
                </c:pt>
                <c:pt idx="169">
                  <c:v>Août</c:v>
                </c:pt>
                <c:pt idx="170">
                  <c:v>Août</c:v>
                </c:pt>
                <c:pt idx="171">
                  <c:v>Août</c:v>
                </c:pt>
                <c:pt idx="172">
                  <c:v>Août</c:v>
                </c:pt>
                <c:pt idx="173">
                  <c:v>Août</c:v>
                </c:pt>
                <c:pt idx="174">
                  <c:v>Août</c:v>
                </c:pt>
                <c:pt idx="175">
                  <c:v>Août</c:v>
                </c:pt>
                <c:pt idx="176">
                  <c:v>Août</c:v>
                </c:pt>
                <c:pt idx="177">
                  <c:v>Août</c:v>
                </c:pt>
                <c:pt idx="178">
                  <c:v>Août</c:v>
                </c:pt>
                <c:pt idx="179">
                  <c:v>Août</c:v>
                </c:pt>
                <c:pt idx="180">
                  <c:v>Août</c:v>
                </c:pt>
                <c:pt idx="181">
                  <c:v>Août</c:v>
                </c:pt>
                <c:pt idx="182">
                  <c:v>Août</c:v>
                </c:pt>
                <c:pt idx="183">
                  <c:v>Août</c:v>
                </c:pt>
                <c:pt idx="184">
                  <c:v>Août</c:v>
                </c:pt>
                <c:pt idx="185">
                  <c:v>Août</c:v>
                </c:pt>
                <c:pt idx="186">
                  <c:v>Août</c:v>
                </c:pt>
                <c:pt idx="187">
                  <c:v>Août</c:v>
                </c:pt>
                <c:pt idx="188">
                  <c:v>Août</c:v>
                </c:pt>
                <c:pt idx="189">
                  <c:v>Août</c:v>
                </c:pt>
                <c:pt idx="190">
                  <c:v>Août</c:v>
                </c:pt>
                <c:pt idx="191">
                  <c:v>Août</c:v>
                </c:pt>
                <c:pt idx="192">
                  <c:v>Septembre</c:v>
                </c:pt>
                <c:pt idx="193">
                  <c:v>Septembre</c:v>
                </c:pt>
                <c:pt idx="194">
                  <c:v>Septembre</c:v>
                </c:pt>
                <c:pt idx="195">
                  <c:v>Septembre</c:v>
                </c:pt>
                <c:pt idx="196">
                  <c:v>Septembre</c:v>
                </c:pt>
                <c:pt idx="197">
                  <c:v>Septembre</c:v>
                </c:pt>
                <c:pt idx="198">
                  <c:v>Septembre</c:v>
                </c:pt>
                <c:pt idx="199">
                  <c:v>Septembre</c:v>
                </c:pt>
                <c:pt idx="200">
                  <c:v>Septembre</c:v>
                </c:pt>
                <c:pt idx="201">
                  <c:v>Septembre</c:v>
                </c:pt>
                <c:pt idx="202">
                  <c:v>Septembre</c:v>
                </c:pt>
                <c:pt idx="203">
                  <c:v>Septembre</c:v>
                </c:pt>
                <c:pt idx="204">
                  <c:v>Septembre</c:v>
                </c:pt>
                <c:pt idx="205">
                  <c:v>Septembre</c:v>
                </c:pt>
                <c:pt idx="206">
                  <c:v>Septembre</c:v>
                </c:pt>
                <c:pt idx="207">
                  <c:v>Septembre</c:v>
                </c:pt>
                <c:pt idx="208">
                  <c:v>Septembre</c:v>
                </c:pt>
                <c:pt idx="209">
                  <c:v>Septembre</c:v>
                </c:pt>
                <c:pt idx="210">
                  <c:v>Septembre</c:v>
                </c:pt>
                <c:pt idx="211">
                  <c:v>Septembre</c:v>
                </c:pt>
                <c:pt idx="212">
                  <c:v>Septembre</c:v>
                </c:pt>
                <c:pt idx="213">
                  <c:v>Septembre</c:v>
                </c:pt>
                <c:pt idx="214">
                  <c:v>Septembre</c:v>
                </c:pt>
                <c:pt idx="215">
                  <c:v>Septembre</c:v>
                </c:pt>
                <c:pt idx="216">
                  <c:v>Octobre</c:v>
                </c:pt>
                <c:pt idx="217">
                  <c:v>Octobre</c:v>
                </c:pt>
                <c:pt idx="218">
                  <c:v>Octobre</c:v>
                </c:pt>
                <c:pt idx="219">
                  <c:v>Octobre</c:v>
                </c:pt>
                <c:pt idx="220">
                  <c:v>Octobre</c:v>
                </c:pt>
                <c:pt idx="221">
                  <c:v>Octobre</c:v>
                </c:pt>
                <c:pt idx="222">
                  <c:v>Octobre</c:v>
                </c:pt>
                <c:pt idx="223">
                  <c:v>Octobre</c:v>
                </c:pt>
                <c:pt idx="224">
                  <c:v>Octobre</c:v>
                </c:pt>
                <c:pt idx="225">
                  <c:v>Octobre</c:v>
                </c:pt>
                <c:pt idx="226">
                  <c:v>Octobre</c:v>
                </c:pt>
                <c:pt idx="227">
                  <c:v>Octobre</c:v>
                </c:pt>
                <c:pt idx="228">
                  <c:v>Octobre</c:v>
                </c:pt>
                <c:pt idx="229">
                  <c:v>Octobre</c:v>
                </c:pt>
                <c:pt idx="230">
                  <c:v>Octobre</c:v>
                </c:pt>
                <c:pt idx="231">
                  <c:v>Octobre</c:v>
                </c:pt>
                <c:pt idx="232">
                  <c:v>Octobre</c:v>
                </c:pt>
                <c:pt idx="233">
                  <c:v>Octobre</c:v>
                </c:pt>
                <c:pt idx="234">
                  <c:v>Octobre</c:v>
                </c:pt>
                <c:pt idx="235">
                  <c:v>Octobre</c:v>
                </c:pt>
                <c:pt idx="236">
                  <c:v>Octobre</c:v>
                </c:pt>
                <c:pt idx="237">
                  <c:v>Octobre</c:v>
                </c:pt>
                <c:pt idx="238">
                  <c:v>Octobre</c:v>
                </c:pt>
                <c:pt idx="239">
                  <c:v>Octobre</c:v>
                </c:pt>
                <c:pt idx="240">
                  <c:v>Novembre</c:v>
                </c:pt>
                <c:pt idx="241">
                  <c:v>Novembre</c:v>
                </c:pt>
                <c:pt idx="242">
                  <c:v>Novembre</c:v>
                </c:pt>
                <c:pt idx="243">
                  <c:v>Novembre</c:v>
                </c:pt>
                <c:pt idx="244">
                  <c:v>Novembre</c:v>
                </c:pt>
                <c:pt idx="245">
                  <c:v>Novembre</c:v>
                </c:pt>
                <c:pt idx="246">
                  <c:v>Novembre</c:v>
                </c:pt>
                <c:pt idx="247">
                  <c:v>Novembre</c:v>
                </c:pt>
                <c:pt idx="248">
                  <c:v>Novembre</c:v>
                </c:pt>
                <c:pt idx="249">
                  <c:v>Novembre</c:v>
                </c:pt>
                <c:pt idx="250">
                  <c:v>Novembre</c:v>
                </c:pt>
                <c:pt idx="251">
                  <c:v>Novembre</c:v>
                </c:pt>
                <c:pt idx="252">
                  <c:v>Novembre</c:v>
                </c:pt>
                <c:pt idx="253">
                  <c:v>Novembre</c:v>
                </c:pt>
                <c:pt idx="254">
                  <c:v>Novembre</c:v>
                </c:pt>
                <c:pt idx="255">
                  <c:v>Novembre</c:v>
                </c:pt>
                <c:pt idx="256">
                  <c:v>Novembre</c:v>
                </c:pt>
                <c:pt idx="257">
                  <c:v>Novembre</c:v>
                </c:pt>
                <c:pt idx="258">
                  <c:v>Novembre</c:v>
                </c:pt>
                <c:pt idx="259">
                  <c:v>Novembre</c:v>
                </c:pt>
                <c:pt idx="260">
                  <c:v>Novembre</c:v>
                </c:pt>
                <c:pt idx="261">
                  <c:v>Novembre</c:v>
                </c:pt>
                <c:pt idx="262">
                  <c:v>Novembre</c:v>
                </c:pt>
                <c:pt idx="263">
                  <c:v>Novembre</c:v>
                </c:pt>
                <c:pt idx="264">
                  <c:v>Décembre</c:v>
                </c:pt>
                <c:pt idx="265">
                  <c:v>Décembre</c:v>
                </c:pt>
                <c:pt idx="266">
                  <c:v>Décembre</c:v>
                </c:pt>
                <c:pt idx="267">
                  <c:v>Décembre</c:v>
                </c:pt>
                <c:pt idx="268">
                  <c:v>Décembre</c:v>
                </c:pt>
                <c:pt idx="269">
                  <c:v>Décembre</c:v>
                </c:pt>
                <c:pt idx="270">
                  <c:v>Décembre</c:v>
                </c:pt>
                <c:pt idx="271">
                  <c:v>Décembre</c:v>
                </c:pt>
                <c:pt idx="272">
                  <c:v>Décembre</c:v>
                </c:pt>
                <c:pt idx="273">
                  <c:v>Décembre</c:v>
                </c:pt>
                <c:pt idx="274">
                  <c:v>Décembre</c:v>
                </c:pt>
                <c:pt idx="275">
                  <c:v>Décembre</c:v>
                </c:pt>
                <c:pt idx="276">
                  <c:v>Décembre</c:v>
                </c:pt>
                <c:pt idx="277">
                  <c:v>Décembre</c:v>
                </c:pt>
                <c:pt idx="278">
                  <c:v>Décembre</c:v>
                </c:pt>
                <c:pt idx="279">
                  <c:v>Décembre</c:v>
                </c:pt>
                <c:pt idx="280">
                  <c:v>Décembre</c:v>
                </c:pt>
                <c:pt idx="281">
                  <c:v>Décembre</c:v>
                </c:pt>
                <c:pt idx="282">
                  <c:v>Décembre</c:v>
                </c:pt>
                <c:pt idx="283">
                  <c:v>Décembre</c:v>
                </c:pt>
                <c:pt idx="284">
                  <c:v>Décembre</c:v>
                </c:pt>
                <c:pt idx="285">
                  <c:v>Décembre</c:v>
                </c:pt>
                <c:pt idx="286">
                  <c:v>Décembre</c:v>
                </c:pt>
                <c:pt idx="287">
                  <c:v>Décembre</c:v>
                </c:pt>
              </c:strCache>
            </c:strRef>
          </c:cat>
          <c:val>
            <c:numRef>
              <c:f>Fournitures!$D$2:$D$289</c:f>
              <c:numCache>
                <c:formatCode>"€"#,##0.00_);[Red]\("€"#,##0.00\)</c:formatCode>
                <c:ptCount val="288"/>
                <c:pt idx="0">
                  <c:v>2077</c:v>
                </c:pt>
                <c:pt idx="1">
                  <c:v>6932</c:v>
                </c:pt>
                <c:pt idx="2">
                  <c:v>4721</c:v>
                </c:pt>
                <c:pt idx="3">
                  <c:v>4049</c:v>
                </c:pt>
                <c:pt idx="4">
                  <c:v>6330</c:v>
                </c:pt>
                <c:pt idx="5">
                  <c:v>5458</c:v>
                </c:pt>
                <c:pt idx="6">
                  <c:v>7573</c:v>
                </c:pt>
                <c:pt idx="7">
                  <c:v>1273</c:v>
                </c:pt>
                <c:pt idx="8">
                  <c:v>3516</c:v>
                </c:pt>
                <c:pt idx="9">
                  <c:v>4014</c:v>
                </c:pt>
                <c:pt idx="10">
                  <c:v>3439</c:v>
                </c:pt>
                <c:pt idx="11">
                  <c:v>4324</c:v>
                </c:pt>
                <c:pt idx="12">
                  <c:v>5461</c:v>
                </c:pt>
                <c:pt idx="13">
                  <c:v>1192</c:v>
                </c:pt>
                <c:pt idx="14">
                  <c:v>5827</c:v>
                </c:pt>
                <c:pt idx="15">
                  <c:v>3705</c:v>
                </c:pt>
                <c:pt idx="16">
                  <c:v>2566</c:v>
                </c:pt>
                <c:pt idx="17">
                  <c:v>5637</c:v>
                </c:pt>
                <c:pt idx="18">
                  <c:v>1489</c:v>
                </c:pt>
                <c:pt idx="19">
                  <c:v>1066</c:v>
                </c:pt>
                <c:pt idx="20">
                  <c:v>5124</c:v>
                </c:pt>
                <c:pt idx="21">
                  <c:v>6094</c:v>
                </c:pt>
                <c:pt idx="22">
                  <c:v>4815</c:v>
                </c:pt>
                <c:pt idx="23">
                  <c:v>6520</c:v>
                </c:pt>
                <c:pt idx="24">
                  <c:v>5845</c:v>
                </c:pt>
                <c:pt idx="25">
                  <c:v>3691</c:v>
                </c:pt>
                <c:pt idx="26">
                  <c:v>7183</c:v>
                </c:pt>
                <c:pt idx="27">
                  <c:v>2282</c:v>
                </c:pt>
                <c:pt idx="28">
                  <c:v>1022</c:v>
                </c:pt>
                <c:pt idx="29">
                  <c:v>4212</c:v>
                </c:pt>
                <c:pt idx="30">
                  <c:v>5056</c:v>
                </c:pt>
                <c:pt idx="31">
                  <c:v>621</c:v>
                </c:pt>
                <c:pt idx="32">
                  <c:v>4693</c:v>
                </c:pt>
                <c:pt idx="33">
                  <c:v>6411</c:v>
                </c:pt>
                <c:pt idx="34">
                  <c:v>6960</c:v>
                </c:pt>
                <c:pt idx="35">
                  <c:v>4243</c:v>
                </c:pt>
                <c:pt idx="36">
                  <c:v>2211</c:v>
                </c:pt>
                <c:pt idx="37">
                  <c:v>2642</c:v>
                </c:pt>
                <c:pt idx="38">
                  <c:v>1730</c:v>
                </c:pt>
                <c:pt idx="39">
                  <c:v>7097</c:v>
                </c:pt>
                <c:pt idx="40">
                  <c:v>6623</c:v>
                </c:pt>
                <c:pt idx="41">
                  <c:v>7045</c:v>
                </c:pt>
                <c:pt idx="42">
                  <c:v>5946</c:v>
                </c:pt>
                <c:pt idx="43">
                  <c:v>2362</c:v>
                </c:pt>
                <c:pt idx="44">
                  <c:v>7213</c:v>
                </c:pt>
                <c:pt idx="45">
                  <c:v>1026</c:v>
                </c:pt>
                <c:pt idx="46">
                  <c:v>1774</c:v>
                </c:pt>
                <c:pt idx="47">
                  <c:v>7368</c:v>
                </c:pt>
                <c:pt idx="48">
                  <c:v>828</c:v>
                </c:pt>
                <c:pt idx="49">
                  <c:v>5618</c:v>
                </c:pt>
                <c:pt idx="50">
                  <c:v>3362</c:v>
                </c:pt>
                <c:pt idx="51">
                  <c:v>4426</c:v>
                </c:pt>
                <c:pt idx="52">
                  <c:v>3009</c:v>
                </c:pt>
                <c:pt idx="53">
                  <c:v>4857</c:v>
                </c:pt>
                <c:pt idx="54">
                  <c:v>7806</c:v>
                </c:pt>
                <c:pt idx="55">
                  <c:v>7511</c:v>
                </c:pt>
                <c:pt idx="56">
                  <c:v>1084</c:v>
                </c:pt>
                <c:pt idx="57">
                  <c:v>1963</c:v>
                </c:pt>
                <c:pt idx="58">
                  <c:v>6095</c:v>
                </c:pt>
                <c:pt idx="59">
                  <c:v>4043</c:v>
                </c:pt>
                <c:pt idx="60">
                  <c:v>1336</c:v>
                </c:pt>
                <c:pt idx="61">
                  <c:v>3172</c:v>
                </c:pt>
                <c:pt idx="62">
                  <c:v>1005</c:v>
                </c:pt>
                <c:pt idx="63">
                  <c:v>6347</c:v>
                </c:pt>
                <c:pt idx="64">
                  <c:v>2619</c:v>
                </c:pt>
                <c:pt idx="65">
                  <c:v>7094</c:v>
                </c:pt>
                <c:pt idx="66">
                  <c:v>3937</c:v>
                </c:pt>
                <c:pt idx="67">
                  <c:v>7745</c:v>
                </c:pt>
                <c:pt idx="68">
                  <c:v>2093</c:v>
                </c:pt>
                <c:pt idx="69">
                  <c:v>4424</c:v>
                </c:pt>
                <c:pt idx="70">
                  <c:v>5996</c:v>
                </c:pt>
                <c:pt idx="71">
                  <c:v>5272</c:v>
                </c:pt>
                <c:pt idx="72">
                  <c:v>5484</c:v>
                </c:pt>
                <c:pt idx="73">
                  <c:v>7249</c:v>
                </c:pt>
                <c:pt idx="74">
                  <c:v>3310</c:v>
                </c:pt>
                <c:pt idx="75">
                  <c:v>3393</c:v>
                </c:pt>
                <c:pt idx="76">
                  <c:v>6906</c:v>
                </c:pt>
                <c:pt idx="77">
                  <c:v>3138</c:v>
                </c:pt>
                <c:pt idx="78">
                  <c:v>3737</c:v>
                </c:pt>
                <c:pt idx="79">
                  <c:v>897</c:v>
                </c:pt>
                <c:pt idx="80">
                  <c:v>5202</c:v>
                </c:pt>
                <c:pt idx="81">
                  <c:v>6674</c:v>
                </c:pt>
                <c:pt idx="82">
                  <c:v>4562</c:v>
                </c:pt>
                <c:pt idx="83">
                  <c:v>1355</c:v>
                </c:pt>
                <c:pt idx="84">
                  <c:v>900</c:v>
                </c:pt>
                <c:pt idx="85">
                  <c:v>1033</c:v>
                </c:pt>
                <c:pt idx="86">
                  <c:v>3771</c:v>
                </c:pt>
                <c:pt idx="87">
                  <c:v>3425</c:v>
                </c:pt>
                <c:pt idx="88">
                  <c:v>3994</c:v>
                </c:pt>
                <c:pt idx="89">
                  <c:v>4191</c:v>
                </c:pt>
                <c:pt idx="90">
                  <c:v>7409</c:v>
                </c:pt>
                <c:pt idx="91">
                  <c:v>5906</c:v>
                </c:pt>
                <c:pt idx="92">
                  <c:v>5097</c:v>
                </c:pt>
                <c:pt idx="93">
                  <c:v>4719</c:v>
                </c:pt>
                <c:pt idx="94">
                  <c:v>7195</c:v>
                </c:pt>
                <c:pt idx="95">
                  <c:v>7063</c:v>
                </c:pt>
                <c:pt idx="96">
                  <c:v>7890</c:v>
                </c:pt>
                <c:pt idx="97">
                  <c:v>2463</c:v>
                </c:pt>
                <c:pt idx="98">
                  <c:v>3596</c:v>
                </c:pt>
                <c:pt idx="99">
                  <c:v>2013</c:v>
                </c:pt>
                <c:pt idx="100">
                  <c:v>4656</c:v>
                </c:pt>
                <c:pt idx="101">
                  <c:v>1879</c:v>
                </c:pt>
                <c:pt idx="102">
                  <c:v>7989</c:v>
                </c:pt>
                <c:pt idx="103">
                  <c:v>3386</c:v>
                </c:pt>
                <c:pt idx="104">
                  <c:v>2083</c:v>
                </c:pt>
                <c:pt idx="105">
                  <c:v>4405</c:v>
                </c:pt>
                <c:pt idx="106">
                  <c:v>2297</c:v>
                </c:pt>
                <c:pt idx="107">
                  <c:v>2156</c:v>
                </c:pt>
                <c:pt idx="108">
                  <c:v>2898</c:v>
                </c:pt>
                <c:pt idx="109">
                  <c:v>1444</c:v>
                </c:pt>
                <c:pt idx="110">
                  <c:v>4317</c:v>
                </c:pt>
                <c:pt idx="111">
                  <c:v>3591</c:v>
                </c:pt>
                <c:pt idx="112">
                  <c:v>7172</c:v>
                </c:pt>
                <c:pt idx="113">
                  <c:v>4613</c:v>
                </c:pt>
                <c:pt idx="114">
                  <c:v>574</c:v>
                </c:pt>
                <c:pt idx="115">
                  <c:v>2301</c:v>
                </c:pt>
                <c:pt idx="116">
                  <c:v>790</c:v>
                </c:pt>
                <c:pt idx="117">
                  <c:v>2349</c:v>
                </c:pt>
                <c:pt idx="118">
                  <c:v>6423</c:v>
                </c:pt>
                <c:pt idx="119">
                  <c:v>6182</c:v>
                </c:pt>
                <c:pt idx="120">
                  <c:v>5610</c:v>
                </c:pt>
                <c:pt idx="121">
                  <c:v>2748</c:v>
                </c:pt>
                <c:pt idx="122">
                  <c:v>7635</c:v>
                </c:pt>
                <c:pt idx="123">
                  <c:v>7455</c:v>
                </c:pt>
                <c:pt idx="124">
                  <c:v>860</c:v>
                </c:pt>
                <c:pt idx="125">
                  <c:v>4643</c:v>
                </c:pt>
                <c:pt idx="126">
                  <c:v>2957</c:v>
                </c:pt>
                <c:pt idx="127">
                  <c:v>7828</c:v>
                </c:pt>
                <c:pt idx="128">
                  <c:v>6453</c:v>
                </c:pt>
                <c:pt idx="129">
                  <c:v>1772</c:v>
                </c:pt>
                <c:pt idx="130">
                  <c:v>4421</c:v>
                </c:pt>
                <c:pt idx="131">
                  <c:v>7046</c:v>
                </c:pt>
                <c:pt idx="132">
                  <c:v>1372</c:v>
                </c:pt>
                <c:pt idx="133">
                  <c:v>5875</c:v>
                </c:pt>
                <c:pt idx="134">
                  <c:v>679</c:v>
                </c:pt>
                <c:pt idx="135">
                  <c:v>5710</c:v>
                </c:pt>
                <c:pt idx="136">
                  <c:v>3571</c:v>
                </c:pt>
                <c:pt idx="137">
                  <c:v>1076</c:v>
                </c:pt>
                <c:pt idx="138">
                  <c:v>794</c:v>
                </c:pt>
                <c:pt idx="139">
                  <c:v>1390</c:v>
                </c:pt>
                <c:pt idx="140">
                  <c:v>2691</c:v>
                </c:pt>
                <c:pt idx="141">
                  <c:v>7790</c:v>
                </c:pt>
                <c:pt idx="142">
                  <c:v>2763</c:v>
                </c:pt>
                <c:pt idx="143">
                  <c:v>4174</c:v>
                </c:pt>
                <c:pt idx="144">
                  <c:v>6730</c:v>
                </c:pt>
                <c:pt idx="145">
                  <c:v>5093</c:v>
                </c:pt>
                <c:pt idx="146">
                  <c:v>1902</c:v>
                </c:pt>
                <c:pt idx="147">
                  <c:v>3410</c:v>
                </c:pt>
                <c:pt idx="148">
                  <c:v>2186</c:v>
                </c:pt>
                <c:pt idx="149">
                  <c:v>3012</c:v>
                </c:pt>
                <c:pt idx="150">
                  <c:v>5748</c:v>
                </c:pt>
                <c:pt idx="151">
                  <c:v>3559</c:v>
                </c:pt>
                <c:pt idx="152">
                  <c:v>4862</c:v>
                </c:pt>
                <c:pt idx="153">
                  <c:v>2904</c:v>
                </c:pt>
                <c:pt idx="154">
                  <c:v>6442</c:v>
                </c:pt>
                <c:pt idx="155">
                  <c:v>4081</c:v>
                </c:pt>
                <c:pt idx="156">
                  <c:v>6925</c:v>
                </c:pt>
                <c:pt idx="157">
                  <c:v>1977</c:v>
                </c:pt>
                <c:pt idx="158">
                  <c:v>2523</c:v>
                </c:pt>
                <c:pt idx="159">
                  <c:v>3694</c:v>
                </c:pt>
                <c:pt idx="160">
                  <c:v>4006</c:v>
                </c:pt>
                <c:pt idx="161">
                  <c:v>2369</c:v>
                </c:pt>
                <c:pt idx="162">
                  <c:v>3813</c:v>
                </c:pt>
                <c:pt idx="163">
                  <c:v>2856</c:v>
                </c:pt>
                <c:pt idx="164">
                  <c:v>5811</c:v>
                </c:pt>
                <c:pt idx="165">
                  <c:v>3429</c:v>
                </c:pt>
                <c:pt idx="166">
                  <c:v>1473</c:v>
                </c:pt>
                <c:pt idx="167">
                  <c:v>4245</c:v>
                </c:pt>
                <c:pt idx="168">
                  <c:v>5391</c:v>
                </c:pt>
                <c:pt idx="169">
                  <c:v>6901</c:v>
                </c:pt>
                <c:pt idx="170">
                  <c:v>4072</c:v>
                </c:pt>
                <c:pt idx="171">
                  <c:v>2735</c:v>
                </c:pt>
                <c:pt idx="172">
                  <c:v>2639</c:v>
                </c:pt>
                <c:pt idx="173">
                  <c:v>4469</c:v>
                </c:pt>
                <c:pt idx="174">
                  <c:v>7443</c:v>
                </c:pt>
                <c:pt idx="175">
                  <c:v>2192</c:v>
                </c:pt>
                <c:pt idx="176">
                  <c:v>1204</c:v>
                </c:pt>
                <c:pt idx="177">
                  <c:v>3209</c:v>
                </c:pt>
                <c:pt idx="178">
                  <c:v>2175</c:v>
                </c:pt>
                <c:pt idx="179">
                  <c:v>2384</c:v>
                </c:pt>
                <c:pt idx="180">
                  <c:v>5563</c:v>
                </c:pt>
                <c:pt idx="181">
                  <c:v>7477</c:v>
                </c:pt>
                <c:pt idx="182">
                  <c:v>5841</c:v>
                </c:pt>
                <c:pt idx="183">
                  <c:v>6494</c:v>
                </c:pt>
                <c:pt idx="184">
                  <c:v>4264</c:v>
                </c:pt>
                <c:pt idx="185">
                  <c:v>2255</c:v>
                </c:pt>
                <c:pt idx="186">
                  <c:v>1474</c:v>
                </c:pt>
                <c:pt idx="187">
                  <c:v>4463</c:v>
                </c:pt>
                <c:pt idx="188">
                  <c:v>4073</c:v>
                </c:pt>
                <c:pt idx="189">
                  <c:v>3985</c:v>
                </c:pt>
                <c:pt idx="190">
                  <c:v>1845</c:v>
                </c:pt>
                <c:pt idx="191">
                  <c:v>2941</c:v>
                </c:pt>
                <c:pt idx="192">
                  <c:v>2065</c:v>
                </c:pt>
                <c:pt idx="193">
                  <c:v>4901</c:v>
                </c:pt>
                <c:pt idx="194">
                  <c:v>7146</c:v>
                </c:pt>
                <c:pt idx="195">
                  <c:v>4814</c:v>
                </c:pt>
                <c:pt idx="196">
                  <c:v>2409</c:v>
                </c:pt>
                <c:pt idx="197">
                  <c:v>4006</c:v>
                </c:pt>
                <c:pt idx="198">
                  <c:v>5799</c:v>
                </c:pt>
                <c:pt idx="199">
                  <c:v>2038</c:v>
                </c:pt>
                <c:pt idx="200">
                  <c:v>6253</c:v>
                </c:pt>
                <c:pt idx="201">
                  <c:v>5749</c:v>
                </c:pt>
                <c:pt idx="202">
                  <c:v>6331</c:v>
                </c:pt>
                <c:pt idx="203">
                  <c:v>7215</c:v>
                </c:pt>
                <c:pt idx="204">
                  <c:v>4383</c:v>
                </c:pt>
                <c:pt idx="205">
                  <c:v>4973</c:v>
                </c:pt>
                <c:pt idx="206">
                  <c:v>4936</c:v>
                </c:pt>
                <c:pt idx="207">
                  <c:v>5332</c:v>
                </c:pt>
                <c:pt idx="208">
                  <c:v>2806</c:v>
                </c:pt>
                <c:pt idx="209">
                  <c:v>4956</c:v>
                </c:pt>
                <c:pt idx="210">
                  <c:v>2154</c:v>
                </c:pt>
                <c:pt idx="211">
                  <c:v>4312</c:v>
                </c:pt>
                <c:pt idx="212">
                  <c:v>7005</c:v>
                </c:pt>
                <c:pt idx="213">
                  <c:v>3540</c:v>
                </c:pt>
                <c:pt idx="214">
                  <c:v>2626</c:v>
                </c:pt>
                <c:pt idx="215">
                  <c:v>4843</c:v>
                </c:pt>
                <c:pt idx="216">
                  <c:v>5084</c:v>
                </c:pt>
                <c:pt idx="217">
                  <c:v>3519</c:v>
                </c:pt>
                <c:pt idx="218">
                  <c:v>6849</c:v>
                </c:pt>
                <c:pt idx="219">
                  <c:v>2509</c:v>
                </c:pt>
                <c:pt idx="220">
                  <c:v>5118</c:v>
                </c:pt>
                <c:pt idx="221">
                  <c:v>2378</c:v>
                </c:pt>
                <c:pt idx="222">
                  <c:v>4413</c:v>
                </c:pt>
                <c:pt idx="223">
                  <c:v>6327</c:v>
                </c:pt>
                <c:pt idx="224">
                  <c:v>6426</c:v>
                </c:pt>
                <c:pt idx="225">
                  <c:v>7425</c:v>
                </c:pt>
                <c:pt idx="226">
                  <c:v>4465</c:v>
                </c:pt>
                <c:pt idx="227">
                  <c:v>1930</c:v>
                </c:pt>
                <c:pt idx="228">
                  <c:v>1539</c:v>
                </c:pt>
                <c:pt idx="229">
                  <c:v>5987</c:v>
                </c:pt>
                <c:pt idx="230">
                  <c:v>5023</c:v>
                </c:pt>
                <c:pt idx="231">
                  <c:v>6688</c:v>
                </c:pt>
                <c:pt idx="232">
                  <c:v>4190</c:v>
                </c:pt>
                <c:pt idx="233">
                  <c:v>7443</c:v>
                </c:pt>
                <c:pt idx="234">
                  <c:v>5377</c:v>
                </c:pt>
                <c:pt idx="235">
                  <c:v>4847</c:v>
                </c:pt>
                <c:pt idx="236">
                  <c:v>4678</c:v>
                </c:pt>
                <c:pt idx="237">
                  <c:v>4697</c:v>
                </c:pt>
                <c:pt idx="238">
                  <c:v>4660</c:v>
                </c:pt>
                <c:pt idx="239">
                  <c:v>6839</c:v>
                </c:pt>
                <c:pt idx="240">
                  <c:v>2413</c:v>
                </c:pt>
                <c:pt idx="241">
                  <c:v>4748</c:v>
                </c:pt>
                <c:pt idx="242">
                  <c:v>5962</c:v>
                </c:pt>
                <c:pt idx="243">
                  <c:v>1814</c:v>
                </c:pt>
                <c:pt idx="244">
                  <c:v>7434</c:v>
                </c:pt>
                <c:pt idx="245">
                  <c:v>4848</c:v>
                </c:pt>
                <c:pt idx="246">
                  <c:v>1055</c:v>
                </c:pt>
                <c:pt idx="247">
                  <c:v>6779</c:v>
                </c:pt>
                <c:pt idx="248">
                  <c:v>3558</c:v>
                </c:pt>
                <c:pt idx="249">
                  <c:v>3158</c:v>
                </c:pt>
                <c:pt idx="250">
                  <c:v>7192</c:v>
                </c:pt>
                <c:pt idx="251">
                  <c:v>5741</c:v>
                </c:pt>
                <c:pt idx="252">
                  <c:v>1899</c:v>
                </c:pt>
                <c:pt idx="253">
                  <c:v>3902</c:v>
                </c:pt>
                <c:pt idx="254">
                  <c:v>2015</c:v>
                </c:pt>
                <c:pt idx="255">
                  <c:v>2382</c:v>
                </c:pt>
                <c:pt idx="256">
                  <c:v>1429</c:v>
                </c:pt>
                <c:pt idx="257">
                  <c:v>3235</c:v>
                </c:pt>
                <c:pt idx="258">
                  <c:v>5428</c:v>
                </c:pt>
                <c:pt idx="259">
                  <c:v>4268</c:v>
                </c:pt>
                <c:pt idx="260">
                  <c:v>4702</c:v>
                </c:pt>
                <c:pt idx="261">
                  <c:v>2263</c:v>
                </c:pt>
                <c:pt idx="262">
                  <c:v>3296</c:v>
                </c:pt>
                <c:pt idx="263">
                  <c:v>5986</c:v>
                </c:pt>
                <c:pt idx="264">
                  <c:v>5544</c:v>
                </c:pt>
                <c:pt idx="265">
                  <c:v>2039</c:v>
                </c:pt>
                <c:pt idx="266">
                  <c:v>2803</c:v>
                </c:pt>
                <c:pt idx="267">
                  <c:v>4831</c:v>
                </c:pt>
                <c:pt idx="268">
                  <c:v>3956</c:v>
                </c:pt>
                <c:pt idx="269">
                  <c:v>4852</c:v>
                </c:pt>
                <c:pt idx="270">
                  <c:v>2692</c:v>
                </c:pt>
                <c:pt idx="271">
                  <c:v>2505</c:v>
                </c:pt>
                <c:pt idx="272">
                  <c:v>4110</c:v>
                </c:pt>
                <c:pt idx="273">
                  <c:v>2958</c:v>
                </c:pt>
                <c:pt idx="274">
                  <c:v>4774</c:v>
                </c:pt>
                <c:pt idx="275">
                  <c:v>4125</c:v>
                </c:pt>
                <c:pt idx="276">
                  <c:v>2943</c:v>
                </c:pt>
                <c:pt idx="277">
                  <c:v>3625</c:v>
                </c:pt>
                <c:pt idx="278">
                  <c:v>6287</c:v>
                </c:pt>
                <c:pt idx="279">
                  <c:v>1424</c:v>
                </c:pt>
                <c:pt idx="280">
                  <c:v>2136</c:v>
                </c:pt>
                <c:pt idx="281">
                  <c:v>4569</c:v>
                </c:pt>
                <c:pt idx="282">
                  <c:v>6477</c:v>
                </c:pt>
                <c:pt idx="283">
                  <c:v>1982</c:v>
                </c:pt>
                <c:pt idx="284">
                  <c:v>1178</c:v>
                </c:pt>
                <c:pt idx="285">
                  <c:v>7458</c:v>
                </c:pt>
                <c:pt idx="286">
                  <c:v>2999</c:v>
                </c:pt>
                <c:pt idx="287">
                  <c:v>2228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A-4B49-8DAE-AF4A01A9B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797048"/>
        <c:axId val="905791144"/>
      </c:lineChart>
      <c:catAx>
        <c:axId val="90579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791144"/>
        <c:crosses val="autoZero"/>
        <c:auto val="1"/>
        <c:lblAlgn val="ctr"/>
        <c:lblOffset val="100"/>
        <c:noMultiLvlLbl val="0"/>
      </c:catAx>
      <c:valAx>
        <c:axId val="90579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79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[Jérémy Deblaecker V2 Ex1 à 8.xlsx]Graphique croisés dynamiques!Tableau croisé dynamique12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'Graphique croisés dynamiques'!$B$1:$B$2</c:f>
              <c:strCache>
                <c:ptCount val="1"/>
                <c:pt idx="0">
                  <c:v>Nord 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'Graphique croisés dynamiques'!$A$3:$A$15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'Graphique croisés dynamiques'!$B$3:$B$15</c:f>
              <c:numCache>
                <c:formatCode>#\ ##0.00\ "€"</c:formatCode>
                <c:ptCount val="12"/>
                <c:pt idx="0">
                  <c:v>27864</c:v>
                </c:pt>
                <c:pt idx="1">
                  <c:v>28649</c:v>
                </c:pt>
                <c:pt idx="2">
                  <c:v>28201</c:v>
                </c:pt>
                <c:pt idx="3">
                  <c:v>29984</c:v>
                </c:pt>
                <c:pt idx="4">
                  <c:v>25196</c:v>
                </c:pt>
                <c:pt idx="5">
                  <c:v>19249</c:v>
                </c:pt>
                <c:pt idx="6">
                  <c:v>21901</c:v>
                </c:pt>
                <c:pt idx="7">
                  <c:v>22850</c:v>
                </c:pt>
                <c:pt idx="8">
                  <c:v>28992</c:v>
                </c:pt>
                <c:pt idx="9">
                  <c:v>30787</c:v>
                </c:pt>
                <c:pt idx="10">
                  <c:v>24948</c:v>
                </c:pt>
                <c:pt idx="11">
                  <c:v>26032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4-45A1-8703-B752631DDC95}"/>
            </c:ext>
          </c:extLst>
        </c:ser>
        <c:ser>
          <c:idx val="1"/>
          <c:order val="1"/>
          <c:tx>
            <c:strRef>
              <c:f>'Graphique croisés dynamiques'!$C$1:$C$2</c:f>
              <c:strCache>
                <c:ptCount val="1"/>
                <c:pt idx="0">
                  <c:v>Nord Ouest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'Graphique croisés dynamiques'!$A$3:$A$15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'Graphique croisés dynamiques'!$C$3:$C$15</c:f>
              <c:numCache>
                <c:formatCode>#\ ##0.00\ "€"</c:formatCode>
                <c:ptCount val="12"/>
                <c:pt idx="0">
                  <c:v>25074</c:v>
                </c:pt>
                <c:pt idx="1">
                  <c:v>27607</c:v>
                </c:pt>
                <c:pt idx="2">
                  <c:v>10969</c:v>
                </c:pt>
                <c:pt idx="3">
                  <c:v>27583</c:v>
                </c:pt>
                <c:pt idx="4">
                  <c:v>25489</c:v>
                </c:pt>
                <c:pt idx="5">
                  <c:v>20557</c:v>
                </c:pt>
                <c:pt idx="6">
                  <c:v>30520</c:v>
                </c:pt>
                <c:pt idx="7">
                  <c:v>23134</c:v>
                </c:pt>
                <c:pt idx="8">
                  <c:v>24921</c:v>
                </c:pt>
                <c:pt idx="9">
                  <c:v>27035</c:v>
                </c:pt>
                <c:pt idx="10">
                  <c:v>21435</c:v>
                </c:pt>
                <c:pt idx="11">
                  <c:v>19867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4-45A1-8703-B752631DDC95}"/>
            </c:ext>
          </c:extLst>
        </c:ser>
        <c:ser>
          <c:idx val="2"/>
          <c:order val="2"/>
          <c:tx>
            <c:strRef>
              <c:f>'Graphique croisés dynamiques'!$D$1:$D$2</c:f>
              <c:strCache>
                <c:ptCount val="1"/>
                <c:pt idx="0">
                  <c:v>Sud 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'Graphique croisés dynamiques'!$A$3:$A$15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'Graphique croisés dynamiques'!$D$3:$D$15</c:f>
              <c:numCache>
                <c:formatCode>#\ ##0.00\ "€"</c:formatCode>
                <c:ptCount val="12"/>
                <c:pt idx="0">
                  <c:v>20937</c:v>
                </c:pt>
                <c:pt idx="1">
                  <c:v>23973</c:v>
                </c:pt>
                <c:pt idx="2">
                  <c:v>35344</c:v>
                </c:pt>
                <c:pt idx="3">
                  <c:v>22039</c:v>
                </c:pt>
                <c:pt idx="4">
                  <c:v>19629</c:v>
                </c:pt>
                <c:pt idx="5">
                  <c:v>33603</c:v>
                </c:pt>
                <c:pt idx="6">
                  <c:v>21845</c:v>
                </c:pt>
                <c:pt idx="7">
                  <c:v>21209</c:v>
                </c:pt>
                <c:pt idx="8">
                  <c:v>28554</c:v>
                </c:pt>
                <c:pt idx="9">
                  <c:v>29140</c:v>
                </c:pt>
                <c:pt idx="10">
                  <c:v>26970</c:v>
                </c:pt>
                <c:pt idx="11">
                  <c:v>17095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4-45A1-8703-B752631DDC95}"/>
            </c:ext>
          </c:extLst>
        </c:ser>
        <c:ser>
          <c:idx val="3"/>
          <c:order val="3"/>
          <c:tx>
            <c:strRef>
              <c:f>'Graphique croisés dynamiques'!$E$1:$E$2</c:f>
              <c:strCache>
                <c:ptCount val="1"/>
                <c:pt idx="0">
                  <c:v>Sud Ouest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'Graphique croisés dynamiques'!$A$3:$A$15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'Graphique croisés dynamiques'!$E$3:$E$15</c:f>
              <c:numCache>
                <c:formatCode>#\ ##0.00\ "€"</c:formatCode>
                <c:ptCount val="12"/>
                <c:pt idx="0">
                  <c:v>29327</c:v>
                </c:pt>
                <c:pt idx="1">
                  <c:v>25027</c:v>
                </c:pt>
                <c:pt idx="2">
                  <c:v>27128</c:v>
                </c:pt>
                <c:pt idx="3">
                  <c:v>27004</c:v>
                </c:pt>
                <c:pt idx="4">
                  <c:v>17153</c:v>
                </c:pt>
                <c:pt idx="5">
                  <c:v>23904</c:v>
                </c:pt>
                <c:pt idx="6">
                  <c:v>18784</c:v>
                </c:pt>
                <c:pt idx="7">
                  <c:v>28296</c:v>
                </c:pt>
                <c:pt idx="8">
                  <c:v>28125</c:v>
                </c:pt>
                <c:pt idx="9">
                  <c:v>31449</c:v>
                </c:pt>
                <c:pt idx="10">
                  <c:v>22154</c:v>
                </c:pt>
                <c:pt idx="11">
                  <c:v>25501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04-45A1-8703-B752631DD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659992"/>
        <c:axId val="912659664"/>
      </c:lineChart>
      <c:catAx>
        <c:axId val="91265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2659664"/>
        <c:crosses val="autoZero"/>
        <c:auto val="1"/>
        <c:lblAlgn val="ctr"/>
        <c:lblOffset val="100"/>
        <c:noMultiLvlLbl val="0"/>
      </c:catAx>
      <c:valAx>
        <c:axId val="9126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265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[Jérémy Deblaecker V2 Ex1 à 8.xlsx]Graphique croisés dynamiques!Tableau croisé dynamique13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 Annuel par région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'Graphique croisés dynamiques'!$B$18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EA-4A8A-B1C8-33D8B46715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EA-4A8A-B1C8-33D8B46715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2EA-4A8A-B1C8-33D8B46715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2EA-4A8A-B1C8-33D8B467156D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2EA-4A8A-B1C8-33D8B46715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'Graphique croisés dynamiques'!$A$19:$A$23</c:f>
              <c:strCache>
                <c:ptCount val="4"/>
                <c:pt idx="0">
                  <c:v>Nord Est</c:v>
                </c:pt>
                <c:pt idx="1">
                  <c:v>Nord Ouest</c:v>
                </c:pt>
                <c:pt idx="2">
                  <c:v>Sud Est</c:v>
                </c:pt>
                <c:pt idx="3">
                  <c:v>Sud Ouest</c:v>
                </c:pt>
              </c:strCache>
            </c:strRef>
          </c:cat>
          <c:val>
            <c:numRef>
              <c:f>'Graphique croisés dynamiques'!$B$19:$B$23</c:f>
              <c:numCache>
                <c:formatCode>#\ ##0.00\ "€"</c:formatCode>
                <c:ptCount val="4"/>
                <c:pt idx="0">
                  <c:v>314653</c:v>
                </c:pt>
                <c:pt idx="1">
                  <c:v>284191</c:v>
                </c:pt>
                <c:pt idx="2">
                  <c:v>300338</c:v>
                </c:pt>
                <c:pt idx="3">
                  <c:v>303852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A-4A8A-B1C8-33D8B46715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[Jérémy Deblaecker V2 Ex1 à 8.xlsx]Graphique croisés dynamiques!Tableau croisé dynamique14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'Graphique croisés dynamiques'!$K$17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'Graphique croisés dynamiques'!$J$18:$J$30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'Graphique croisés dynamiques'!$K$18:$K$30</c:f>
              <c:numCache>
                <c:formatCode>#\ ##0.00\ "€"</c:formatCode>
                <c:ptCount val="12"/>
                <c:pt idx="0">
                  <c:v>103202</c:v>
                </c:pt>
                <c:pt idx="1">
                  <c:v>105256</c:v>
                </c:pt>
                <c:pt idx="2">
                  <c:v>101642</c:v>
                </c:pt>
                <c:pt idx="3">
                  <c:v>106610</c:v>
                </c:pt>
                <c:pt idx="4">
                  <c:v>87467</c:v>
                </c:pt>
                <c:pt idx="5">
                  <c:v>97313</c:v>
                </c:pt>
                <c:pt idx="6">
                  <c:v>93050</c:v>
                </c:pt>
                <c:pt idx="7">
                  <c:v>95489</c:v>
                </c:pt>
                <c:pt idx="8">
                  <c:v>110592</c:v>
                </c:pt>
                <c:pt idx="9">
                  <c:v>118411</c:v>
                </c:pt>
                <c:pt idx="10">
                  <c:v>95507</c:v>
                </c:pt>
                <c:pt idx="11">
                  <c:v>88495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E-4EEB-BF7C-39EAA9EB9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401800"/>
        <c:axId val="1236403112"/>
      </c:lineChart>
      <c:catAx>
        <c:axId val="123640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6403112"/>
        <c:crosses val="autoZero"/>
        <c:auto val="1"/>
        <c:lblAlgn val="ctr"/>
        <c:lblOffset val="100"/>
        <c:noMultiLvlLbl val="0"/>
      </c:catAx>
      <c:valAx>
        <c:axId val="123640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640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0</xdr:row>
      <xdr:rowOff>60960</xdr:rowOff>
    </xdr:from>
    <xdr:to>
      <xdr:col>17</xdr:col>
      <xdr:colOff>510540</xdr:colOff>
      <xdr:row>28</xdr:row>
      <xdr:rowOff>106680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6B92AF1-76D6-4F8F-BD8B-29120739F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0</xdr:row>
      <xdr:rowOff>0</xdr:rowOff>
    </xdr:from>
    <xdr:to>
      <xdr:col>12</xdr:col>
      <xdr:colOff>563880</xdr:colOff>
      <xdr:row>14</xdr:row>
      <xdr:rowOff>22860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B49100A-27F0-468F-A920-E077E833B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327660</xdr:colOff>
      <xdr:row>16</xdr:row>
      <xdr:rowOff>38100</xdr:rowOff>
    </xdr:from>
    <xdr:to>
      <xdr:col>8</xdr:col>
      <xdr:colOff>76200</xdr:colOff>
      <xdr:row>31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4BE0ACE-500C-4AF9-94A3-009096940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544830</xdr:colOff>
      <xdr:row>15</xdr:row>
      <xdr:rowOff>7620</xdr:rowOff>
    </xdr:from>
    <xdr:to>
      <xdr:col>17</xdr:col>
      <xdr:colOff>361950</xdr:colOff>
      <xdr:row>30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1AB768A-8C98-4BF3-8FE5-130B1589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érémy Deblaecker" refreshedDate="43391.599671412034" backgroundQuery="1" createdVersion="6" refreshedVersion="6" minRefreshableVersion="3" recordCount="0" supportSubquery="1" supportAdvancedDrill="1" xr:uid="{D93B32F7-54B1-4D70-873C-FAF048CD8E5B}">
  <cacheSource type="external" connectionId="1"/>
  <cacheFields count="4">
    <cacheField name="[Plage].[MOIS].[MOIS]" caption="MOIS" numFmtId="0" level="1">
      <sharedItems count="12">
        <s v="Août"/>
        <s v="Avril"/>
        <s v="Décembre"/>
        <s v="Février"/>
        <s v="Janvier"/>
        <s v="Juillet"/>
        <s v="Juin"/>
        <s v="Mai"/>
        <s v="Mars"/>
        <s v="Novembre"/>
        <s v="Octobre"/>
        <s v="Septembre"/>
      </sharedItems>
    </cacheField>
    <cacheField name="[Plage].[REGION].[REGION]" caption="REGION" numFmtId="0" hierarchy="1" level="1">
      <sharedItems count="4">
        <s v="Nord Est"/>
        <s v="Nord Ouest"/>
        <s v="Sud Est"/>
        <s v="Sud Ouest"/>
      </sharedItems>
    </cacheField>
    <cacheField name="[Plage].[Catégorie].[Catégorie]" caption="Catégorie" numFmtId="0" hierarchy="2" level="1">
      <sharedItems count="6">
        <s v="Adhésifs"/>
        <s v="Cartouches"/>
        <s v="Chemises 3 rabats"/>
        <s v="Classeurs"/>
        <s v="Divers"/>
        <s v="Papier A4"/>
      </sharedItems>
    </cacheField>
    <cacheField name="[Measures].[Somme de C.A]" caption="Somme de C.A" numFmtId="0" hierarchy="23" level="32767"/>
  </cacheFields>
  <cacheHierarchies count="24">
    <cacheHierarchy uniqueName="[Plage].[MOIS]" caption="MOIS" attribute="1" defaultMemberUniqueName="[Plage].[MOIS].[All]" allUniqueName="[Plage].[MOIS].[All]" dimensionUniqueName="[Plage]" displayFolder="" count="2" memberValueDatatype="130" unbalanced="0">
      <fieldsUsage count="2">
        <fieldUsage x="-1"/>
        <fieldUsage x="0"/>
      </fieldsUsage>
    </cacheHierarchy>
    <cacheHierarchy uniqueName="[Plage].[REGION]" caption="REGION" attribute="1" defaultMemberUniqueName="[Plage].[REGION].[All]" allUniqueName="[Plage].[REGION].[All]" dimensionUniqueName="[Plage]" displayFolder="" count="2" memberValueDatatype="130" unbalanced="0">
      <fieldsUsage count="2">
        <fieldUsage x="-1"/>
        <fieldUsage x="1"/>
      </fieldsUsage>
    </cacheHierarchy>
    <cacheHierarchy uniqueName="[Plage].[Catégorie]" caption="Catégorie" attribute="1" defaultMemberUniqueName="[Plage].[Catégorie].[All]" allUniqueName="[Plage].[Catégorie].[All]" dimensionUniqueName="[Plage]" displayFolder="" count="2" memberValueDatatype="130" unbalanced="0">
      <fieldsUsage count="2">
        <fieldUsage x="-1"/>
        <fieldUsage x="2"/>
      </fieldsUsage>
    </cacheHierarchy>
    <cacheHierarchy uniqueName="[Plage].[C.A]" caption="C.A" attribute="1" defaultMemberUniqueName="[Plage].[C.A].[All]" allUniqueName="[Plage].[C.A].[All]" dimensionUniqueName="[Plage]" displayFolder="" count="0" memberValueDatatype="20" unbalanced="0"/>
    <cacheHierarchy uniqueName="[Tableau3].[Nom]" caption="Nom" attribute="1" defaultMemberUniqueName="[Tableau3].[Nom].[All]" allUniqueName="[Tableau3].[Nom].[All]" dimensionUniqueName="[Tableau3]" displayFolder="" count="0" memberValueDatatype="130" unbalanced="0"/>
    <cacheHierarchy uniqueName="[Tableau3].[Prénom]" caption="Prénom" attribute="1" defaultMemberUniqueName="[Tableau3].[Prénom].[All]" allUniqueName="[Tableau3].[Prénom].[All]" dimensionUniqueName="[Tableau3]" displayFolder="" count="0" memberValueDatatype="130" unbalanced="0"/>
    <cacheHierarchy uniqueName="[Tableau3].[Note1]" caption="Note1" attribute="1" defaultMemberUniqueName="[Tableau3].[Note1].[All]" allUniqueName="[Tableau3].[Note1].[All]" dimensionUniqueName="[Tableau3]" displayFolder="" count="0" memberValueDatatype="20" unbalanced="0"/>
    <cacheHierarchy uniqueName="[Tableau3].[Note2]" caption="Note2" attribute="1" defaultMemberUniqueName="[Tableau3].[Note2].[All]" allUniqueName="[Tableau3].[Note2].[All]" dimensionUniqueName="[Tableau3]" displayFolder="" count="0" memberValueDatatype="20" unbalanced="0"/>
    <cacheHierarchy uniqueName="[Tableau3].[Note3]" caption="Note3" attribute="1" defaultMemberUniqueName="[Tableau3].[Note3].[All]" allUniqueName="[Tableau3].[Note3].[All]" dimensionUniqueName="[Tableau3]" displayFolder="" count="0" memberValueDatatype="20" unbalanced="0"/>
    <cacheHierarchy uniqueName="[Tableau3].[Note4]" caption="Note4" attribute="1" defaultMemberUniqueName="[Tableau3].[Note4].[All]" allUniqueName="[Tableau3].[Note4].[All]" dimensionUniqueName="[Tableau3]" displayFolder="" count="0" memberValueDatatype="20" unbalanced="0"/>
    <cacheHierarchy uniqueName="[Tableau3].[Note5]" caption="Note5" attribute="1" defaultMemberUniqueName="[Tableau3].[Note5].[All]" allUniqueName="[Tableau3].[Note5].[All]" dimensionUniqueName="[Tableau3]" displayFolder="" count="0" memberValueDatatype="20" unbalanced="0"/>
    <cacheHierarchy uniqueName="[Tableau3].[Moyenne]" caption="Moyenne" attribute="1" defaultMemberUniqueName="[Tableau3].[Moyenne].[All]" allUniqueName="[Tableau3].[Moyenne].[All]" dimensionUniqueName="[Tableau3]" displayFolder="" count="0" memberValueDatatype="5" unbalanced="0"/>
    <cacheHierarchy uniqueName="[Tableau3].[Note 1]" caption="Note 1" attribute="1" defaultMemberUniqueName="[Tableau3].[Note 1].[All]" allUniqueName="[Tableau3].[Note 1].[All]" dimensionUniqueName="[Tableau3]" displayFolder="" count="0" memberValueDatatype="20" unbalanced="0"/>
    <cacheHierarchy uniqueName="[Tableau3].[Note 2]" caption="Note 2" attribute="1" defaultMemberUniqueName="[Tableau3].[Note 2].[All]" allUniqueName="[Tableau3].[Note 2].[All]" dimensionUniqueName="[Tableau3]" displayFolder="" count="0" memberValueDatatype="20" unbalanced="0"/>
    <cacheHierarchy uniqueName="[Tableau3].[Note 3]" caption="Note 3" attribute="1" defaultMemberUniqueName="[Tableau3].[Note 3].[All]" allUniqueName="[Tableau3].[Note 3].[All]" dimensionUniqueName="[Tableau3]" displayFolder="" count="0" memberValueDatatype="20" unbalanced="0"/>
    <cacheHierarchy uniqueName="[Tableau3].[Note 4]" caption="Note 4" attribute="1" defaultMemberUniqueName="[Tableau3].[Note 4].[All]" allUniqueName="[Tableau3].[Note 4].[All]" dimensionUniqueName="[Tableau3]" displayFolder="" count="0" memberValueDatatype="20" unbalanced="0"/>
    <cacheHierarchy uniqueName="[Tableau3].[Note 5]" caption="Note 5" attribute="1" defaultMemberUniqueName="[Tableau3].[Note 5].[All]" allUniqueName="[Tableau3].[Note 5].[All]" dimensionUniqueName="[Tableau3]" displayFolder="" count="0" memberValueDatatype="20" unbalanced="0"/>
    <cacheHierarchy uniqueName="[Tableau3].[Moyenne2]" caption="Moyenne2" attribute="1" defaultMemberUniqueName="[Tableau3].[Moyenne2].[All]" allUniqueName="[Tableau3].[Moyenne2].[All]" dimensionUniqueName="[Tableau3]" displayFolder="" count="0" memberValueDatatype="5" unbalanced="0"/>
    <cacheHierarchy uniqueName="[Tableau3].[Moyenne annuelle]" caption="Moyenne annuelle" attribute="1" defaultMemberUniqueName="[Tableau3].[Moyenne annuelle].[All]" allUniqueName="[Tableau3].[Moyenne annuelle].[All]" dimensionUniqueName="[Tableau3]" displayFolder="" count="0" memberValueDatatype="5" unbalanced="0"/>
    <cacheHierarchy uniqueName="[Tableau3].[Statut]" caption="Statut" attribute="1" defaultMemberUniqueName="[Tableau3].[Statut].[All]" allUniqueName="[Tableau3].[Statut].[All]" dimensionUniqueName="[Tableau3]" displayFolder="" count="0" memberValueDatatype="130" unbalanced="0"/>
    <cacheHierarchy uniqueName="[Measures].[__XL_Count Tableau3]" caption="__XL_Count Tableau3" measure="1" displayFolder="" measureGroup="Tableau3" count="0" hidden="1"/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C.A]" caption="Somme de C.A" measure="1" displayFolder="" measureGroup="Pla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Plage" uniqueName="[Plage]" caption="Plage"/>
    <dimension name="Tableau3" uniqueName="[Tableau3]" caption="Tableau3"/>
  </dimensions>
  <measureGroups count="2">
    <measureGroup name="Plage" caption="Plage"/>
    <measureGroup name="Tableau3" caption="Tableau3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érémy Deblaecker" refreshedDate="43391.625164004632" createdVersion="6" refreshedVersion="6" minRefreshableVersion="3" recordCount="288" xr:uid="{B02E5CE9-D1C9-4CF2-9F9A-274260FAE108}">
  <cacheSource type="worksheet">
    <worksheetSource ref="A1:D289" sheet="Fournitures"/>
  </cacheSource>
  <cacheFields count="4">
    <cacheField name="MOIS" numFmtId="0">
      <sharedItems count="12">
        <s v="Janvier"/>
        <s v="Février"/>
        <s v="Mars"/>
        <s v="Avril"/>
        <s v="Mai"/>
        <s v="Juin"/>
        <s v="Juillet"/>
        <s v="Août"/>
        <s v="Septembre"/>
        <s v="Octobre"/>
        <s v="Novembre"/>
        <s v="Décembre"/>
      </sharedItems>
    </cacheField>
    <cacheField name="REGION" numFmtId="0">
      <sharedItems count="4">
        <s v="Nord Ouest"/>
        <s v="Sud Ouest"/>
        <s v="Nord Est"/>
        <s v="Sud Est"/>
      </sharedItems>
    </cacheField>
    <cacheField name="Catégorie" numFmtId="0">
      <sharedItems/>
    </cacheField>
    <cacheField name="C.A" numFmtId="8">
      <sharedItems containsSemiMixedTypes="0" containsString="0" containsNumber="1" containsInteger="1" minValue="574" maxValue="79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x v="0"/>
    <s v="Papier A4"/>
    <n v="2077"/>
  </r>
  <r>
    <x v="0"/>
    <x v="1"/>
    <s v="Papier A4"/>
    <n v="6932"/>
  </r>
  <r>
    <x v="0"/>
    <x v="2"/>
    <s v="Papier A4"/>
    <n v="4721"/>
  </r>
  <r>
    <x v="0"/>
    <x v="3"/>
    <s v="Papier A4"/>
    <n v="4049"/>
  </r>
  <r>
    <x v="0"/>
    <x v="0"/>
    <s v="Classeurs"/>
    <n v="6330"/>
  </r>
  <r>
    <x v="0"/>
    <x v="1"/>
    <s v="Classeurs"/>
    <n v="5458"/>
  </r>
  <r>
    <x v="0"/>
    <x v="2"/>
    <s v="Classeurs"/>
    <n v="7573"/>
  </r>
  <r>
    <x v="0"/>
    <x v="3"/>
    <s v="Classeurs"/>
    <n v="1273"/>
  </r>
  <r>
    <x v="0"/>
    <x v="0"/>
    <s v="Chemises 3 rabats"/>
    <n v="3516"/>
  </r>
  <r>
    <x v="0"/>
    <x v="1"/>
    <s v="Chemises 3 rabats"/>
    <n v="4014"/>
  </r>
  <r>
    <x v="0"/>
    <x v="2"/>
    <s v="Chemises 3 rabats"/>
    <n v="3439"/>
  </r>
  <r>
    <x v="0"/>
    <x v="3"/>
    <s v="Chemises 3 rabats"/>
    <n v="4324"/>
  </r>
  <r>
    <x v="0"/>
    <x v="0"/>
    <s v="Cartouches"/>
    <n v="5461"/>
  </r>
  <r>
    <x v="0"/>
    <x v="1"/>
    <s v="Cartouches"/>
    <n v="1192"/>
  </r>
  <r>
    <x v="0"/>
    <x v="2"/>
    <s v="Cartouches"/>
    <n v="5827"/>
  </r>
  <r>
    <x v="0"/>
    <x v="3"/>
    <s v="Cartouches"/>
    <n v="3705"/>
  </r>
  <r>
    <x v="0"/>
    <x v="0"/>
    <s v="Adhésifs"/>
    <n v="2566"/>
  </r>
  <r>
    <x v="0"/>
    <x v="1"/>
    <s v="Adhésifs"/>
    <n v="5637"/>
  </r>
  <r>
    <x v="0"/>
    <x v="2"/>
    <s v="Adhésifs"/>
    <n v="1489"/>
  </r>
  <r>
    <x v="0"/>
    <x v="3"/>
    <s v="Adhésifs"/>
    <n v="1066"/>
  </r>
  <r>
    <x v="0"/>
    <x v="0"/>
    <s v="Divers"/>
    <n v="5124"/>
  </r>
  <r>
    <x v="0"/>
    <x v="1"/>
    <s v="Divers"/>
    <n v="6094"/>
  </r>
  <r>
    <x v="0"/>
    <x v="2"/>
    <s v="Divers"/>
    <n v="4815"/>
  </r>
  <r>
    <x v="0"/>
    <x v="3"/>
    <s v="Divers"/>
    <n v="6520"/>
  </r>
  <r>
    <x v="1"/>
    <x v="0"/>
    <s v="Papier A4"/>
    <n v="5845"/>
  </r>
  <r>
    <x v="1"/>
    <x v="1"/>
    <s v="Papier A4"/>
    <n v="3691"/>
  </r>
  <r>
    <x v="1"/>
    <x v="2"/>
    <s v="Papier A4"/>
    <n v="7183"/>
  </r>
  <r>
    <x v="1"/>
    <x v="3"/>
    <s v="Papier A4"/>
    <n v="2282"/>
  </r>
  <r>
    <x v="1"/>
    <x v="0"/>
    <s v="Classeurs"/>
    <n v="1022"/>
  </r>
  <r>
    <x v="1"/>
    <x v="1"/>
    <s v="Classeurs"/>
    <n v="4212"/>
  </r>
  <r>
    <x v="1"/>
    <x v="2"/>
    <s v="Classeurs"/>
    <n v="5056"/>
  </r>
  <r>
    <x v="1"/>
    <x v="3"/>
    <s v="Classeurs"/>
    <n v="621"/>
  </r>
  <r>
    <x v="1"/>
    <x v="0"/>
    <s v="Chemises 3 rabats"/>
    <n v="4693"/>
  </r>
  <r>
    <x v="1"/>
    <x v="1"/>
    <s v="Chemises 3 rabats"/>
    <n v="6411"/>
  </r>
  <r>
    <x v="1"/>
    <x v="2"/>
    <s v="Chemises 3 rabats"/>
    <n v="6960"/>
  </r>
  <r>
    <x v="1"/>
    <x v="3"/>
    <s v="Chemises 3 rabats"/>
    <n v="4243"/>
  </r>
  <r>
    <x v="1"/>
    <x v="0"/>
    <s v="Cartouches"/>
    <n v="2211"/>
  </r>
  <r>
    <x v="1"/>
    <x v="1"/>
    <s v="Cartouches"/>
    <n v="2642"/>
  </r>
  <r>
    <x v="1"/>
    <x v="2"/>
    <s v="Cartouches"/>
    <n v="1730"/>
  </r>
  <r>
    <x v="1"/>
    <x v="3"/>
    <s v="Cartouches"/>
    <n v="7097"/>
  </r>
  <r>
    <x v="1"/>
    <x v="0"/>
    <s v="Adhésifs"/>
    <n v="6623"/>
  </r>
  <r>
    <x v="1"/>
    <x v="1"/>
    <s v="Adhésifs"/>
    <n v="7045"/>
  </r>
  <r>
    <x v="1"/>
    <x v="2"/>
    <s v="Adhésifs"/>
    <n v="5946"/>
  </r>
  <r>
    <x v="1"/>
    <x v="3"/>
    <s v="Adhésifs"/>
    <n v="2362"/>
  </r>
  <r>
    <x v="1"/>
    <x v="0"/>
    <s v="Divers"/>
    <n v="7213"/>
  </r>
  <r>
    <x v="1"/>
    <x v="1"/>
    <s v="Divers"/>
    <n v="1026"/>
  </r>
  <r>
    <x v="1"/>
    <x v="2"/>
    <s v="Divers"/>
    <n v="1774"/>
  </r>
  <r>
    <x v="1"/>
    <x v="3"/>
    <s v="Divers"/>
    <n v="7368"/>
  </r>
  <r>
    <x v="2"/>
    <x v="0"/>
    <s v="Papier A4"/>
    <n v="828"/>
  </r>
  <r>
    <x v="2"/>
    <x v="1"/>
    <s v="Papier A4"/>
    <n v="5618"/>
  </r>
  <r>
    <x v="2"/>
    <x v="2"/>
    <s v="Papier A4"/>
    <n v="3362"/>
  </r>
  <r>
    <x v="2"/>
    <x v="3"/>
    <s v="Papier A4"/>
    <n v="4426"/>
  </r>
  <r>
    <x v="2"/>
    <x v="0"/>
    <s v="Classeurs"/>
    <n v="3009"/>
  </r>
  <r>
    <x v="2"/>
    <x v="1"/>
    <s v="Classeurs"/>
    <n v="4857"/>
  </r>
  <r>
    <x v="2"/>
    <x v="2"/>
    <s v="Classeurs"/>
    <n v="7806"/>
  </r>
  <r>
    <x v="2"/>
    <x v="3"/>
    <s v="Classeurs"/>
    <n v="7511"/>
  </r>
  <r>
    <x v="2"/>
    <x v="0"/>
    <s v="Chemises 3 rabats"/>
    <n v="1084"/>
  </r>
  <r>
    <x v="2"/>
    <x v="1"/>
    <s v="Chemises 3 rabats"/>
    <n v="1963"/>
  </r>
  <r>
    <x v="2"/>
    <x v="2"/>
    <s v="Chemises 3 rabats"/>
    <n v="6095"/>
  </r>
  <r>
    <x v="2"/>
    <x v="3"/>
    <s v="Chemises 3 rabats"/>
    <n v="4043"/>
  </r>
  <r>
    <x v="2"/>
    <x v="0"/>
    <s v="Cartouches"/>
    <n v="1336"/>
  </r>
  <r>
    <x v="2"/>
    <x v="1"/>
    <s v="Cartouches"/>
    <n v="3172"/>
  </r>
  <r>
    <x v="2"/>
    <x v="2"/>
    <s v="Cartouches"/>
    <n v="1005"/>
  </r>
  <r>
    <x v="2"/>
    <x v="3"/>
    <s v="Cartouches"/>
    <n v="6347"/>
  </r>
  <r>
    <x v="2"/>
    <x v="0"/>
    <s v="Adhésifs"/>
    <n v="2619"/>
  </r>
  <r>
    <x v="2"/>
    <x v="1"/>
    <s v="Adhésifs"/>
    <n v="7094"/>
  </r>
  <r>
    <x v="2"/>
    <x v="2"/>
    <s v="Adhésifs"/>
    <n v="3937"/>
  </r>
  <r>
    <x v="2"/>
    <x v="3"/>
    <s v="Adhésifs"/>
    <n v="7745"/>
  </r>
  <r>
    <x v="2"/>
    <x v="0"/>
    <s v="Divers"/>
    <n v="2093"/>
  </r>
  <r>
    <x v="2"/>
    <x v="1"/>
    <s v="Divers"/>
    <n v="4424"/>
  </r>
  <r>
    <x v="2"/>
    <x v="2"/>
    <s v="Divers"/>
    <n v="5996"/>
  </r>
  <r>
    <x v="2"/>
    <x v="3"/>
    <s v="Divers"/>
    <n v="5272"/>
  </r>
  <r>
    <x v="3"/>
    <x v="0"/>
    <s v="Papier A4"/>
    <n v="5484"/>
  </r>
  <r>
    <x v="3"/>
    <x v="1"/>
    <s v="Papier A4"/>
    <n v="7249"/>
  </r>
  <r>
    <x v="3"/>
    <x v="2"/>
    <s v="Papier A4"/>
    <n v="3310"/>
  </r>
  <r>
    <x v="3"/>
    <x v="3"/>
    <s v="Papier A4"/>
    <n v="3393"/>
  </r>
  <r>
    <x v="3"/>
    <x v="0"/>
    <s v="Classeurs"/>
    <n v="6906"/>
  </r>
  <r>
    <x v="3"/>
    <x v="1"/>
    <s v="Classeurs"/>
    <n v="3138"/>
  </r>
  <r>
    <x v="3"/>
    <x v="2"/>
    <s v="Classeurs"/>
    <n v="3737"/>
  </r>
  <r>
    <x v="3"/>
    <x v="3"/>
    <s v="Classeurs"/>
    <n v="897"/>
  </r>
  <r>
    <x v="3"/>
    <x v="0"/>
    <s v="Chemises 3 rabats"/>
    <n v="5202"/>
  </r>
  <r>
    <x v="3"/>
    <x v="1"/>
    <s v="Chemises 3 rabats"/>
    <n v="6674"/>
  </r>
  <r>
    <x v="3"/>
    <x v="2"/>
    <s v="Chemises 3 rabats"/>
    <n v="4562"/>
  </r>
  <r>
    <x v="3"/>
    <x v="3"/>
    <s v="Chemises 3 rabats"/>
    <n v="1355"/>
  </r>
  <r>
    <x v="3"/>
    <x v="0"/>
    <s v="Cartouches"/>
    <n v="900"/>
  </r>
  <r>
    <x v="3"/>
    <x v="1"/>
    <s v="Cartouches"/>
    <n v="1033"/>
  </r>
  <r>
    <x v="3"/>
    <x v="2"/>
    <s v="Cartouches"/>
    <n v="3771"/>
  </r>
  <r>
    <x v="3"/>
    <x v="3"/>
    <s v="Cartouches"/>
    <n v="3425"/>
  </r>
  <r>
    <x v="3"/>
    <x v="0"/>
    <s v="Adhésifs"/>
    <n v="3994"/>
  </r>
  <r>
    <x v="3"/>
    <x v="1"/>
    <s v="Adhésifs"/>
    <n v="4191"/>
  </r>
  <r>
    <x v="3"/>
    <x v="2"/>
    <s v="Adhésifs"/>
    <n v="7409"/>
  </r>
  <r>
    <x v="3"/>
    <x v="3"/>
    <s v="Adhésifs"/>
    <n v="5906"/>
  </r>
  <r>
    <x v="3"/>
    <x v="0"/>
    <s v="Divers"/>
    <n v="5097"/>
  </r>
  <r>
    <x v="3"/>
    <x v="1"/>
    <s v="Divers"/>
    <n v="4719"/>
  </r>
  <r>
    <x v="3"/>
    <x v="2"/>
    <s v="Divers"/>
    <n v="7195"/>
  </r>
  <r>
    <x v="3"/>
    <x v="3"/>
    <s v="Divers"/>
    <n v="7063"/>
  </r>
  <r>
    <x v="4"/>
    <x v="0"/>
    <s v="Papier A4"/>
    <n v="7890"/>
  </r>
  <r>
    <x v="4"/>
    <x v="1"/>
    <s v="Papier A4"/>
    <n v="2463"/>
  </r>
  <r>
    <x v="4"/>
    <x v="2"/>
    <s v="Papier A4"/>
    <n v="3596"/>
  </r>
  <r>
    <x v="4"/>
    <x v="3"/>
    <s v="Papier A4"/>
    <n v="2013"/>
  </r>
  <r>
    <x v="4"/>
    <x v="0"/>
    <s v="Classeurs"/>
    <n v="4656"/>
  </r>
  <r>
    <x v="4"/>
    <x v="1"/>
    <s v="Classeurs"/>
    <n v="1879"/>
  </r>
  <r>
    <x v="4"/>
    <x v="2"/>
    <s v="Classeurs"/>
    <n v="7989"/>
  </r>
  <r>
    <x v="4"/>
    <x v="3"/>
    <s v="Classeurs"/>
    <n v="3386"/>
  </r>
  <r>
    <x v="4"/>
    <x v="0"/>
    <s v="Chemises 3 rabats"/>
    <n v="2083"/>
  </r>
  <r>
    <x v="4"/>
    <x v="1"/>
    <s v="Chemises 3 rabats"/>
    <n v="4405"/>
  </r>
  <r>
    <x v="4"/>
    <x v="2"/>
    <s v="Chemises 3 rabats"/>
    <n v="2297"/>
  </r>
  <r>
    <x v="4"/>
    <x v="3"/>
    <s v="Chemises 3 rabats"/>
    <n v="2156"/>
  </r>
  <r>
    <x v="4"/>
    <x v="0"/>
    <s v="Cartouches"/>
    <n v="2898"/>
  </r>
  <r>
    <x v="4"/>
    <x v="1"/>
    <s v="Cartouches"/>
    <n v="1444"/>
  </r>
  <r>
    <x v="4"/>
    <x v="2"/>
    <s v="Cartouches"/>
    <n v="4317"/>
  </r>
  <r>
    <x v="4"/>
    <x v="3"/>
    <s v="Cartouches"/>
    <n v="3591"/>
  </r>
  <r>
    <x v="4"/>
    <x v="0"/>
    <s v="Adhésifs"/>
    <n v="7172"/>
  </r>
  <r>
    <x v="4"/>
    <x v="1"/>
    <s v="Adhésifs"/>
    <n v="4613"/>
  </r>
  <r>
    <x v="4"/>
    <x v="2"/>
    <s v="Adhésifs"/>
    <n v="574"/>
  </r>
  <r>
    <x v="4"/>
    <x v="3"/>
    <s v="Adhésifs"/>
    <n v="2301"/>
  </r>
  <r>
    <x v="4"/>
    <x v="0"/>
    <s v="Divers"/>
    <n v="790"/>
  </r>
  <r>
    <x v="4"/>
    <x v="1"/>
    <s v="Divers"/>
    <n v="2349"/>
  </r>
  <r>
    <x v="4"/>
    <x v="2"/>
    <s v="Divers"/>
    <n v="6423"/>
  </r>
  <r>
    <x v="4"/>
    <x v="3"/>
    <s v="Divers"/>
    <n v="6182"/>
  </r>
  <r>
    <x v="5"/>
    <x v="0"/>
    <s v="Papier A4"/>
    <n v="5610"/>
  </r>
  <r>
    <x v="5"/>
    <x v="1"/>
    <s v="Papier A4"/>
    <n v="2748"/>
  </r>
  <r>
    <x v="5"/>
    <x v="2"/>
    <s v="Papier A4"/>
    <n v="7635"/>
  </r>
  <r>
    <x v="5"/>
    <x v="3"/>
    <s v="Papier A4"/>
    <n v="7455"/>
  </r>
  <r>
    <x v="5"/>
    <x v="0"/>
    <s v="Classeurs"/>
    <n v="860"/>
  </r>
  <r>
    <x v="5"/>
    <x v="1"/>
    <s v="Classeurs"/>
    <n v="4643"/>
  </r>
  <r>
    <x v="5"/>
    <x v="2"/>
    <s v="Classeurs"/>
    <n v="2957"/>
  </r>
  <r>
    <x v="5"/>
    <x v="3"/>
    <s v="Classeurs"/>
    <n v="7828"/>
  </r>
  <r>
    <x v="5"/>
    <x v="0"/>
    <s v="Chemises 3 rabats"/>
    <n v="6453"/>
  </r>
  <r>
    <x v="5"/>
    <x v="1"/>
    <s v="Chemises 3 rabats"/>
    <n v="1772"/>
  </r>
  <r>
    <x v="5"/>
    <x v="2"/>
    <s v="Chemises 3 rabats"/>
    <n v="4421"/>
  </r>
  <r>
    <x v="5"/>
    <x v="3"/>
    <s v="Chemises 3 rabats"/>
    <n v="7046"/>
  </r>
  <r>
    <x v="5"/>
    <x v="0"/>
    <s v="Cartouches"/>
    <n v="1372"/>
  </r>
  <r>
    <x v="5"/>
    <x v="1"/>
    <s v="Cartouches"/>
    <n v="5875"/>
  </r>
  <r>
    <x v="5"/>
    <x v="2"/>
    <s v="Cartouches"/>
    <n v="679"/>
  </r>
  <r>
    <x v="5"/>
    <x v="3"/>
    <s v="Cartouches"/>
    <n v="5710"/>
  </r>
  <r>
    <x v="5"/>
    <x v="0"/>
    <s v="Adhésifs"/>
    <n v="3571"/>
  </r>
  <r>
    <x v="5"/>
    <x v="1"/>
    <s v="Adhésifs"/>
    <n v="1076"/>
  </r>
  <r>
    <x v="5"/>
    <x v="2"/>
    <s v="Adhésifs"/>
    <n v="794"/>
  </r>
  <r>
    <x v="5"/>
    <x v="3"/>
    <s v="Adhésifs"/>
    <n v="1390"/>
  </r>
  <r>
    <x v="5"/>
    <x v="0"/>
    <s v="Divers"/>
    <n v="2691"/>
  </r>
  <r>
    <x v="5"/>
    <x v="1"/>
    <s v="Divers"/>
    <n v="7790"/>
  </r>
  <r>
    <x v="5"/>
    <x v="2"/>
    <s v="Divers"/>
    <n v="2763"/>
  </r>
  <r>
    <x v="5"/>
    <x v="3"/>
    <s v="Divers"/>
    <n v="4174"/>
  </r>
  <r>
    <x v="6"/>
    <x v="0"/>
    <s v="Papier A4"/>
    <n v="6730"/>
  </r>
  <r>
    <x v="6"/>
    <x v="1"/>
    <s v="Papier A4"/>
    <n v="5093"/>
  </r>
  <r>
    <x v="6"/>
    <x v="2"/>
    <s v="Papier A4"/>
    <n v="1902"/>
  </r>
  <r>
    <x v="6"/>
    <x v="3"/>
    <s v="Papier A4"/>
    <n v="3410"/>
  </r>
  <r>
    <x v="6"/>
    <x v="0"/>
    <s v="Classeurs"/>
    <n v="2186"/>
  </r>
  <r>
    <x v="6"/>
    <x v="1"/>
    <s v="Classeurs"/>
    <n v="3012"/>
  </r>
  <r>
    <x v="6"/>
    <x v="2"/>
    <s v="Classeurs"/>
    <n v="5748"/>
  </r>
  <r>
    <x v="6"/>
    <x v="3"/>
    <s v="Classeurs"/>
    <n v="3559"/>
  </r>
  <r>
    <x v="6"/>
    <x v="0"/>
    <s v="Chemises 3 rabats"/>
    <n v="4862"/>
  </r>
  <r>
    <x v="6"/>
    <x v="1"/>
    <s v="Chemises 3 rabats"/>
    <n v="2904"/>
  </r>
  <r>
    <x v="6"/>
    <x v="2"/>
    <s v="Chemises 3 rabats"/>
    <n v="6442"/>
  </r>
  <r>
    <x v="6"/>
    <x v="3"/>
    <s v="Chemises 3 rabats"/>
    <n v="4081"/>
  </r>
  <r>
    <x v="6"/>
    <x v="0"/>
    <s v="Cartouches"/>
    <n v="6925"/>
  </r>
  <r>
    <x v="6"/>
    <x v="1"/>
    <s v="Cartouches"/>
    <n v="1977"/>
  </r>
  <r>
    <x v="6"/>
    <x v="2"/>
    <s v="Cartouches"/>
    <n v="2523"/>
  </r>
  <r>
    <x v="6"/>
    <x v="3"/>
    <s v="Cartouches"/>
    <n v="3694"/>
  </r>
  <r>
    <x v="6"/>
    <x v="0"/>
    <s v="Adhésifs"/>
    <n v="4006"/>
  </r>
  <r>
    <x v="6"/>
    <x v="1"/>
    <s v="Adhésifs"/>
    <n v="2369"/>
  </r>
  <r>
    <x v="6"/>
    <x v="2"/>
    <s v="Adhésifs"/>
    <n v="3813"/>
  </r>
  <r>
    <x v="6"/>
    <x v="3"/>
    <s v="Adhésifs"/>
    <n v="2856"/>
  </r>
  <r>
    <x v="6"/>
    <x v="0"/>
    <s v="Divers"/>
    <n v="5811"/>
  </r>
  <r>
    <x v="6"/>
    <x v="1"/>
    <s v="Divers"/>
    <n v="3429"/>
  </r>
  <r>
    <x v="6"/>
    <x v="2"/>
    <s v="Divers"/>
    <n v="1473"/>
  </r>
  <r>
    <x v="6"/>
    <x v="3"/>
    <s v="Divers"/>
    <n v="4245"/>
  </r>
  <r>
    <x v="7"/>
    <x v="0"/>
    <s v="Papier A4"/>
    <n v="5391"/>
  </r>
  <r>
    <x v="7"/>
    <x v="1"/>
    <s v="Papier A4"/>
    <n v="6901"/>
  </r>
  <r>
    <x v="7"/>
    <x v="2"/>
    <s v="Papier A4"/>
    <n v="4072"/>
  </r>
  <r>
    <x v="7"/>
    <x v="3"/>
    <s v="Papier A4"/>
    <n v="2735"/>
  </r>
  <r>
    <x v="7"/>
    <x v="0"/>
    <s v="Classeurs"/>
    <n v="2639"/>
  </r>
  <r>
    <x v="7"/>
    <x v="1"/>
    <s v="Classeurs"/>
    <n v="4469"/>
  </r>
  <r>
    <x v="7"/>
    <x v="2"/>
    <s v="Classeurs"/>
    <n v="7443"/>
  </r>
  <r>
    <x v="7"/>
    <x v="3"/>
    <s v="Classeurs"/>
    <n v="2192"/>
  </r>
  <r>
    <x v="7"/>
    <x v="0"/>
    <s v="Chemises 3 rabats"/>
    <n v="1204"/>
  </r>
  <r>
    <x v="7"/>
    <x v="1"/>
    <s v="Chemises 3 rabats"/>
    <n v="3209"/>
  </r>
  <r>
    <x v="7"/>
    <x v="2"/>
    <s v="Chemises 3 rabats"/>
    <n v="2175"/>
  </r>
  <r>
    <x v="7"/>
    <x v="3"/>
    <s v="Chemises 3 rabats"/>
    <n v="2384"/>
  </r>
  <r>
    <x v="7"/>
    <x v="0"/>
    <s v="Cartouches"/>
    <n v="5563"/>
  </r>
  <r>
    <x v="7"/>
    <x v="1"/>
    <s v="Cartouches"/>
    <n v="7477"/>
  </r>
  <r>
    <x v="7"/>
    <x v="2"/>
    <s v="Cartouches"/>
    <n v="5841"/>
  </r>
  <r>
    <x v="7"/>
    <x v="3"/>
    <s v="Cartouches"/>
    <n v="6494"/>
  </r>
  <r>
    <x v="7"/>
    <x v="0"/>
    <s v="Adhésifs"/>
    <n v="4264"/>
  </r>
  <r>
    <x v="7"/>
    <x v="1"/>
    <s v="Adhésifs"/>
    <n v="2255"/>
  </r>
  <r>
    <x v="7"/>
    <x v="2"/>
    <s v="Adhésifs"/>
    <n v="1474"/>
  </r>
  <r>
    <x v="7"/>
    <x v="3"/>
    <s v="Adhésifs"/>
    <n v="4463"/>
  </r>
  <r>
    <x v="7"/>
    <x v="0"/>
    <s v="Divers"/>
    <n v="4073"/>
  </r>
  <r>
    <x v="7"/>
    <x v="1"/>
    <s v="Divers"/>
    <n v="3985"/>
  </r>
  <r>
    <x v="7"/>
    <x v="2"/>
    <s v="Divers"/>
    <n v="1845"/>
  </r>
  <r>
    <x v="7"/>
    <x v="3"/>
    <s v="Divers"/>
    <n v="2941"/>
  </r>
  <r>
    <x v="8"/>
    <x v="0"/>
    <s v="Papier A4"/>
    <n v="2065"/>
  </r>
  <r>
    <x v="8"/>
    <x v="1"/>
    <s v="Papier A4"/>
    <n v="4901"/>
  </r>
  <r>
    <x v="8"/>
    <x v="2"/>
    <s v="Papier A4"/>
    <n v="7146"/>
  </r>
  <r>
    <x v="8"/>
    <x v="3"/>
    <s v="Papier A4"/>
    <n v="4814"/>
  </r>
  <r>
    <x v="8"/>
    <x v="0"/>
    <s v="Classeurs"/>
    <n v="2409"/>
  </r>
  <r>
    <x v="8"/>
    <x v="1"/>
    <s v="Classeurs"/>
    <n v="4006"/>
  </r>
  <r>
    <x v="8"/>
    <x v="2"/>
    <s v="Classeurs"/>
    <n v="5799"/>
  </r>
  <r>
    <x v="8"/>
    <x v="3"/>
    <s v="Classeurs"/>
    <n v="2038"/>
  </r>
  <r>
    <x v="8"/>
    <x v="0"/>
    <s v="Chemises 3 rabats"/>
    <n v="6253"/>
  </r>
  <r>
    <x v="8"/>
    <x v="1"/>
    <s v="Chemises 3 rabats"/>
    <n v="5749"/>
  </r>
  <r>
    <x v="8"/>
    <x v="2"/>
    <s v="Chemises 3 rabats"/>
    <n v="6331"/>
  </r>
  <r>
    <x v="8"/>
    <x v="3"/>
    <s v="Chemises 3 rabats"/>
    <n v="7215"/>
  </r>
  <r>
    <x v="8"/>
    <x v="0"/>
    <s v="Cartouches"/>
    <n v="4383"/>
  </r>
  <r>
    <x v="8"/>
    <x v="1"/>
    <s v="Cartouches"/>
    <n v="4973"/>
  </r>
  <r>
    <x v="8"/>
    <x v="2"/>
    <s v="Cartouches"/>
    <n v="4936"/>
  </r>
  <r>
    <x v="8"/>
    <x v="3"/>
    <s v="Cartouches"/>
    <n v="5332"/>
  </r>
  <r>
    <x v="8"/>
    <x v="0"/>
    <s v="Adhésifs"/>
    <n v="2806"/>
  </r>
  <r>
    <x v="8"/>
    <x v="1"/>
    <s v="Adhésifs"/>
    <n v="4956"/>
  </r>
  <r>
    <x v="8"/>
    <x v="2"/>
    <s v="Adhésifs"/>
    <n v="2154"/>
  </r>
  <r>
    <x v="8"/>
    <x v="3"/>
    <s v="Adhésifs"/>
    <n v="4312"/>
  </r>
  <r>
    <x v="8"/>
    <x v="0"/>
    <s v="Divers"/>
    <n v="7005"/>
  </r>
  <r>
    <x v="8"/>
    <x v="1"/>
    <s v="Divers"/>
    <n v="3540"/>
  </r>
  <r>
    <x v="8"/>
    <x v="2"/>
    <s v="Divers"/>
    <n v="2626"/>
  </r>
  <r>
    <x v="8"/>
    <x v="3"/>
    <s v="Divers"/>
    <n v="4843"/>
  </r>
  <r>
    <x v="9"/>
    <x v="0"/>
    <s v="Papier A4"/>
    <n v="5084"/>
  </r>
  <r>
    <x v="9"/>
    <x v="1"/>
    <s v="Papier A4"/>
    <n v="3519"/>
  </r>
  <r>
    <x v="9"/>
    <x v="2"/>
    <s v="Papier A4"/>
    <n v="6849"/>
  </r>
  <r>
    <x v="9"/>
    <x v="3"/>
    <s v="Papier A4"/>
    <n v="2509"/>
  </r>
  <r>
    <x v="9"/>
    <x v="0"/>
    <s v="Classeurs"/>
    <n v="5118"/>
  </r>
  <r>
    <x v="9"/>
    <x v="1"/>
    <s v="Classeurs"/>
    <n v="2378"/>
  </r>
  <r>
    <x v="9"/>
    <x v="2"/>
    <s v="Classeurs"/>
    <n v="4413"/>
  </r>
  <r>
    <x v="9"/>
    <x v="3"/>
    <s v="Classeurs"/>
    <n v="6327"/>
  </r>
  <r>
    <x v="9"/>
    <x v="0"/>
    <s v="Chemises 3 rabats"/>
    <n v="6426"/>
  </r>
  <r>
    <x v="9"/>
    <x v="1"/>
    <s v="Chemises 3 rabats"/>
    <n v="7425"/>
  </r>
  <r>
    <x v="9"/>
    <x v="2"/>
    <s v="Chemises 3 rabats"/>
    <n v="4465"/>
  </r>
  <r>
    <x v="9"/>
    <x v="3"/>
    <s v="Chemises 3 rabats"/>
    <n v="1930"/>
  </r>
  <r>
    <x v="9"/>
    <x v="0"/>
    <s v="Cartouches"/>
    <n v="1539"/>
  </r>
  <r>
    <x v="9"/>
    <x v="1"/>
    <s v="Cartouches"/>
    <n v="5987"/>
  </r>
  <r>
    <x v="9"/>
    <x v="2"/>
    <s v="Cartouches"/>
    <n v="5023"/>
  </r>
  <r>
    <x v="9"/>
    <x v="3"/>
    <s v="Cartouches"/>
    <n v="6688"/>
  </r>
  <r>
    <x v="9"/>
    <x v="0"/>
    <s v="Adhésifs"/>
    <n v="4190"/>
  </r>
  <r>
    <x v="9"/>
    <x v="1"/>
    <s v="Adhésifs"/>
    <n v="7443"/>
  </r>
  <r>
    <x v="9"/>
    <x v="2"/>
    <s v="Adhésifs"/>
    <n v="5377"/>
  </r>
  <r>
    <x v="9"/>
    <x v="3"/>
    <s v="Adhésifs"/>
    <n v="4847"/>
  </r>
  <r>
    <x v="9"/>
    <x v="0"/>
    <s v="Divers"/>
    <n v="4678"/>
  </r>
  <r>
    <x v="9"/>
    <x v="1"/>
    <s v="Divers"/>
    <n v="4697"/>
  </r>
  <r>
    <x v="9"/>
    <x v="2"/>
    <s v="Divers"/>
    <n v="4660"/>
  </r>
  <r>
    <x v="9"/>
    <x v="3"/>
    <s v="Divers"/>
    <n v="6839"/>
  </r>
  <r>
    <x v="10"/>
    <x v="0"/>
    <s v="Papier A4"/>
    <n v="2413"/>
  </r>
  <r>
    <x v="10"/>
    <x v="1"/>
    <s v="Papier A4"/>
    <n v="4748"/>
  </r>
  <r>
    <x v="10"/>
    <x v="2"/>
    <s v="Papier A4"/>
    <n v="5962"/>
  </r>
  <r>
    <x v="10"/>
    <x v="3"/>
    <s v="Papier A4"/>
    <n v="1814"/>
  </r>
  <r>
    <x v="10"/>
    <x v="0"/>
    <s v="Classeurs"/>
    <n v="7434"/>
  </r>
  <r>
    <x v="10"/>
    <x v="1"/>
    <s v="Classeurs"/>
    <n v="4848"/>
  </r>
  <r>
    <x v="10"/>
    <x v="2"/>
    <s v="Classeurs"/>
    <n v="1055"/>
  </r>
  <r>
    <x v="10"/>
    <x v="3"/>
    <s v="Classeurs"/>
    <n v="6779"/>
  </r>
  <r>
    <x v="10"/>
    <x v="0"/>
    <s v="Chemises 3 rabats"/>
    <n v="3558"/>
  </r>
  <r>
    <x v="10"/>
    <x v="1"/>
    <s v="Chemises 3 rabats"/>
    <n v="3158"/>
  </r>
  <r>
    <x v="10"/>
    <x v="2"/>
    <s v="Chemises 3 rabats"/>
    <n v="7192"/>
  </r>
  <r>
    <x v="10"/>
    <x v="3"/>
    <s v="Chemises 3 rabats"/>
    <n v="5741"/>
  </r>
  <r>
    <x v="10"/>
    <x v="0"/>
    <s v="Cartouches"/>
    <n v="1899"/>
  </r>
  <r>
    <x v="10"/>
    <x v="1"/>
    <s v="Cartouches"/>
    <n v="3902"/>
  </r>
  <r>
    <x v="10"/>
    <x v="2"/>
    <s v="Cartouches"/>
    <n v="2015"/>
  </r>
  <r>
    <x v="10"/>
    <x v="3"/>
    <s v="Cartouches"/>
    <n v="2382"/>
  </r>
  <r>
    <x v="10"/>
    <x v="0"/>
    <s v="Adhésifs"/>
    <n v="1429"/>
  </r>
  <r>
    <x v="10"/>
    <x v="1"/>
    <s v="Adhésifs"/>
    <n v="3235"/>
  </r>
  <r>
    <x v="10"/>
    <x v="2"/>
    <s v="Adhésifs"/>
    <n v="5428"/>
  </r>
  <r>
    <x v="10"/>
    <x v="3"/>
    <s v="Adhésifs"/>
    <n v="4268"/>
  </r>
  <r>
    <x v="10"/>
    <x v="0"/>
    <s v="Divers"/>
    <n v="4702"/>
  </r>
  <r>
    <x v="10"/>
    <x v="1"/>
    <s v="Divers"/>
    <n v="2263"/>
  </r>
  <r>
    <x v="10"/>
    <x v="2"/>
    <s v="Divers"/>
    <n v="3296"/>
  </r>
  <r>
    <x v="10"/>
    <x v="3"/>
    <s v="Divers"/>
    <n v="5986"/>
  </r>
  <r>
    <x v="11"/>
    <x v="0"/>
    <s v="Papier A4"/>
    <n v="5544"/>
  </r>
  <r>
    <x v="11"/>
    <x v="1"/>
    <s v="Papier A4"/>
    <n v="2039"/>
  </r>
  <r>
    <x v="11"/>
    <x v="2"/>
    <s v="Papier A4"/>
    <n v="2803"/>
  </r>
  <r>
    <x v="11"/>
    <x v="3"/>
    <s v="Papier A4"/>
    <n v="4831"/>
  </r>
  <r>
    <x v="11"/>
    <x v="0"/>
    <s v="Classeurs"/>
    <n v="3956"/>
  </r>
  <r>
    <x v="11"/>
    <x v="1"/>
    <s v="Classeurs"/>
    <n v="4852"/>
  </r>
  <r>
    <x v="11"/>
    <x v="2"/>
    <s v="Classeurs"/>
    <n v="2692"/>
  </r>
  <r>
    <x v="11"/>
    <x v="3"/>
    <s v="Classeurs"/>
    <n v="2505"/>
  </r>
  <r>
    <x v="11"/>
    <x v="0"/>
    <s v="Chemises 3 rabats"/>
    <n v="4110"/>
  </r>
  <r>
    <x v="11"/>
    <x v="1"/>
    <s v="Chemises 3 rabats"/>
    <n v="2958"/>
  </r>
  <r>
    <x v="11"/>
    <x v="2"/>
    <s v="Chemises 3 rabats"/>
    <n v="4774"/>
  </r>
  <r>
    <x v="11"/>
    <x v="3"/>
    <s v="Chemises 3 rabats"/>
    <n v="4125"/>
  </r>
  <r>
    <x v="11"/>
    <x v="0"/>
    <s v="Cartouches"/>
    <n v="2943"/>
  </r>
  <r>
    <x v="11"/>
    <x v="1"/>
    <s v="Cartouches"/>
    <n v="3625"/>
  </r>
  <r>
    <x v="11"/>
    <x v="2"/>
    <s v="Cartouches"/>
    <n v="6287"/>
  </r>
  <r>
    <x v="11"/>
    <x v="3"/>
    <s v="Cartouches"/>
    <n v="1424"/>
  </r>
  <r>
    <x v="11"/>
    <x v="0"/>
    <s v="Adhésifs"/>
    <n v="2136"/>
  </r>
  <r>
    <x v="11"/>
    <x v="1"/>
    <s v="Adhésifs"/>
    <n v="4569"/>
  </r>
  <r>
    <x v="11"/>
    <x v="2"/>
    <s v="Adhésifs"/>
    <n v="6477"/>
  </r>
  <r>
    <x v="11"/>
    <x v="3"/>
    <s v="Adhésifs"/>
    <n v="1982"/>
  </r>
  <r>
    <x v="11"/>
    <x v="0"/>
    <s v="Divers"/>
    <n v="1178"/>
  </r>
  <r>
    <x v="11"/>
    <x v="1"/>
    <s v="Divers"/>
    <n v="7458"/>
  </r>
  <r>
    <x v="11"/>
    <x v="2"/>
    <s v="Divers"/>
    <n v="2999"/>
  </r>
  <r>
    <x v="11"/>
    <x v="3"/>
    <s v="Divers"/>
    <n v="22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B56E30-4123-4EFF-9033-483ABE268B45}" name="Tableau croisé dynamique5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compact="0" compactData="0" multipleFieldFilters="0">
  <location ref="A3:I65" firstHeaderRow="1" firstDataRow="2" firstDataCol="2"/>
  <pivotFields count="4">
    <pivotField axis="axisRow" compact="0" allDrilled="1" outline="0" subtotalTop="0" showAll="0" sortType="ascending" defaultAttributeDrillState="1">
      <items count="13">
        <item x="4"/>
        <item x="3"/>
        <item x="8"/>
        <item x="1"/>
        <item x="7"/>
        <item x="6"/>
        <item x="5"/>
        <item x="0"/>
        <item x="11"/>
        <item x="10"/>
        <item x="9"/>
        <item x="2"/>
        <item t="default"/>
      </items>
    </pivotField>
    <pivotField axis="axisRow" compact="0" allDrilled="1" outline="0" subtotalTop="0" showAll="0" dataSourceSort="1" defaultAttributeDrillState="1">
      <items count="5">
        <item x="0"/>
        <item x="1"/>
        <item x="2"/>
        <item x="3"/>
        <item t="default"/>
      </items>
    </pivotField>
    <pivotField axis="axisCol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 defaultSubtotal="0"/>
  </pivotFields>
  <rowFields count="2">
    <field x="0"/>
    <field x="1"/>
  </rowFields>
  <rowItems count="6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r="1">
      <x v="2"/>
    </i>
    <i r="1">
      <x v="3"/>
    </i>
    <i t="default">
      <x v="4"/>
    </i>
    <i>
      <x v="5"/>
      <x/>
    </i>
    <i r="1">
      <x v="1"/>
    </i>
    <i r="1">
      <x v="2"/>
    </i>
    <i r="1">
      <x v="3"/>
    </i>
    <i t="default">
      <x v="5"/>
    </i>
    <i>
      <x v="6"/>
      <x/>
    </i>
    <i r="1">
      <x v="1"/>
    </i>
    <i r="1">
      <x v="2"/>
    </i>
    <i r="1">
      <x v="3"/>
    </i>
    <i t="default">
      <x v="6"/>
    </i>
    <i>
      <x v="7"/>
      <x/>
    </i>
    <i r="1">
      <x v="1"/>
    </i>
    <i r="1">
      <x v="2"/>
    </i>
    <i r="1">
      <x v="3"/>
    </i>
    <i t="default">
      <x v="7"/>
    </i>
    <i>
      <x v="8"/>
      <x/>
    </i>
    <i r="1">
      <x v="1"/>
    </i>
    <i r="1">
      <x v="2"/>
    </i>
    <i r="1">
      <x v="3"/>
    </i>
    <i t="default">
      <x v="8"/>
    </i>
    <i>
      <x v="9"/>
      <x/>
    </i>
    <i r="1">
      <x v="1"/>
    </i>
    <i r="1">
      <x v="2"/>
    </i>
    <i r="1">
      <x v="3"/>
    </i>
    <i t="default">
      <x v="9"/>
    </i>
    <i>
      <x v="10"/>
      <x/>
    </i>
    <i r="1">
      <x v="1"/>
    </i>
    <i r="1">
      <x v="2"/>
    </i>
    <i r="1">
      <x v="3"/>
    </i>
    <i t="default">
      <x v="10"/>
    </i>
    <i>
      <x v="11"/>
      <x/>
    </i>
    <i r="1">
      <x v="1"/>
    </i>
    <i r="1">
      <x v="2"/>
    </i>
    <i r="1">
      <x v="3"/>
    </i>
    <i t="default">
      <x v="1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C.A" fld="3" baseField="0" baseItem="0" numFmtId="164"/>
  </dataFields>
  <formats count="1">
    <format dxfId="19">
      <pivotArea outline="0" collapsedLevelsAreSubtotals="1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13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ournitures!$A$1:$D$289">
        <x15:activeTabTopLevelEntity name="[Plag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A5D3B-F4F7-4484-A384-64E4B55AC8FC}" name="Tableau croisé dynamique14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compact="0" compactData="0" multipleFieldFilters="0" chartFormat="1">
  <location ref="J17:K30" firstHeaderRow="1" firstDataRow="1" firstDataCol="1"/>
  <pivotFields count="4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dataField="1" compact="0" numFmtId="8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tal" fld="3" baseField="0" baseItem="0" numFmtId="164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  <format dxfId="1">
      <pivotArea field="0" type="button" dataOnly="0" labelOnly="1" outline="0" axis="axisRow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A97FE-7940-401D-968D-480B31E9F64E}" name="Tableau croisé dynamique13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compact="0" compactData="0" multipleFieldFilters="0" chartFormat="10">
  <location ref="A18:B23" firstHeaderRow="1" firstDataRow="1" firstDataCol="1"/>
  <pivotFields count="4"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5">
        <item x="2"/>
        <item x="0"/>
        <item x="3"/>
        <item x="1"/>
        <item t="default"/>
      </items>
    </pivotField>
    <pivotField compact="0" outline="0" showAll="0"/>
    <pivotField dataField="1" compact="0" numFmtId="8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" fld="3" baseField="0" baseItem="0" numFmtId="164"/>
  </dataFields>
  <formats count="1">
    <format dxfId="8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7D93A-F4C7-4F50-95A4-7C94ACECB02C}" name="Tableau croisé dynamique12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compact="0" compactData="0" multipleFieldFilters="0" chartFormat="1">
  <location ref="A1:F15" firstHeaderRow="1" firstDataRow="2" firstDataCol="1"/>
  <pivotFields count="4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x="2"/>
        <item x="0"/>
        <item x="3"/>
        <item x="1"/>
        <item t="default"/>
      </items>
    </pivotField>
    <pivotField compact="0" outline="0" showAll="0"/>
    <pivotField dataField="1" compact="0" numFmtId="8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me de C.A" fld="3" baseField="0" baseItem="0" numFmtId="164"/>
  </dataFields>
  <formats count="10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1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0" type="button" dataOnly="0" labelOnly="1" outline="0" axis="axisRow" fieldPosition="0"/>
    </format>
    <format dxfId="12">
      <pivotArea dataOnly="0" labelOnly="1" outline="0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1" count="0"/>
        </references>
      </pivotArea>
    </format>
    <format dxfId="9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81B245-11A6-4785-9BA6-3CE7A9F12EE6}" name="Tableau1" displayName="Tableau1" ref="A1:E18" totalsRowShown="0" headerRowDxfId="24">
  <autoFilter ref="A1:E18" xr:uid="{F611B97B-7D2A-45E4-A9C8-BAD02EE8DC5B}"/>
  <tableColumns count="5">
    <tableColumn id="1" xr3:uid="{8F144549-372C-490B-9E15-E31DAAF9CCAA}" name="Item"/>
    <tableColumn id="2" xr3:uid="{7E06420A-72C3-4A50-95BB-4B4F9A82DB93}" name="Numéro" dataDxfId="23"/>
    <tableColumn id="3" xr3:uid="{D6B4D20B-C177-4A0D-8697-99A4A49504C3}" name="Nombres" dataDxfId="22"/>
    <tableColumn id="4" xr3:uid="{DC545D94-A729-41B9-8591-0F082094D49E}" name="Type" dataDxfId="21"/>
    <tableColumn id="5" xr3:uid="{080FD877-1152-499C-B8EF-81B6113ED676}" name="Prix à l'unité" dataDxfId="2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82141C-3615-4E53-B471-B2CFCCB3B3E4}" name="Tableau2" displayName="Tableau2" ref="A22:H32" totalsRowShown="0">
  <autoFilter ref="A22:H32" xr:uid="{A24F39FB-CEF7-43D2-B4F1-1B1C0389FB15}"/>
  <tableColumns count="8">
    <tableColumn id="1" xr3:uid="{364DD47B-E601-4CF7-91F0-08FB9BC07D63}" name="Employés"/>
    <tableColumn id="2" xr3:uid="{1498EEBE-3A68-4800-A8C8-290E6C100B63}" name="Lundi"/>
    <tableColumn id="3" xr3:uid="{0C1B7011-5CFE-46E6-A970-20E6E7870FEA}" name="Mardi"/>
    <tableColumn id="4" xr3:uid="{143B32E9-2E84-4266-9984-BF8304244D55}" name="Mercredi"/>
    <tableColumn id="5" xr3:uid="{7427BBFE-DBAD-4669-A12F-6B4F54CABA0E}" name="Jeudi"/>
    <tableColumn id="6" xr3:uid="{1B915841-73EC-429E-9A83-2340BC667FA0}" name="Vendredi"/>
    <tableColumn id="7" xr3:uid="{1D4FD389-6AF4-449F-9C50-B5E3BFA646C2}" name="Heures travaillées totales"/>
    <tableColumn id="8" xr3:uid="{59B1114E-4FFF-4DE7-8B3E-456D1AF6B6BA}" name="Différence vs durée légale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B17BB1-1AC7-4C5E-90ED-FDB770DF664D}" name="Tableau3" displayName="Tableau3" ref="A36:P56" totalsRowShown="0">
  <autoFilter ref="A36:P56" xr:uid="{E5BA46F1-24AB-4824-8517-EBBA52CD870B}"/>
  <tableColumns count="16">
    <tableColumn id="1" xr3:uid="{EFB7746F-3422-4339-A120-AEDC20E11A66}" name="Nom"/>
    <tableColumn id="2" xr3:uid="{A252BE35-7D89-4A24-A1F9-90693251DAF8}" name="Prénom"/>
    <tableColumn id="3" xr3:uid="{2288586A-D958-4C15-8B28-1991B87882C3}" name="Note1"/>
    <tableColumn id="4" xr3:uid="{6008B1E4-F406-43B3-A52C-70556F4A3553}" name="Note2"/>
    <tableColumn id="5" xr3:uid="{7B1F2CFF-0609-4FE6-9505-D4B6791F62E5}" name="Note3"/>
    <tableColumn id="6" xr3:uid="{759E1DFD-A439-4D85-BA55-BCC03A17E69D}" name="Note4"/>
    <tableColumn id="7" xr3:uid="{07F07F8F-2584-45B5-85A2-667F968A459E}" name="Note5"/>
    <tableColumn id="8" xr3:uid="{5B60A875-922B-4ED5-A20E-B7774F999089}" name="Moyenne"/>
    <tableColumn id="9" xr3:uid="{FAA29D1D-2772-4F37-A56A-718FD00AF16A}" name="Note 1"/>
    <tableColumn id="10" xr3:uid="{4951C870-9668-4128-9BE7-69D4FE8B8671}" name="Note 2"/>
    <tableColumn id="11" xr3:uid="{2F81FE36-7029-4E38-B5EE-C17D9C9F8076}" name="Note 3"/>
    <tableColumn id="12" xr3:uid="{30D4011F-DC1A-4DFD-AB9E-C447626DD725}" name="Note 4"/>
    <tableColumn id="13" xr3:uid="{9886763D-3753-41DB-A025-8B827A6CDE6C}" name="Note 5"/>
    <tableColumn id="14" xr3:uid="{A661A4C9-5683-4B6F-B2BB-E50AC65DC9DE}" name="Moyenne2"/>
    <tableColumn id="15" xr3:uid="{D55CCCB7-51D5-4FD0-8DC9-AAF329F52F4C}" name="Moyenne annuelle"/>
    <tableColumn id="16" xr3:uid="{78D8568A-2347-4E6A-B24C-4A6542825235}" name="Statut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6F46D-853D-4BD6-9104-1BF30C116D17}">
  <dimension ref="A1:C13"/>
  <sheetViews>
    <sheetView workbookViewId="0">
      <selection activeCell="C13" sqref="C13"/>
    </sheetView>
  </sheetViews>
  <sheetFormatPr baseColWidth="10" defaultRowHeight="14.4" x14ac:dyDescent="0.3"/>
  <cols>
    <col min="1" max="1" width="13.6640625" customWidth="1"/>
    <col min="3" max="3" width="14.109375" style="6" customWidth="1"/>
    <col min="6" max="8" width="11.5546875" customWidth="1"/>
  </cols>
  <sheetData>
    <row r="1" spans="1:3" ht="21" x14ac:dyDescent="0.3">
      <c r="A1" s="32" t="s">
        <v>0</v>
      </c>
      <c r="B1" s="32"/>
      <c r="C1" s="32"/>
    </row>
    <row r="2" spans="1:3" s="1" customFormat="1" ht="15.6" x14ac:dyDescent="0.3">
      <c r="A2" s="2" t="s">
        <v>1</v>
      </c>
      <c r="B2" s="2" t="s">
        <v>14</v>
      </c>
      <c r="C2" s="4" t="s">
        <v>2</v>
      </c>
    </row>
    <row r="3" spans="1:3" x14ac:dyDescent="0.3">
      <c r="A3" s="3" t="s">
        <v>3</v>
      </c>
      <c r="B3" s="3">
        <v>6</v>
      </c>
      <c r="C3" s="5">
        <v>0.5</v>
      </c>
    </row>
    <row r="4" spans="1:3" x14ac:dyDescent="0.3">
      <c r="A4" s="3" t="s">
        <v>4</v>
      </c>
      <c r="B4" s="3">
        <v>5</v>
      </c>
      <c r="C4" s="5">
        <v>0.5</v>
      </c>
    </row>
    <row r="5" spans="1:3" x14ac:dyDescent="0.3">
      <c r="A5" s="3" t="s">
        <v>5</v>
      </c>
      <c r="B5" s="3">
        <v>1</v>
      </c>
      <c r="C5" s="5">
        <v>5</v>
      </c>
    </row>
    <row r="6" spans="1:3" x14ac:dyDescent="0.3">
      <c r="A6" s="3" t="s">
        <v>7</v>
      </c>
      <c r="B6" s="3">
        <v>1</v>
      </c>
      <c r="C6" s="5">
        <v>4</v>
      </c>
    </row>
    <row r="7" spans="1:3" x14ac:dyDescent="0.3">
      <c r="A7" s="3" t="s">
        <v>6</v>
      </c>
      <c r="B7" s="3">
        <v>1</v>
      </c>
      <c r="C7" s="5">
        <v>3.5</v>
      </c>
    </row>
    <row r="8" spans="1:3" x14ac:dyDescent="0.3">
      <c r="A8" s="3" t="s">
        <v>8</v>
      </c>
      <c r="B8" s="3">
        <v>1</v>
      </c>
      <c r="C8" s="5">
        <v>2.5</v>
      </c>
    </row>
    <row r="9" spans="1:3" x14ac:dyDescent="0.3">
      <c r="A9" s="3" t="s">
        <v>9</v>
      </c>
      <c r="B9" s="3">
        <v>2</v>
      </c>
      <c r="C9" s="5">
        <v>2</v>
      </c>
    </row>
    <row r="10" spans="1:3" x14ac:dyDescent="0.3">
      <c r="A10" s="3" t="s">
        <v>10</v>
      </c>
      <c r="B10" s="3">
        <v>2</v>
      </c>
      <c r="C10" s="5">
        <v>3</v>
      </c>
    </row>
    <row r="11" spans="1:3" x14ac:dyDescent="0.3">
      <c r="A11" s="3" t="s">
        <v>11</v>
      </c>
      <c r="B11" s="3">
        <v>1</v>
      </c>
      <c r="C11" s="5">
        <v>4</v>
      </c>
    </row>
    <row r="12" spans="1:3" x14ac:dyDescent="0.3">
      <c r="A12" s="3" t="s">
        <v>12</v>
      </c>
      <c r="B12" s="3">
        <v>1</v>
      </c>
      <c r="C12" s="5">
        <v>4</v>
      </c>
    </row>
    <row r="13" spans="1:3" x14ac:dyDescent="0.3">
      <c r="A13" s="3" t="s">
        <v>13</v>
      </c>
      <c r="B13" s="3">
        <v>2</v>
      </c>
      <c r="C13" s="5">
        <v>5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4F2D-013D-4712-BA9D-FBEF52B4D9B0}">
  <dimension ref="A1"/>
  <sheetViews>
    <sheetView workbookViewId="0">
      <selection activeCell="A22" sqref="A2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BB27-B250-40FC-B35F-6B3C2A02063B}">
  <dimension ref="A1:K30"/>
  <sheetViews>
    <sheetView workbookViewId="0">
      <selection activeCell="E8" sqref="E8"/>
    </sheetView>
  </sheetViews>
  <sheetFormatPr baseColWidth="10" defaultRowHeight="14.4" x14ac:dyDescent="0.3"/>
  <cols>
    <col min="1" max="1" width="11.88671875" bestFit="1" customWidth="1"/>
    <col min="2" max="2" width="13.33203125" bestFit="1" customWidth="1"/>
    <col min="3" max="5" width="11.44140625" bestFit="1" customWidth="1"/>
    <col min="6" max="6" width="12.88671875" bestFit="1" customWidth="1"/>
    <col min="10" max="10" width="11.88671875" bestFit="1" customWidth="1"/>
    <col min="11" max="11" width="13.33203125" bestFit="1" customWidth="1"/>
  </cols>
  <sheetData>
    <row r="1" spans="1:11" x14ac:dyDescent="0.3">
      <c r="A1" s="30" t="s">
        <v>184</v>
      </c>
      <c r="B1" s="30" t="s">
        <v>158</v>
      </c>
      <c r="C1" s="24"/>
      <c r="D1" s="24"/>
      <c r="E1" s="24"/>
      <c r="F1" s="24"/>
    </row>
    <row r="2" spans="1:11" x14ac:dyDescent="0.3">
      <c r="A2" s="30" t="s">
        <v>157</v>
      </c>
      <c r="B2" s="24" t="s">
        <v>165</v>
      </c>
      <c r="C2" s="24" t="s">
        <v>162</v>
      </c>
      <c r="D2" s="24" t="s">
        <v>166</v>
      </c>
      <c r="E2" s="24" t="s">
        <v>164</v>
      </c>
      <c r="F2" s="24" t="s">
        <v>183</v>
      </c>
    </row>
    <row r="3" spans="1:11" x14ac:dyDescent="0.3">
      <c r="A3" s="24" t="s">
        <v>161</v>
      </c>
      <c r="B3" s="24">
        <v>27864</v>
      </c>
      <c r="C3" s="24">
        <v>25074</v>
      </c>
      <c r="D3" s="24">
        <v>20937</v>
      </c>
      <c r="E3" s="24">
        <v>29327</v>
      </c>
      <c r="F3" s="24">
        <v>103202</v>
      </c>
    </row>
    <row r="4" spans="1:11" x14ac:dyDescent="0.3">
      <c r="A4" s="24" t="s">
        <v>172</v>
      </c>
      <c r="B4" s="24">
        <v>28649</v>
      </c>
      <c r="C4" s="24">
        <v>27607</v>
      </c>
      <c r="D4" s="24">
        <v>23973</v>
      </c>
      <c r="E4" s="24">
        <v>25027</v>
      </c>
      <c r="F4" s="24">
        <v>105256</v>
      </c>
    </row>
    <row r="5" spans="1:11" x14ac:dyDescent="0.3">
      <c r="A5" s="24" t="s">
        <v>173</v>
      </c>
      <c r="B5" s="24">
        <v>28201</v>
      </c>
      <c r="C5" s="24">
        <v>10969</v>
      </c>
      <c r="D5" s="24">
        <v>35344</v>
      </c>
      <c r="E5" s="24">
        <v>27128</v>
      </c>
      <c r="F5" s="24">
        <v>101642</v>
      </c>
    </row>
    <row r="6" spans="1:11" x14ac:dyDescent="0.3">
      <c r="A6" s="24" t="s">
        <v>174</v>
      </c>
      <c r="B6" s="24">
        <v>29984</v>
      </c>
      <c r="C6" s="24">
        <v>27583</v>
      </c>
      <c r="D6" s="24">
        <v>22039</v>
      </c>
      <c r="E6" s="24">
        <v>27004</v>
      </c>
      <c r="F6" s="24">
        <v>106610</v>
      </c>
    </row>
    <row r="7" spans="1:11" x14ac:dyDescent="0.3">
      <c r="A7" s="24" t="s">
        <v>175</v>
      </c>
      <c r="B7" s="24">
        <v>25196</v>
      </c>
      <c r="C7" s="24">
        <v>25489</v>
      </c>
      <c r="D7" s="24">
        <v>19629</v>
      </c>
      <c r="E7" s="24">
        <v>17153</v>
      </c>
      <c r="F7" s="24">
        <v>87467</v>
      </c>
    </row>
    <row r="8" spans="1:11" x14ac:dyDescent="0.3">
      <c r="A8" s="24" t="s">
        <v>176</v>
      </c>
      <c r="B8" s="24">
        <v>19249</v>
      </c>
      <c r="C8" s="24">
        <v>20557</v>
      </c>
      <c r="D8" s="24">
        <v>33603</v>
      </c>
      <c r="E8" s="24">
        <v>23904</v>
      </c>
      <c r="F8" s="24">
        <v>97313</v>
      </c>
    </row>
    <row r="9" spans="1:11" x14ac:dyDescent="0.3">
      <c r="A9" s="24" t="s">
        <v>177</v>
      </c>
      <c r="B9" s="24">
        <v>21901</v>
      </c>
      <c r="C9" s="24">
        <v>30520</v>
      </c>
      <c r="D9" s="24">
        <v>21845</v>
      </c>
      <c r="E9" s="24">
        <v>18784</v>
      </c>
      <c r="F9" s="24">
        <v>93050</v>
      </c>
    </row>
    <row r="10" spans="1:11" x14ac:dyDescent="0.3">
      <c r="A10" s="24" t="s">
        <v>178</v>
      </c>
      <c r="B10" s="24">
        <v>22850</v>
      </c>
      <c r="C10" s="24">
        <v>23134</v>
      </c>
      <c r="D10" s="24">
        <v>21209</v>
      </c>
      <c r="E10" s="24">
        <v>28296</v>
      </c>
      <c r="F10" s="24">
        <v>95489</v>
      </c>
    </row>
    <row r="11" spans="1:11" x14ac:dyDescent="0.3">
      <c r="A11" s="24" t="s">
        <v>179</v>
      </c>
      <c r="B11" s="24">
        <v>28992</v>
      </c>
      <c r="C11" s="24">
        <v>24921</v>
      </c>
      <c r="D11" s="24">
        <v>28554</v>
      </c>
      <c r="E11" s="24">
        <v>28125</v>
      </c>
      <c r="F11" s="24">
        <v>110592</v>
      </c>
    </row>
    <row r="12" spans="1:11" x14ac:dyDescent="0.3">
      <c r="A12" s="24" t="s">
        <v>180</v>
      </c>
      <c r="B12" s="24">
        <v>30787</v>
      </c>
      <c r="C12" s="24">
        <v>27035</v>
      </c>
      <c r="D12" s="24">
        <v>29140</v>
      </c>
      <c r="E12" s="24">
        <v>31449</v>
      </c>
      <c r="F12" s="24">
        <v>118411</v>
      </c>
    </row>
    <row r="13" spans="1:11" x14ac:dyDescent="0.3">
      <c r="A13" s="24" t="s">
        <v>181</v>
      </c>
      <c r="B13" s="24">
        <v>24948</v>
      </c>
      <c r="C13" s="24">
        <v>21435</v>
      </c>
      <c r="D13" s="24">
        <v>26970</v>
      </c>
      <c r="E13" s="24">
        <v>22154</v>
      </c>
      <c r="F13" s="24">
        <v>95507</v>
      </c>
    </row>
    <row r="14" spans="1:11" x14ac:dyDescent="0.3">
      <c r="A14" s="24" t="s">
        <v>182</v>
      </c>
      <c r="B14" s="24">
        <v>26032</v>
      </c>
      <c r="C14" s="24">
        <v>19867</v>
      </c>
      <c r="D14" s="24">
        <v>17095</v>
      </c>
      <c r="E14" s="24">
        <v>25501</v>
      </c>
      <c r="F14" s="24">
        <v>88495</v>
      </c>
    </row>
    <row r="15" spans="1:11" x14ac:dyDescent="0.3">
      <c r="A15" s="24" t="s">
        <v>183</v>
      </c>
      <c r="B15" s="24">
        <v>314653</v>
      </c>
      <c r="C15" s="24">
        <v>284191</v>
      </c>
      <c r="D15" s="24">
        <v>300338</v>
      </c>
      <c r="E15" s="24">
        <v>303852</v>
      </c>
      <c r="F15" s="24">
        <v>1203034</v>
      </c>
    </row>
    <row r="16" spans="1:11" x14ac:dyDescent="0.3">
      <c r="J16" s="37" t="s">
        <v>198</v>
      </c>
      <c r="K16" s="37"/>
    </row>
    <row r="17" spans="1:11" x14ac:dyDescent="0.3">
      <c r="A17" s="38" t="s">
        <v>199</v>
      </c>
      <c r="B17" s="38"/>
      <c r="J17" s="31" t="s">
        <v>157</v>
      </c>
      <c r="K17" s="31" t="s">
        <v>197</v>
      </c>
    </row>
    <row r="18" spans="1:11" x14ac:dyDescent="0.3">
      <c r="A18" s="29" t="s">
        <v>158</v>
      </c>
      <c r="B18" t="s">
        <v>197</v>
      </c>
      <c r="J18" s="24" t="s">
        <v>161</v>
      </c>
      <c r="K18" s="24">
        <v>103202</v>
      </c>
    </row>
    <row r="19" spans="1:11" x14ac:dyDescent="0.3">
      <c r="A19" t="s">
        <v>165</v>
      </c>
      <c r="B19" s="24">
        <v>314653</v>
      </c>
      <c r="J19" s="24" t="s">
        <v>172</v>
      </c>
      <c r="K19" s="24">
        <v>105256</v>
      </c>
    </row>
    <row r="20" spans="1:11" x14ac:dyDescent="0.3">
      <c r="A20" t="s">
        <v>162</v>
      </c>
      <c r="B20" s="24">
        <v>284191</v>
      </c>
      <c r="J20" s="24" t="s">
        <v>173</v>
      </c>
      <c r="K20" s="24">
        <v>101642</v>
      </c>
    </row>
    <row r="21" spans="1:11" x14ac:dyDescent="0.3">
      <c r="A21" t="s">
        <v>166</v>
      </c>
      <c r="B21" s="24">
        <v>300338</v>
      </c>
      <c r="J21" s="24" t="s">
        <v>174</v>
      </c>
      <c r="K21" s="24">
        <v>106610</v>
      </c>
    </row>
    <row r="22" spans="1:11" x14ac:dyDescent="0.3">
      <c r="A22" t="s">
        <v>164</v>
      </c>
      <c r="B22" s="24">
        <v>303852</v>
      </c>
      <c r="J22" s="24" t="s">
        <v>175</v>
      </c>
      <c r="K22" s="24">
        <v>87467</v>
      </c>
    </row>
    <row r="23" spans="1:11" x14ac:dyDescent="0.3">
      <c r="A23" t="s">
        <v>183</v>
      </c>
      <c r="B23" s="24">
        <v>1203034</v>
      </c>
      <c r="J23" s="24" t="s">
        <v>176</v>
      </c>
      <c r="K23" s="24">
        <v>97313</v>
      </c>
    </row>
    <row r="24" spans="1:11" x14ac:dyDescent="0.3">
      <c r="J24" s="24" t="s">
        <v>177</v>
      </c>
      <c r="K24" s="24">
        <v>93050</v>
      </c>
    </row>
    <row r="25" spans="1:11" x14ac:dyDescent="0.3">
      <c r="J25" s="24" t="s">
        <v>178</v>
      </c>
      <c r="K25" s="24">
        <v>95489</v>
      </c>
    </row>
    <row r="26" spans="1:11" x14ac:dyDescent="0.3">
      <c r="J26" s="24" t="s">
        <v>179</v>
      </c>
      <c r="K26" s="24">
        <v>110592</v>
      </c>
    </row>
    <row r="27" spans="1:11" x14ac:dyDescent="0.3">
      <c r="J27" s="24" t="s">
        <v>180</v>
      </c>
      <c r="K27" s="24">
        <v>118411</v>
      </c>
    </row>
    <row r="28" spans="1:11" x14ac:dyDescent="0.3">
      <c r="J28" s="24" t="s">
        <v>181</v>
      </c>
      <c r="K28" s="24">
        <v>95507</v>
      </c>
    </row>
    <row r="29" spans="1:11" x14ac:dyDescent="0.3">
      <c r="J29" s="24" t="s">
        <v>182</v>
      </c>
      <c r="K29" s="24">
        <v>88495</v>
      </c>
    </row>
    <row r="30" spans="1:11" x14ac:dyDescent="0.3">
      <c r="J30" s="24" t="s">
        <v>183</v>
      </c>
      <c r="K30" s="24">
        <v>1203034</v>
      </c>
    </row>
  </sheetData>
  <mergeCells count="2">
    <mergeCell ref="J16:K16"/>
    <mergeCell ref="A17:B17"/>
  </mergeCell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9D0FD-1551-4F88-9AF1-30A69C1D46C1}">
  <dimension ref="A1:E19"/>
  <sheetViews>
    <sheetView workbookViewId="0">
      <selection activeCell="F14" sqref="F14"/>
    </sheetView>
  </sheetViews>
  <sheetFormatPr baseColWidth="10" defaultRowHeight="14.4" x14ac:dyDescent="0.3"/>
  <cols>
    <col min="1" max="2" width="17.44140625" customWidth="1"/>
    <col min="3" max="4" width="12.109375" customWidth="1"/>
    <col min="5" max="5" width="17.33203125" customWidth="1"/>
  </cols>
  <sheetData>
    <row r="1" spans="1:5" ht="21" x14ac:dyDescent="0.3">
      <c r="A1" s="32" t="s">
        <v>0</v>
      </c>
      <c r="B1" s="32"/>
      <c r="C1" s="32"/>
      <c r="D1" s="32"/>
      <c r="E1" s="32"/>
    </row>
    <row r="2" spans="1:5" ht="15.6" x14ac:dyDescent="0.3">
      <c r="A2" s="2" t="s">
        <v>1</v>
      </c>
      <c r="B2" s="2" t="s">
        <v>27</v>
      </c>
      <c r="C2" s="2" t="s">
        <v>14</v>
      </c>
      <c r="D2" s="2" t="s">
        <v>21</v>
      </c>
      <c r="E2" s="4" t="s">
        <v>2</v>
      </c>
    </row>
    <row r="3" spans="1:5" x14ac:dyDescent="0.3">
      <c r="A3" s="3" t="s">
        <v>3</v>
      </c>
      <c r="B3" s="3">
        <v>1</v>
      </c>
      <c r="C3" s="3">
        <v>6</v>
      </c>
      <c r="D3" s="3" t="s">
        <v>22</v>
      </c>
      <c r="E3" s="5">
        <v>0.5</v>
      </c>
    </row>
    <row r="4" spans="1:5" x14ac:dyDescent="0.3">
      <c r="A4" s="3" t="s">
        <v>10</v>
      </c>
      <c r="B4" s="3">
        <v>2</v>
      </c>
      <c r="C4" s="3">
        <v>2</v>
      </c>
      <c r="D4" s="3" t="s">
        <v>23</v>
      </c>
      <c r="E4" s="5">
        <v>3</v>
      </c>
    </row>
    <row r="5" spans="1:5" x14ac:dyDescent="0.3">
      <c r="A5" s="3" t="s">
        <v>6</v>
      </c>
      <c r="B5" s="3">
        <v>3</v>
      </c>
      <c r="C5" s="3">
        <v>1</v>
      </c>
      <c r="D5" s="3" t="s">
        <v>24</v>
      </c>
      <c r="E5" s="5">
        <v>3.5</v>
      </c>
    </row>
    <row r="6" spans="1:5" x14ac:dyDescent="0.3">
      <c r="A6" s="8" t="s">
        <v>16</v>
      </c>
      <c r="B6" s="3">
        <v>4</v>
      </c>
      <c r="C6" s="12">
        <v>1</v>
      </c>
      <c r="D6" s="12" t="s">
        <v>25</v>
      </c>
      <c r="E6" s="13">
        <v>10</v>
      </c>
    </row>
    <row r="7" spans="1:5" x14ac:dyDescent="0.3">
      <c r="A7" s="3" t="s">
        <v>11</v>
      </c>
      <c r="B7" s="3">
        <v>5</v>
      </c>
      <c r="C7" s="3">
        <v>1</v>
      </c>
      <c r="D7" s="3" t="s">
        <v>26</v>
      </c>
      <c r="E7" s="5">
        <v>4</v>
      </c>
    </row>
    <row r="8" spans="1:5" x14ac:dyDescent="0.3">
      <c r="A8" s="3" t="s">
        <v>5</v>
      </c>
      <c r="B8" s="3">
        <v>6</v>
      </c>
      <c r="C8" s="3">
        <v>1</v>
      </c>
      <c r="D8" s="3" t="s">
        <v>25</v>
      </c>
      <c r="E8" s="5">
        <v>5</v>
      </c>
    </row>
    <row r="9" spans="1:5" x14ac:dyDescent="0.3">
      <c r="A9" s="8" t="s">
        <v>20</v>
      </c>
      <c r="B9" s="3">
        <v>7</v>
      </c>
      <c r="C9" s="12">
        <v>2</v>
      </c>
      <c r="D9" s="12" t="s">
        <v>25</v>
      </c>
      <c r="E9" s="13">
        <v>1</v>
      </c>
    </row>
    <row r="10" spans="1:5" x14ac:dyDescent="0.3">
      <c r="A10" s="3" t="s">
        <v>13</v>
      </c>
      <c r="B10" s="3">
        <v>8</v>
      </c>
      <c r="C10" s="3">
        <v>2</v>
      </c>
      <c r="D10" s="3" t="s">
        <v>24</v>
      </c>
      <c r="E10" s="5">
        <v>5</v>
      </c>
    </row>
    <row r="11" spans="1:5" x14ac:dyDescent="0.3">
      <c r="A11" s="3" t="s">
        <v>8</v>
      </c>
      <c r="B11" s="3">
        <v>9</v>
      </c>
      <c r="C11" s="3">
        <v>1</v>
      </c>
      <c r="D11" s="3" t="s">
        <v>24</v>
      </c>
      <c r="E11" s="5">
        <v>2.5</v>
      </c>
    </row>
    <row r="12" spans="1:5" x14ac:dyDescent="0.3">
      <c r="A12" s="3" t="s">
        <v>7</v>
      </c>
      <c r="B12" s="3">
        <v>10</v>
      </c>
      <c r="C12" s="3">
        <v>1</v>
      </c>
      <c r="D12" s="3" t="s">
        <v>25</v>
      </c>
      <c r="E12" s="5">
        <v>4</v>
      </c>
    </row>
    <row r="13" spans="1:5" x14ac:dyDescent="0.3">
      <c r="A13" s="3" t="s">
        <v>9</v>
      </c>
      <c r="B13" s="3">
        <v>11</v>
      </c>
      <c r="C13" s="3">
        <v>2</v>
      </c>
      <c r="D13" s="3" t="s">
        <v>25</v>
      </c>
      <c r="E13" s="5">
        <v>2</v>
      </c>
    </row>
    <row r="14" spans="1:5" x14ac:dyDescent="0.3">
      <c r="A14" s="3" t="s">
        <v>4</v>
      </c>
      <c r="B14" s="3">
        <v>12</v>
      </c>
      <c r="C14" s="3">
        <v>5</v>
      </c>
      <c r="D14" s="3" t="s">
        <v>22</v>
      </c>
      <c r="E14" s="5">
        <v>0.5</v>
      </c>
    </row>
    <row r="15" spans="1:5" x14ac:dyDescent="0.3">
      <c r="A15" s="7" t="s">
        <v>15</v>
      </c>
      <c r="B15" s="3">
        <v>13</v>
      </c>
      <c r="C15" s="12">
        <v>10</v>
      </c>
      <c r="D15" s="12" t="s">
        <v>26</v>
      </c>
      <c r="E15" s="13">
        <v>1</v>
      </c>
    </row>
    <row r="16" spans="1:5" x14ac:dyDescent="0.3">
      <c r="A16" s="8" t="s">
        <v>18</v>
      </c>
      <c r="B16" s="3">
        <v>14</v>
      </c>
      <c r="C16" s="12">
        <v>1</v>
      </c>
      <c r="D16" s="12" t="s">
        <v>26</v>
      </c>
      <c r="E16" s="13">
        <v>2</v>
      </c>
    </row>
    <row r="17" spans="1:5" x14ac:dyDescent="0.3">
      <c r="A17" s="3" t="s">
        <v>12</v>
      </c>
      <c r="B17" s="3">
        <v>15</v>
      </c>
      <c r="C17" s="3">
        <v>1</v>
      </c>
      <c r="D17" s="3" t="s">
        <v>25</v>
      </c>
      <c r="E17" s="5">
        <v>4</v>
      </c>
    </row>
    <row r="18" spans="1:5" x14ac:dyDescent="0.3">
      <c r="A18" s="8" t="s">
        <v>17</v>
      </c>
      <c r="B18" s="3">
        <v>16</v>
      </c>
      <c r="C18" s="12">
        <v>3</v>
      </c>
      <c r="D18" s="12" t="s">
        <v>25</v>
      </c>
      <c r="E18" s="13">
        <v>2</v>
      </c>
    </row>
    <row r="19" spans="1:5" x14ac:dyDescent="0.3">
      <c r="A19" s="8" t="s">
        <v>19</v>
      </c>
      <c r="B19" s="3">
        <v>17</v>
      </c>
      <c r="C19" s="12">
        <v>1</v>
      </c>
      <c r="D19" s="12" t="s">
        <v>24</v>
      </c>
      <c r="E19" s="13">
        <v>5</v>
      </c>
    </row>
  </sheetData>
  <sortState xmlns:xlrd2="http://schemas.microsoft.com/office/spreadsheetml/2017/richdata2" ref="A3:F20">
    <sortCondition ref="F20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7195C-912B-4616-9ADA-DE759443C835}">
  <dimension ref="A1:H13"/>
  <sheetViews>
    <sheetView tabSelected="1" workbookViewId="0">
      <selection activeCell="G4" sqref="G4"/>
    </sheetView>
  </sheetViews>
  <sheetFormatPr baseColWidth="10" defaultRowHeight="14.4" x14ac:dyDescent="0.3"/>
  <cols>
    <col min="1" max="1" width="23.109375" customWidth="1"/>
    <col min="7" max="7" width="23.44140625" customWidth="1"/>
    <col min="8" max="8" width="23.33203125" customWidth="1"/>
  </cols>
  <sheetData>
    <row r="1" spans="1:8" x14ac:dyDescent="0.3">
      <c r="A1" t="s">
        <v>28</v>
      </c>
      <c r="B1">
        <v>35</v>
      </c>
    </row>
    <row r="3" spans="1:8" x14ac:dyDescent="0.3">
      <c r="A3" s="8" t="s">
        <v>29</v>
      </c>
      <c r="B3" s="8" t="s">
        <v>40</v>
      </c>
      <c r="C3" s="8" t="s">
        <v>41</v>
      </c>
      <c r="D3" s="8" t="s">
        <v>42</v>
      </c>
      <c r="E3" s="8" t="s">
        <v>43</v>
      </c>
      <c r="F3" s="8" t="s">
        <v>44</v>
      </c>
      <c r="G3" s="8" t="s">
        <v>45</v>
      </c>
      <c r="H3" s="8" t="s">
        <v>46</v>
      </c>
    </row>
    <row r="4" spans="1:8" x14ac:dyDescent="0.3">
      <c r="A4" s="8" t="s">
        <v>30</v>
      </c>
      <c r="B4" s="8">
        <v>7</v>
      </c>
      <c r="C4" s="8">
        <v>9</v>
      </c>
      <c r="D4" s="8">
        <v>9</v>
      </c>
      <c r="E4" s="8">
        <v>7</v>
      </c>
      <c r="F4" s="8" t="s">
        <v>47</v>
      </c>
      <c r="G4" s="8">
        <f>SUM(B4:F4)</f>
        <v>32</v>
      </c>
      <c r="H4" s="8">
        <f>SUM(35-G4)</f>
        <v>3</v>
      </c>
    </row>
    <row r="5" spans="1:8" x14ac:dyDescent="0.3">
      <c r="A5" s="8" t="s">
        <v>31</v>
      </c>
      <c r="B5" s="8">
        <v>9</v>
      </c>
      <c r="C5" s="8">
        <v>10</v>
      </c>
      <c r="D5" s="8">
        <v>8</v>
      </c>
      <c r="E5" s="8">
        <v>8</v>
      </c>
      <c r="F5" s="8">
        <v>8</v>
      </c>
      <c r="G5" s="8">
        <f t="shared" ref="G5:G13" si="0">SUM(B5:F5)</f>
        <v>43</v>
      </c>
      <c r="H5" s="8">
        <f t="shared" ref="H5:H13" si="1">SUM(35-G5)</f>
        <v>-8</v>
      </c>
    </row>
    <row r="6" spans="1:8" x14ac:dyDescent="0.3">
      <c r="A6" s="8" t="s">
        <v>32</v>
      </c>
      <c r="B6" s="8">
        <v>7</v>
      </c>
      <c r="C6" s="8">
        <v>8</v>
      </c>
      <c r="D6" s="8">
        <v>7</v>
      </c>
      <c r="E6" s="8">
        <v>7</v>
      </c>
      <c r="F6" s="8">
        <v>7</v>
      </c>
      <c r="G6" s="8">
        <f t="shared" si="0"/>
        <v>36</v>
      </c>
      <c r="H6" s="8">
        <f t="shared" si="1"/>
        <v>-1</v>
      </c>
    </row>
    <row r="7" spans="1:8" x14ac:dyDescent="0.3">
      <c r="A7" s="8" t="s">
        <v>33</v>
      </c>
      <c r="B7" s="8">
        <v>6</v>
      </c>
      <c r="C7" s="8">
        <v>7</v>
      </c>
      <c r="D7" s="8">
        <v>7</v>
      </c>
      <c r="E7" s="8">
        <v>10</v>
      </c>
      <c r="F7" s="8">
        <v>6</v>
      </c>
      <c r="G7" s="8">
        <f t="shared" si="0"/>
        <v>36</v>
      </c>
      <c r="H7" s="8">
        <f t="shared" si="1"/>
        <v>-1</v>
      </c>
    </row>
    <row r="8" spans="1:8" x14ac:dyDescent="0.3">
      <c r="A8" s="8" t="s">
        <v>34</v>
      </c>
      <c r="B8" s="8">
        <v>7</v>
      </c>
      <c r="C8" s="8">
        <v>6</v>
      </c>
      <c r="D8" s="8">
        <v>9</v>
      </c>
      <c r="E8" s="8">
        <v>8</v>
      </c>
      <c r="F8" s="8">
        <v>0</v>
      </c>
      <c r="G8" s="8">
        <f t="shared" si="0"/>
        <v>30</v>
      </c>
      <c r="H8" s="8">
        <f t="shared" si="1"/>
        <v>5</v>
      </c>
    </row>
    <row r="9" spans="1:8" x14ac:dyDescent="0.3">
      <c r="A9" s="8" t="s">
        <v>35</v>
      </c>
      <c r="B9" s="8">
        <v>5</v>
      </c>
      <c r="C9" s="8">
        <v>7</v>
      </c>
      <c r="D9" s="8">
        <v>4</v>
      </c>
      <c r="E9" s="8">
        <v>7</v>
      </c>
      <c r="F9" s="8">
        <v>7</v>
      </c>
      <c r="G9" s="8">
        <f t="shared" si="0"/>
        <v>30</v>
      </c>
      <c r="H9" s="8">
        <f t="shared" si="1"/>
        <v>5</v>
      </c>
    </row>
    <row r="10" spans="1:8" x14ac:dyDescent="0.3">
      <c r="A10" s="8" t="s">
        <v>36</v>
      </c>
      <c r="B10" s="8">
        <v>6</v>
      </c>
      <c r="C10" s="8">
        <v>8</v>
      </c>
      <c r="D10" s="8" t="s">
        <v>47</v>
      </c>
      <c r="E10" s="8">
        <v>6</v>
      </c>
      <c r="F10" s="8">
        <v>0</v>
      </c>
      <c r="G10" s="8">
        <f t="shared" si="0"/>
        <v>20</v>
      </c>
      <c r="H10" s="8">
        <f t="shared" si="1"/>
        <v>15</v>
      </c>
    </row>
    <row r="11" spans="1:8" x14ac:dyDescent="0.3">
      <c r="A11" s="8" t="s">
        <v>37</v>
      </c>
      <c r="B11" s="8" t="s">
        <v>47</v>
      </c>
      <c r="C11" s="8">
        <v>6</v>
      </c>
      <c r="D11" s="8">
        <v>7</v>
      </c>
      <c r="E11" s="8">
        <v>8</v>
      </c>
      <c r="F11" s="8">
        <v>7</v>
      </c>
      <c r="G11" s="8">
        <f t="shared" si="0"/>
        <v>28</v>
      </c>
      <c r="H11" s="8">
        <f t="shared" si="1"/>
        <v>7</v>
      </c>
    </row>
    <row r="12" spans="1:8" x14ac:dyDescent="0.3">
      <c r="A12" s="8" t="s">
        <v>38</v>
      </c>
      <c r="B12" s="8"/>
      <c r="C12" s="8">
        <v>7</v>
      </c>
      <c r="D12" s="8">
        <v>8</v>
      </c>
      <c r="E12" s="8">
        <v>7</v>
      </c>
      <c r="F12" s="8">
        <v>5</v>
      </c>
      <c r="G12" s="8">
        <f t="shared" si="0"/>
        <v>27</v>
      </c>
      <c r="H12" s="8">
        <f t="shared" si="1"/>
        <v>8</v>
      </c>
    </row>
    <row r="13" spans="1:8" x14ac:dyDescent="0.3">
      <c r="A13" s="8" t="s">
        <v>39</v>
      </c>
      <c r="B13" s="8">
        <v>7</v>
      </c>
      <c r="C13" s="8">
        <v>10</v>
      </c>
      <c r="D13" s="8">
        <v>6</v>
      </c>
      <c r="E13" s="8">
        <v>12</v>
      </c>
      <c r="F13" s="8">
        <v>3</v>
      </c>
      <c r="G13" s="8">
        <f t="shared" si="0"/>
        <v>38</v>
      </c>
      <c r="H13" s="8">
        <f t="shared" si="1"/>
        <v>-3</v>
      </c>
    </row>
  </sheetData>
  <conditionalFormatting sqref="H4:H13">
    <cfRule type="cellIs" dxfId="32" priority="2" operator="greaterThan">
      <formula>0</formula>
    </cfRule>
  </conditionalFormatting>
  <conditionalFormatting sqref="H5:H13">
    <cfRule type="cellIs" dxfId="31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1F09-F40E-404C-8998-7F7748C9B564}">
  <dimension ref="A1:P22"/>
  <sheetViews>
    <sheetView workbookViewId="0">
      <selection activeCell="D26" sqref="D26"/>
    </sheetView>
  </sheetViews>
  <sheetFormatPr baseColWidth="10" defaultRowHeight="14.4" x14ac:dyDescent="0.3"/>
  <cols>
    <col min="1" max="1" width="20.44140625" customWidth="1"/>
    <col min="15" max="15" width="16.33203125" customWidth="1"/>
  </cols>
  <sheetData>
    <row r="1" spans="1:16" x14ac:dyDescent="0.3">
      <c r="C1" s="33" t="s">
        <v>69</v>
      </c>
      <c r="D1" s="33"/>
      <c r="E1" s="33"/>
      <c r="F1" s="33"/>
      <c r="G1" s="33"/>
      <c r="H1" s="33"/>
      <c r="I1" s="33" t="s">
        <v>68</v>
      </c>
      <c r="J1" s="33"/>
      <c r="K1" s="33"/>
      <c r="L1" s="33"/>
      <c r="M1" s="33"/>
      <c r="N1" s="33"/>
    </row>
    <row r="2" spans="1:16" x14ac:dyDescent="0.3">
      <c r="A2" t="s">
        <v>48</v>
      </c>
      <c r="B2" t="s">
        <v>70</v>
      </c>
      <c r="C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 t="s">
        <v>99</v>
      </c>
      <c r="M2" t="s">
        <v>100</v>
      </c>
      <c r="N2" t="s">
        <v>95</v>
      </c>
      <c r="O2" t="s">
        <v>101</v>
      </c>
      <c r="P2" t="s">
        <v>102</v>
      </c>
    </row>
    <row r="3" spans="1:16" x14ac:dyDescent="0.3">
      <c r="A3" t="s">
        <v>49</v>
      </c>
      <c r="B3" t="s">
        <v>71</v>
      </c>
      <c r="C3">
        <v>7</v>
      </c>
      <c r="D3">
        <v>17</v>
      </c>
      <c r="E3">
        <v>5</v>
      </c>
      <c r="F3">
        <v>19</v>
      </c>
      <c r="G3">
        <v>13</v>
      </c>
      <c r="H3">
        <f t="shared" ref="H3:H22" si="0">AVERAGE(C3:G3)</f>
        <v>12.2</v>
      </c>
      <c r="I3">
        <v>14</v>
      </c>
      <c r="J3">
        <v>19</v>
      </c>
      <c r="K3">
        <v>5</v>
      </c>
      <c r="L3">
        <v>14</v>
      </c>
      <c r="M3">
        <v>10</v>
      </c>
      <c r="N3">
        <f t="shared" ref="N3:N22" si="1">AVERAGE(I3:M3)</f>
        <v>12.4</v>
      </c>
      <c r="O3">
        <f t="shared" ref="O3:O22" si="2">AVERAGE(N3,H3)</f>
        <v>12.3</v>
      </c>
      <c r="P3" t="str">
        <f>IF(O3&gt;10,"Admis","Recallé")</f>
        <v>Admis</v>
      </c>
    </row>
    <row r="4" spans="1:16" x14ac:dyDescent="0.3">
      <c r="A4" t="s">
        <v>50</v>
      </c>
      <c r="B4" t="s">
        <v>72</v>
      </c>
      <c r="C4">
        <v>10</v>
      </c>
      <c r="D4">
        <v>2</v>
      </c>
      <c r="E4">
        <v>4</v>
      </c>
      <c r="F4">
        <v>13</v>
      </c>
      <c r="G4">
        <v>2</v>
      </c>
      <c r="H4">
        <f t="shared" si="0"/>
        <v>6.2</v>
      </c>
      <c r="I4">
        <v>2</v>
      </c>
      <c r="J4">
        <v>0</v>
      </c>
      <c r="K4">
        <v>11</v>
      </c>
      <c r="L4">
        <v>15</v>
      </c>
      <c r="M4">
        <v>8</v>
      </c>
      <c r="N4">
        <f t="shared" si="1"/>
        <v>7.2</v>
      </c>
      <c r="O4">
        <f t="shared" si="2"/>
        <v>6.7</v>
      </c>
      <c r="P4" t="str">
        <f t="shared" ref="P4:P21" si="3">IF(O4&gt;10,"Admis","Recallé")</f>
        <v>Recallé</v>
      </c>
    </row>
    <row r="5" spans="1:16" x14ac:dyDescent="0.3">
      <c r="A5" t="s">
        <v>51</v>
      </c>
      <c r="B5" t="s">
        <v>73</v>
      </c>
      <c r="C5">
        <v>13</v>
      </c>
      <c r="D5">
        <v>12</v>
      </c>
      <c r="E5">
        <v>6</v>
      </c>
      <c r="F5">
        <v>4</v>
      </c>
      <c r="G5">
        <v>15</v>
      </c>
      <c r="H5">
        <f t="shared" si="0"/>
        <v>10</v>
      </c>
      <c r="I5">
        <v>11</v>
      </c>
      <c r="J5">
        <v>10</v>
      </c>
      <c r="K5">
        <v>6</v>
      </c>
      <c r="L5">
        <v>5</v>
      </c>
      <c r="M5">
        <v>2</v>
      </c>
      <c r="N5">
        <f t="shared" si="1"/>
        <v>6.8</v>
      </c>
      <c r="O5">
        <f t="shared" si="2"/>
        <v>8.4</v>
      </c>
      <c r="P5" t="str">
        <f t="shared" si="3"/>
        <v>Recallé</v>
      </c>
    </row>
    <row r="6" spans="1:16" x14ac:dyDescent="0.3">
      <c r="A6" t="s">
        <v>52</v>
      </c>
      <c r="B6" t="s">
        <v>74</v>
      </c>
      <c r="C6">
        <v>5</v>
      </c>
      <c r="D6">
        <v>10</v>
      </c>
      <c r="E6">
        <v>7</v>
      </c>
      <c r="F6">
        <v>14</v>
      </c>
      <c r="G6">
        <v>13</v>
      </c>
      <c r="H6">
        <f t="shared" si="0"/>
        <v>9.8000000000000007</v>
      </c>
      <c r="I6">
        <v>13</v>
      </c>
      <c r="J6">
        <v>17</v>
      </c>
      <c r="K6">
        <v>12</v>
      </c>
      <c r="L6">
        <v>0</v>
      </c>
      <c r="M6">
        <v>6</v>
      </c>
      <c r="N6">
        <f t="shared" si="1"/>
        <v>9.6</v>
      </c>
      <c r="O6">
        <f t="shared" si="2"/>
        <v>9.6999999999999993</v>
      </c>
      <c r="P6" t="str">
        <f t="shared" si="3"/>
        <v>Recallé</v>
      </c>
    </row>
    <row r="7" spans="1:16" x14ac:dyDescent="0.3">
      <c r="A7" t="s">
        <v>53</v>
      </c>
      <c r="B7" t="s">
        <v>75</v>
      </c>
      <c r="C7">
        <v>14</v>
      </c>
      <c r="D7">
        <v>17</v>
      </c>
      <c r="E7">
        <v>11</v>
      </c>
      <c r="F7">
        <v>19</v>
      </c>
      <c r="G7">
        <v>6</v>
      </c>
      <c r="H7">
        <f t="shared" si="0"/>
        <v>13.4</v>
      </c>
      <c r="I7">
        <v>7</v>
      </c>
      <c r="J7">
        <v>19</v>
      </c>
      <c r="K7">
        <v>5</v>
      </c>
      <c r="L7">
        <v>8</v>
      </c>
      <c r="M7">
        <v>3</v>
      </c>
      <c r="N7">
        <f t="shared" si="1"/>
        <v>8.4</v>
      </c>
      <c r="O7">
        <f t="shared" si="2"/>
        <v>10.9</v>
      </c>
      <c r="P7" t="str">
        <f t="shared" si="3"/>
        <v>Admis</v>
      </c>
    </row>
    <row r="8" spans="1:16" x14ac:dyDescent="0.3">
      <c r="A8" t="s">
        <v>54</v>
      </c>
      <c r="B8" t="s">
        <v>76</v>
      </c>
      <c r="C8">
        <v>8</v>
      </c>
      <c r="D8">
        <v>12</v>
      </c>
      <c r="E8">
        <v>7</v>
      </c>
      <c r="F8">
        <v>12</v>
      </c>
      <c r="G8">
        <v>7</v>
      </c>
      <c r="H8">
        <f t="shared" si="0"/>
        <v>9.1999999999999993</v>
      </c>
      <c r="I8">
        <v>7</v>
      </c>
      <c r="J8">
        <v>17</v>
      </c>
      <c r="K8">
        <v>9</v>
      </c>
      <c r="L8">
        <v>11</v>
      </c>
      <c r="M8">
        <v>8</v>
      </c>
      <c r="N8">
        <f t="shared" si="1"/>
        <v>10.4</v>
      </c>
      <c r="O8">
        <f t="shared" si="2"/>
        <v>9.8000000000000007</v>
      </c>
      <c r="P8" t="str">
        <f t="shared" si="3"/>
        <v>Recallé</v>
      </c>
    </row>
    <row r="9" spans="1:16" x14ac:dyDescent="0.3">
      <c r="A9" t="s">
        <v>55</v>
      </c>
      <c r="B9" t="s">
        <v>77</v>
      </c>
      <c r="C9">
        <v>18</v>
      </c>
      <c r="D9">
        <v>16</v>
      </c>
      <c r="E9">
        <v>16</v>
      </c>
      <c r="F9">
        <v>9</v>
      </c>
      <c r="G9">
        <v>17</v>
      </c>
      <c r="H9">
        <f t="shared" si="0"/>
        <v>15.2</v>
      </c>
      <c r="I9">
        <v>10</v>
      </c>
      <c r="J9">
        <v>9</v>
      </c>
      <c r="K9">
        <v>2</v>
      </c>
      <c r="L9">
        <v>5</v>
      </c>
      <c r="M9">
        <v>20</v>
      </c>
      <c r="N9">
        <f t="shared" si="1"/>
        <v>9.1999999999999993</v>
      </c>
      <c r="O9">
        <f t="shared" si="2"/>
        <v>12.2</v>
      </c>
      <c r="P9" t="str">
        <f t="shared" si="3"/>
        <v>Admis</v>
      </c>
    </row>
    <row r="10" spans="1:16" x14ac:dyDescent="0.3">
      <c r="A10" t="s">
        <v>56</v>
      </c>
      <c r="B10" t="s">
        <v>77</v>
      </c>
      <c r="C10">
        <v>8</v>
      </c>
      <c r="D10">
        <v>3</v>
      </c>
      <c r="E10">
        <v>17</v>
      </c>
      <c r="F10">
        <v>19</v>
      </c>
      <c r="G10">
        <v>14</v>
      </c>
      <c r="H10">
        <f t="shared" si="0"/>
        <v>12.2</v>
      </c>
      <c r="I10">
        <v>13</v>
      </c>
      <c r="J10">
        <v>0</v>
      </c>
      <c r="K10">
        <v>2</v>
      </c>
      <c r="L10">
        <v>6</v>
      </c>
      <c r="M10">
        <v>6</v>
      </c>
      <c r="N10">
        <f t="shared" si="1"/>
        <v>5.4</v>
      </c>
      <c r="O10">
        <f t="shared" si="2"/>
        <v>8.8000000000000007</v>
      </c>
      <c r="P10" t="str">
        <f t="shared" si="3"/>
        <v>Recallé</v>
      </c>
    </row>
    <row r="11" spans="1:16" x14ac:dyDescent="0.3">
      <c r="A11" t="s">
        <v>57</v>
      </c>
      <c r="B11" t="s">
        <v>78</v>
      </c>
      <c r="C11">
        <v>15</v>
      </c>
      <c r="D11">
        <v>11</v>
      </c>
      <c r="E11">
        <v>3</v>
      </c>
      <c r="F11">
        <v>11</v>
      </c>
      <c r="G11">
        <v>7</v>
      </c>
      <c r="H11">
        <f t="shared" si="0"/>
        <v>9.4</v>
      </c>
      <c r="I11">
        <v>0</v>
      </c>
      <c r="J11">
        <v>13</v>
      </c>
      <c r="K11">
        <v>5</v>
      </c>
      <c r="L11">
        <v>1</v>
      </c>
      <c r="M11">
        <v>13</v>
      </c>
      <c r="N11">
        <f t="shared" si="1"/>
        <v>6.4</v>
      </c>
      <c r="O11">
        <f t="shared" si="2"/>
        <v>7.9</v>
      </c>
      <c r="P11" t="str">
        <f t="shared" si="3"/>
        <v>Recallé</v>
      </c>
    </row>
    <row r="12" spans="1:16" x14ac:dyDescent="0.3">
      <c r="A12" t="s">
        <v>58</v>
      </c>
      <c r="B12" t="s">
        <v>79</v>
      </c>
      <c r="C12">
        <v>8</v>
      </c>
      <c r="D12">
        <v>16</v>
      </c>
      <c r="E12">
        <v>9</v>
      </c>
      <c r="F12">
        <v>5</v>
      </c>
      <c r="G12">
        <v>6</v>
      </c>
      <c r="H12">
        <f t="shared" si="0"/>
        <v>8.8000000000000007</v>
      </c>
      <c r="I12">
        <v>11</v>
      </c>
      <c r="J12">
        <v>19</v>
      </c>
      <c r="K12">
        <v>14</v>
      </c>
      <c r="L12">
        <v>17</v>
      </c>
      <c r="M12">
        <v>0</v>
      </c>
      <c r="N12">
        <f t="shared" si="1"/>
        <v>12.2</v>
      </c>
      <c r="O12">
        <f t="shared" si="2"/>
        <v>10.5</v>
      </c>
      <c r="P12" t="str">
        <f t="shared" si="3"/>
        <v>Admis</v>
      </c>
    </row>
    <row r="13" spans="1:16" x14ac:dyDescent="0.3">
      <c r="A13" t="s">
        <v>58</v>
      </c>
      <c r="B13" t="s">
        <v>80</v>
      </c>
      <c r="C13">
        <v>18</v>
      </c>
      <c r="D13">
        <v>16</v>
      </c>
      <c r="E13">
        <v>18</v>
      </c>
      <c r="F13">
        <v>7</v>
      </c>
      <c r="G13">
        <v>8</v>
      </c>
      <c r="H13">
        <f t="shared" si="0"/>
        <v>13.4</v>
      </c>
      <c r="I13">
        <v>11</v>
      </c>
      <c r="J13">
        <v>1</v>
      </c>
      <c r="K13">
        <v>9</v>
      </c>
      <c r="L13">
        <v>11</v>
      </c>
      <c r="M13">
        <v>5</v>
      </c>
      <c r="N13">
        <f t="shared" si="1"/>
        <v>7.4</v>
      </c>
      <c r="O13">
        <f t="shared" si="2"/>
        <v>10.4</v>
      </c>
      <c r="P13" t="str">
        <f t="shared" si="3"/>
        <v>Admis</v>
      </c>
    </row>
    <row r="14" spans="1:16" x14ac:dyDescent="0.3">
      <c r="A14" t="s">
        <v>59</v>
      </c>
      <c r="B14" t="s">
        <v>81</v>
      </c>
      <c r="C14">
        <v>20</v>
      </c>
      <c r="D14">
        <v>7</v>
      </c>
      <c r="E14">
        <v>12</v>
      </c>
      <c r="F14">
        <v>10</v>
      </c>
      <c r="G14">
        <v>15</v>
      </c>
      <c r="H14">
        <f t="shared" si="0"/>
        <v>12.8</v>
      </c>
      <c r="I14">
        <v>17</v>
      </c>
      <c r="J14">
        <v>20</v>
      </c>
      <c r="K14">
        <v>7</v>
      </c>
      <c r="L14">
        <v>17</v>
      </c>
      <c r="M14">
        <v>9</v>
      </c>
      <c r="N14">
        <f t="shared" si="1"/>
        <v>14</v>
      </c>
      <c r="O14">
        <f t="shared" si="2"/>
        <v>13.4</v>
      </c>
      <c r="P14" t="str">
        <f t="shared" si="3"/>
        <v>Admis</v>
      </c>
    </row>
    <row r="15" spans="1:16" x14ac:dyDescent="0.3">
      <c r="A15" t="s">
        <v>67</v>
      </c>
      <c r="B15" t="s">
        <v>82</v>
      </c>
      <c r="C15">
        <v>3</v>
      </c>
      <c r="D15">
        <v>17</v>
      </c>
      <c r="E15">
        <v>14</v>
      </c>
      <c r="F15">
        <v>13</v>
      </c>
      <c r="G15">
        <v>4</v>
      </c>
      <c r="H15">
        <f t="shared" si="0"/>
        <v>10.199999999999999</v>
      </c>
      <c r="I15">
        <v>11</v>
      </c>
      <c r="J15">
        <v>20</v>
      </c>
      <c r="K15">
        <v>12</v>
      </c>
      <c r="L15">
        <v>15</v>
      </c>
      <c r="M15">
        <v>6</v>
      </c>
      <c r="N15">
        <f t="shared" si="1"/>
        <v>12.8</v>
      </c>
      <c r="O15">
        <f t="shared" si="2"/>
        <v>11.5</v>
      </c>
      <c r="P15" t="str">
        <f t="shared" si="3"/>
        <v>Admis</v>
      </c>
    </row>
    <row r="16" spans="1:16" x14ac:dyDescent="0.3">
      <c r="A16" t="s">
        <v>60</v>
      </c>
      <c r="B16" t="s">
        <v>83</v>
      </c>
      <c r="C16">
        <v>11</v>
      </c>
      <c r="D16">
        <v>18</v>
      </c>
      <c r="E16">
        <v>10</v>
      </c>
      <c r="F16">
        <v>3</v>
      </c>
      <c r="G16">
        <v>4</v>
      </c>
      <c r="H16">
        <f t="shared" si="0"/>
        <v>9.1999999999999993</v>
      </c>
      <c r="I16">
        <v>19</v>
      </c>
      <c r="J16">
        <v>18</v>
      </c>
      <c r="K16">
        <v>18</v>
      </c>
      <c r="L16">
        <v>17</v>
      </c>
      <c r="M16">
        <v>18</v>
      </c>
      <c r="N16">
        <f t="shared" si="1"/>
        <v>18</v>
      </c>
      <c r="O16">
        <f t="shared" si="2"/>
        <v>13.6</v>
      </c>
      <c r="P16" t="str">
        <f t="shared" si="3"/>
        <v>Admis</v>
      </c>
    </row>
    <row r="17" spans="1:16" x14ac:dyDescent="0.3">
      <c r="A17" t="s">
        <v>61</v>
      </c>
      <c r="B17" t="s">
        <v>84</v>
      </c>
      <c r="C17">
        <v>16</v>
      </c>
      <c r="D17">
        <v>20</v>
      </c>
      <c r="E17">
        <v>14</v>
      </c>
      <c r="F17">
        <v>17</v>
      </c>
      <c r="G17">
        <v>17</v>
      </c>
      <c r="H17">
        <f t="shared" si="0"/>
        <v>16.8</v>
      </c>
      <c r="I17">
        <v>15</v>
      </c>
      <c r="J17">
        <v>14</v>
      </c>
      <c r="K17">
        <v>19</v>
      </c>
      <c r="L17">
        <v>19</v>
      </c>
      <c r="M17">
        <v>7</v>
      </c>
      <c r="N17">
        <f t="shared" si="1"/>
        <v>14.8</v>
      </c>
      <c r="O17">
        <f t="shared" si="2"/>
        <v>15.8</v>
      </c>
      <c r="P17" t="str">
        <f t="shared" si="3"/>
        <v>Admis</v>
      </c>
    </row>
    <row r="18" spans="1:16" x14ac:dyDescent="0.3">
      <c r="A18" t="s">
        <v>62</v>
      </c>
      <c r="B18" t="s">
        <v>85</v>
      </c>
      <c r="C18">
        <v>1</v>
      </c>
      <c r="D18">
        <v>7</v>
      </c>
      <c r="E18">
        <v>19</v>
      </c>
      <c r="F18">
        <v>13</v>
      </c>
      <c r="G18">
        <v>14</v>
      </c>
      <c r="H18">
        <f t="shared" si="0"/>
        <v>10.8</v>
      </c>
      <c r="I18">
        <v>9</v>
      </c>
      <c r="J18">
        <v>15</v>
      </c>
      <c r="K18">
        <v>13</v>
      </c>
      <c r="L18">
        <v>11</v>
      </c>
      <c r="M18">
        <v>8</v>
      </c>
      <c r="N18">
        <f t="shared" si="1"/>
        <v>11.2</v>
      </c>
      <c r="O18">
        <f t="shared" si="2"/>
        <v>11</v>
      </c>
      <c r="P18" t="str">
        <f t="shared" si="3"/>
        <v>Admis</v>
      </c>
    </row>
    <row r="19" spans="1:16" x14ac:dyDescent="0.3">
      <c r="A19" t="s">
        <v>63</v>
      </c>
      <c r="B19" t="s">
        <v>86</v>
      </c>
      <c r="C19">
        <v>16</v>
      </c>
      <c r="D19">
        <v>14</v>
      </c>
      <c r="E19">
        <v>1</v>
      </c>
      <c r="F19">
        <v>12</v>
      </c>
      <c r="G19">
        <v>16</v>
      </c>
      <c r="H19">
        <f t="shared" si="0"/>
        <v>11.8</v>
      </c>
      <c r="I19">
        <v>9</v>
      </c>
      <c r="J19">
        <v>18</v>
      </c>
      <c r="K19">
        <v>7</v>
      </c>
      <c r="L19">
        <v>19</v>
      </c>
      <c r="M19">
        <v>7</v>
      </c>
      <c r="N19">
        <f t="shared" si="1"/>
        <v>12</v>
      </c>
      <c r="O19">
        <f t="shared" si="2"/>
        <v>11.9</v>
      </c>
      <c r="P19" t="str">
        <f t="shared" si="3"/>
        <v>Admis</v>
      </c>
    </row>
    <row r="20" spans="1:16" x14ac:dyDescent="0.3">
      <c r="A20" t="s">
        <v>64</v>
      </c>
      <c r="B20" t="s">
        <v>87</v>
      </c>
      <c r="C20">
        <v>12</v>
      </c>
      <c r="D20">
        <v>1</v>
      </c>
      <c r="E20">
        <v>9</v>
      </c>
      <c r="F20">
        <v>9</v>
      </c>
      <c r="G20">
        <v>11</v>
      </c>
      <c r="H20">
        <f t="shared" si="0"/>
        <v>8.4</v>
      </c>
      <c r="I20">
        <v>5</v>
      </c>
      <c r="J20">
        <v>7</v>
      </c>
      <c r="K20">
        <v>5</v>
      </c>
      <c r="L20">
        <v>12</v>
      </c>
      <c r="M20">
        <v>20</v>
      </c>
      <c r="N20">
        <f t="shared" si="1"/>
        <v>9.8000000000000007</v>
      </c>
      <c r="O20">
        <f t="shared" si="2"/>
        <v>9.1000000000000014</v>
      </c>
      <c r="P20" t="str">
        <f t="shared" si="3"/>
        <v>Recallé</v>
      </c>
    </row>
    <row r="21" spans="1:16" x14ac:dyDescent="0.3">
      <c r="A21" t="s">
        <v>65</v>
      </c>
      <c r="B21" t="s">
        <v>88</v>
      </c>
      <c r="C21">
        <v>14</v>
      </c>
      <c r="D21">
        <v>14</v>
      </c>
      <c r="E21">
        <v>0</v>
      </c>
      <c r="F21">
        <v>17</v>
      </c>
      <c r="G21">
        <v>20</v>
      </c>
      <c r="H21">
        <f t="shared" si="0"/>
        <v>13</v>
      </c>
      <c r="I21">
        <v>12</v>
      </c>
      <c r="J21">
        <v>10</v>
      </c>
      <c r="K21">
        <v>11</v>
      </c>
      <c r="L21">
        <v>17</v>
      </c>
      <c r="M21">
        <v>20</v>
      </c>
      <c r="N21">
        <f t="shared" si="1"/>
        <v>14</v>
      </c>
      <c r="O21">
        <f t="shared" si="2"/>
        <v>13.5</v>
      </c>
      <c r="P21" t="str">
        <f t="shared" si="3"/>
        <v>Admis</v>
      </c>
    </row>
    <row r="22" spans="1:16" x14ac:dyDescent="0.3">
      <c r="A22" t="s">
        <v>66</v>
      </c>
      <c r="B22" t="s">
        <v>89</v>
      </c>
      <c r="C22">
        <v>19</v>
      </c>
      <c r="D22">
        <v>2</v>
      </c>
      <c r="E22">
        <v>17</v>
      </c>
      <c r="F22">
        <v>9</v>
      </c>
      <c r="G22">
        <v>6</v>
      </c>
      <c r="H22">
        <f t="shared" si="0"/>
        <v>10.6</v>
      </c>
      <c r="I22">
        <v>1</v>
      </c>
      <c r="J22">
        <v>4</v>
      </c>
      <c r="K22">
        <v>8</v>
      </c>
      <c r="L22">
        <v>3</v>
      </c>
      <c r="M22">
        <v>1</v>
      </c>
      <c r="N22">
        <f t="shared" si="1"/>
        <v>3.4</v>
      </c>
      <c r="O22">
        <f t="shared" si="2"/>
        <v>7</v>
      </c>
      <c r="P22" t="str">
        <f>IF(O22&gt;10,"Admis","Recallé")</f>
        <v>Recallé</v>
      </c>
    </row>
  </sheetData>
  <mergeCells count="2">
    <mergeCell ref="C1:H1"/>
    <mergeCell ref="I1:N1"/>
  </mergeCells>
  <conditionalFormatting sqref="O3:O22">
    <cfRule type="top10" dxfId="30" priority="4" percent="1" rank="20"/>
    <cfRule type="top10" dxfId="29" priority="5" percent="1" rank="20"/>
  </conditionalFormatting>
  <conditionalFormatting sqref="P3:P22">
    <cfRule type="cellIs" dxfId="28" priority="1" operator="greaterThan">
      <formula>"admis"</formula>
    </cfRule>
    <cfRule type="cellIs" dxfId="27" priority="2" operator="greaterThan">
      <formula>10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5956-519A-40B9-B235-5D6F522D7433}">
  <dimension ref="A1:P56"/>
  <sheetViews>
    <sheetView workbookViewId="0">
      <selection activeCell="R49" sqref="R49"/>
    </sheetView>
  </sheetViews>
  <sheetFormatPr baseColWidth="10" defaultRowHeight="14.4" x14ac:dyDescent="0.3"/>
  <cols>
    <col min="1" max="1" width="21.109375" customWidth="1"/>
    <col min="5" max="5" width="17.33203125" customWidth="1"/>
    <col min="7" max="7" width="23.44140625" customWidth="1"/>
    <col min="8" max="8" width="23.88671875" customWidth="1"/>
    <col min="15" max="15" width="17.88671875" customWidth="1"/>
  </cols>
  <sheetData>
    <row r="1" spans="1:6" ht="15.6" x14ac:dyDescent="0.3">
      <c r="A1" s="14" t="s">
        <v>1</v>
      </c>
      <c r="B1" s="14" t="s">
        <v>27</v>
      </c>
      <c r="C1" s="14" t="s">
        <v>14</v>
      </c>
      <c r="D1" s="14" t="s">
        <v>21</v>
      </c>
      <c r="E1" s="15" t="s">
        <v>2</v>
      </c>
      <c r="F1" s="11"/>
    </row>
    <row r="2" spans="1:6" x14ac:dyDescent="0.3">
      <c r="A2" s="9" t="s">
        <v>3</v>
      </c>
      <c r="B2" s="9">
        <v>1</v>
      </c>
      <c r="C2" s="9">
        <v>6</v>
      </c>
      <c r="D2" s="9" t="s">
        <v>22</v>
      </c>
      <c r="E2" s="10">
        <v>0.5</v>
      </c>
      <c r="F2" s="11"/>
    </row>
    <row r="3" spans="1:6" x14ac:dyDescent="0.3">
      <c r="A3" s="9" t="s">
        <v>10</v>
      </c>
      <c r="B3" s="9">
        <v>2</v>
      </c>
      <c r="C3" s="9">
        <v>2</v>
      </c>
      <c r="D3" s="9" t="s">
        <v>23</v>
      </c>
      <c r="E3" s="10">
        <v>3</v>
      </c>
      <c r="F3" s="11"/>
    </row>
    <row r="4" spans="1:6" x14ac:dyDescent="0.3">
      <c r="A4" s="9" t="s">
        <v>6</v>
      </c>
      <c r="B4" s="9">
        <v>3</v>
      </c>
      <c r="C4" s="9">
        <v>1</v>
      </c>
      <c r="D4" s="9" t="s">
        <v>24</v>
      </c>
      <c r="E4" s="10">
        <v>3.5</v>
      </c>
      <c r="F4" s="11"/>
    </row>
    <row r="5" spans="1:6" x14ac:dyDescent="0.3">
      <c r="A5" s="11" t="s">
        <v>16</v>
      </c>
      <c r="B5" s="9">
        <v>4</v>
      </c>
      <c r="C5" s="16">
        <v>1</v>
      </c>
      <c r="D5" s="16" t="s">
        <v>25</v>
      </c>
      <c r="E5" s="17">
        <v>10</v>
      </c>
      <c r="F5" s="11"/>
    </row>
    <row r="6" spans="1:6" x14ac:dyDescent="0.3">
      <c r="A6" s="9" t="s">
        <v>11</v>
      </c>
      <c r="B6" s="9">
        <v>5</v>
      </c>
      <c r="C6" s="9">
        <v>1</v>
      </c>
      <c r="D6" s="9" t="s">
        <v>26</v>
      </c>
      <c r="E6" s="10">
        <v>4</v>
      </c>
      <c r="F6" s="11"/>
    </row>
    <row r="7" spans="1:6" x14ac:dyDescent="0.3">
      <c r="A7" s="9" t="s">
        <v>5</v>
      </c>
      <c r="B7" s="9">
        <v>6</v>
      </c>
      <c r="C7" s="9">
        <v>1</v>
      </c>
      <c r="D7" s="9" t="s">
        <v>25</v>
      </c>
      <c r="E7" s="10">
        <v>5</v>
      </c>
      <c r="F7" s="11"/>
    </row>
    <row r="8" spans="1:6" x14ac:dyDescent="0.3">
      <c r="A8" s="11" t="s">
        <v>20</v>
      </c>
      <c r="B8" s="9">
        <v>7</v>
      </c>
      <c r="C8" s="16">
        <v>2</v>
      </c>
      <c r="D8" s="16" t="s">
        <v>25</v>
      </c>
      <c r="E8" s="17">
        <v>1</v>
      </c>
      <c r="F8" s="11"/>
    </row>
    <row r="9" spans="1:6" x14ac:dyDescent="0.3">
      <c r="A9" s="9" t="s">
        <v>13</v>
      </c>
      <c r="B9" s="9">
        <v>8</v>
      </c>
      <c r="C9" s="9">
        <v>2</v>
      </c>
      <c r="D9" s="9" t="s">
        <v>24</v>
      </c>
      <c r="E9" s="10">
        <v>5</v>
      </c>
      <c r="F9" s="11"/>
    </row>
    <row r="10" spans="1:6" x14ac:dyDescent="0.3">
      <c r="A10" s="9" t="s">
        <v>8</v>
      </c>
      <c r="B10" s="9">
        <v>9</v>
      </c>
      <c r="C10" s="9">
        <v>1</v>
      </c>
      <c r="D10" s="9" t="s">
        <v>24</v>
      </c>
      <c r="E10" s="10">
        <v>2.5</v>
      </c>
      <c r="F10" s="11"/>
    </row>
    <row r="11" spans="1:6" x14ac:dyDescent="0.3">
      <c r="A11" s="9" t="s">
        <v>7</v>
      </c>
      <c r="B11" s="9">
        <v>10</v>
      </c>
      <c r="C11" s="9">
        <v>1</v>
      </c>
      <c r="D11" s="9" t="s">
        <v>25</v>
      </c>
      <c r="E11" s="10">
        <v>4</v>
      </c>
      <c r="F11" s="11"/>
    </row>
    <row r="12" spans="1:6" x14ac:dyDescent="0.3">
      <c r="A12" s="9" t="s">
        <v>9</v>
      </c>
      <c r="B12" s="9">
        <v>11</v>
      </c>
      <c r="C12" s="9">
        <v>2</v>
      </c>
      <c r="D12" s="9" t="s">
        <v>25</v>
      </c>
      <c r="E12" s="10">
        <v>2</v>
      </c>
      <c r="F12" s="11"/>
    </row>
    <row r="13" spans="1:6" x14ac:dyDescent="0.3">
      <c r="A13" s="9" t="s">
        <v>4</v>
      </c>
      <c r="B13" s="9">
        <v>12</v>
      </c>
      <c r="C13" s="9">
        <v>5</v>
      </c>
      <c r="D13" s="9" t="s">
        <v>22</v>
      </c>
      <c r="E13" s="10">
        <v>0.5</v>
      </c>
      <c r="F13" s="11"/>
    </row>
    <row r="14" spans="1:6" x14ac:dyDescent="0.3">
      <c r="A14" s="18" t="s">
        <v>15</v>
      </c>
      <c r="B14" s="9">
        <v>13</v>
      </c>
      <c r="C14" s="16">
        <v>10</v>
      </c>
      <c r="D14" s="16" t="s">
        <v>26</v>
      </c>
      <c r="E14" s="17">
        <v>1</v>
      </c>
      <c r="F14" s="11"/>
    </row>
    <row r="15" spans="1:6" x14ac:dyDescent="0.3">
      <c r="A15" s="11" t="s">
        <v>18</v>
      </c>
      <c r="B15" s="9">
        <v>14</v>
      </c>
      <c r="C15" s="16">
        <v>1</v>
      </c>
      <c r="D15" s="16" t="s">
        <v>26</v>
      </c>
      <c r="E15" s="17">
        <v>2</v>
      </c>
      <c r="F15" s="11"/>
    </row>
    <row r="16" spans="1:6" x14ac:dyDescent="0.3">
      <c r="A16" s="9" t="s">
        <v>12</v>
      </c>
      <c r="B16" s="9">
        <v>15</v>
      </c>
      <c r="C16" s="9">
        <v>1</v>
      </c>
      <c r="D16" s="9" t="s">
        <v>25</v>
      </c>
      <c r="E16" s="10">
        <v>4</v>
      </c>
      <c r="F16" s="11"/>
    </row>
    <row r="17" spans="1:8" x14ac:dyDescent="0.3">
      <c r="A17" s="11" t="s">
        <v>17</v>
      </c>
      <c r="B17" s="9">
        <v>16</v>
      </c>
      <c r="C17" s="16">
        <v>3</v>
      </c>
      <c r="D17" s="16" t="s">
        <v>25</v>
      </c>
      <c r="E17" s="17">
        <v>2</v>
      </c>
      <c r="F17" s="11"/>
    </row>
    <row r="18" spans="1:8" x14ac:dyDescent="0.3">
      <c r="A18" s="11" t="s">
        <v>19</v>
      </c>
      <c r="B18" s="9">
        <v>17</v>
      </c>
      <c r="C18" s="16">
        <v>1</v>
      </c>
      <c r="D18" s="16" t="s">
        <v>24</v>
      </c>
      <c r="E18" s="17">
        <v>5</v>
      </c>
      <c r="F18" s="11"/>
    </row>
    <row r="22" spans="1:8" x14ac:dyDescent="0.3">
      <c r="A22" s="11" t="s">
        <v>29</v>
      </c>
      <c r="B22" s="11" t="s">
        <v>40</v>
      </c>
      <c r="C22" s="11" t="s">
        <v>41</v>
      </c>
      <c r="D22" s="11" t="s">
        <v>42</v>
      </c>
      <c r="E22" s="11" t="s">
        <v>43</v>
      </c>
      <c r="F22" s="11" t="s">
        <v>44</v>
      </c>
      <c r="G22" s="11" t="s">
        <v>45</v>
      </c>
      <c r="H22" s="11" t="s">
        <v>46</v>
      </c>
    </row>
    <row r="23" spans="1:8" x14ac:dyDescent="0.3">
      <c r="A23" s="11" t="s">
        <v>30</v>
      </c>
      <c r="B23" s="11">
        <v>7</v>
      </c>
      <c r="C23" s="11">
        <v>9</v>
      </c>
      <c r="D23" s="11">
        <v>9</v>
      </c>
      <c r="E23" s="11">
        <v>7</v>
      </c>
      <c r="F23" s="11" t="s">
        <v>47</v>
      </c>
      <c r="G23" s="11">
        <v>32</v>
      </c>
      <c r="H23" s="11">
        <v>3</v>
      </c>
    </row>
    <row r="24" spans="1:8" x14ac:dyDescent="0.3">
      <c r="A24" s="11" t="s">
        <v>31</v>
      </c>
      <c r="B24" s="11">
        <v>9</v>
      </c>
      <c r="C24" s="11">
        <v>10</v>
      </c>
      <c r="D24" s="11">
        <v>8</v>
      </c>
      <c r="E24" s="11">
        <v>8</v>
      </c>
      <c r="F24" s="11">
        <v>8</v>
      </c>
      <c r="G24" s="11">
        <v>43</v>
      </c>
      <c r="H24" s="11">
        <v>-8</v>
      </c>
    </row>
    <row r="25" spans="1:8" x14ac:dyDescent="0.3">
      <c r="A25" s="11" t="s">
        <v>32</v>
      </c>
      <c r="B25" s="11">
        <v>7</v>
      </c>
      <c r="C25" s="11">
        <v>8</v>
      </c>
      <c r="D25" s="11">
        <v>7</v>
      </c>
      <c r="E25" s="11">
        <v>7</v>
      </c>
      <c r="F25" s="11">
        <v>7</v>
      </c>
      <c r="G25" s="11">
        <v>36</v>
      </c>
      <c r="H25" s="11">
        <v>-1</v>
      </c>
    </row>
    <row r="26" spans="1:8" x14ac:dyDescent="0.3">
      <c r="A26" s="11" t="s">
        <v>33</v>
      </c>
      <c r="B26" s="11">
        <v>6</v>
      </c>
      <c r="C26" s="11">
        <v>7</v>
      </c>
      <c r="D26" s="11">
        <v>7</v>
      </c>
      <c r="E26" s="11">
        <v>10</v>
      </c>
      <c r="F26" s="11">
        <v>6</v>
      </c>
      <c r="G26" s="11">
        <v>36</v>
      </c>
      <c r="H26" s="11">
        <v>-1</v>
      </c>
    </row>
    <row r="27" spans="1:8" x14ac:dyDescent="0.3">
      <c r="A27" s="11" t="s">
        <v>34</v>
      </c>
      <c r="B27" s="11">
        <v>7</v>
      </c>
      <c r="C27" s="11">
        <v>6</v>
      </c>
      <c r="D27" s="11">
        <v>9</v>
      </c>
      <c r="E27" s="11">
        <v>8</v>
      </c>
      <c r="F27" s="11">
        <v>0</v>
      </c>
      <c r="G27" s="11">
        <v>30</v>
      </c>
      <c r="H27" s="11">
        <v>5</v>
      </c>
    </row>
    <row r="28" spans="1:8" x14ac:dyDescent="0.3">
      <c r="A28" s="11" t="s">
        <v>35</v>
      </c>
      <c r="B28" s="11">
        <v>5</v>
      </c>
      <c r="C28" s="11">
        <v>7</v>
      </c>
      <c r="D28" s="11">
        <v>4</v>
      </c>
      <c r="E28" s="11">
        <v>7</v>
      </c>
      <c r="F28" s="11">
        <v>7</v>
      </c>
      <c r="G28" s="11">
        <v>30</v>
      </c>
      <c r="H28" s="11">
        <v>5</v>
      </c>
    </row>
    <row r="29" spans="1:8" x14ac:dyDescent="0.3">
      <c r="A29" s="11" t="s">
        <v>36</v>
      </c>
      <c r="B29" s="11">
        <v>6</v>
      </c>
      <c r="C29" s="11">
        <v>8</v>
      </c>
      <c r="D29" s="11" t="s">
        <v>47</v>
      </c>
      <c r="E29" s="11">
        <v>6</v>
      </c>
      <c r="F29" s="11">
        <v>0</v>
      </c>
      <c r="G29" s="11">
        <v>20</v>
      </c>
      <c r="H29" s="11">
        <v>15</v>
      </c>
    </row>
    <row r="30" spans="1:8" x14ac:dyDescent="0.3">
      <c r="A30" s="11" t="s">
        <v>37</v>
      </c>
      <c r="B30" s="11" t="s">
        <v>47</v>
      </c>
      <c r="C30" s="11">
        <v>6</v>
      </c>
      <c r="D30" s="11">
        <v>7</v>
      </c>
      <c r="E30" s="11">
        <v>8</v>
      </c>
      <c r="F30" s="11">
        <v>7</v>
      </c>
      <c r="G30" s="11">
        <v>28</v>
      </c>
      <c r="H30" s="11">
        <v>7</v>
      </c>
    </row>
    <row r="31" spans="1:8" x14ac:dyDescent="0.3">
      <c r="A31" s="11" t="s">
        <v>38</v>
      </c>
      <c r="B31" s="11"/>
      <c r="C31" s="11">
        <v>7</v>
      </c>
      <c r="D31" s="11">
        <v>8</v>
      </c>
      <c r="E31" s="11">
        <v>7</v>
      </c>
      <c r="F31" s="11">
        <v>5</v>
      </c>
      <c r="G31" s="11">
        <v>27</v>
      </c>
      <c r="H31" s="11">
        <v>8</v>
      </c>
    </row>
    <row r="32" spans="1:8" x14ac:dyDescent="0.3">
      <c r="A32" t="s">
        <v>39</v>
      </c>
      <c r="B32">
        <v>7</v>
      </c>
      <c r="C32">
        <v>10</v>
      </c>
      <c r="D32">
        <v>6</v>
      </c>
      <c r="E32">
        <v>12</v>
      </c>
      <c r="F32">
        <v>3</v>
      </c>
      <c r="G32">
        <v>38</v>
      </c>
      <c r="H32">
        <v>-3</v>
      </c>
    </row>
    <row r="36" spans="1:16" x14ac:dyDescent="0.3">
      <c r="A36" t="s">
        <v>48</v>
      </c>
      <c r="B36" t="s">
        <v>70</v>
      </c>
      <c r="C36" t="s">
        <v>90</v>
      </c>
      <c r="D36" t="s">
        <v>91</v>
      </c>
      <c r="E36" t="s">
        <v>92</v>
      </c>
      <c r="F36" t="s">
        <v>93</v>
      </c>
      <c r="G36" t="s">
        <v>94</v>
      </c>
      <c r="H36" t="s">
        <v>95</v>
      </c>
      <c r="I36" t="s">
        <v>96</v>
      </c>
      <c r="J36" t="s">
        <v>97</v>
      </c>
      <c r="K36" t="s">
        <v>98</v>
      </c>
      <c r="L36" t="s">
        <v>99</v>
      </c>
      <c r="M36" t="s">
        <v>100</v>
      </c>
      <c r="N36" t="s">
        <v>105</v>
      </c>
      <c r="O36" t="s">
        <v>101</v>
      </c>
      <c r="P36" t="s">
        <v>102</v>
      </c>
    </row>
    <row r="37" spans="1:16" x14ac:dyDescent="0.3">
      <c r="A37" t="s">
        <v>49</v>
      </c>
      <c r="B37" t="s">
        <v>71</v>
      </c>
      <c r="C37">
        <v>7</v>
      </c>
      <c r="D37">
        <v>17</v>
      </c>
      <c r="E37">
        <v>5</v>
      </c>
      <c r="F37">
        <v>19</v>
      </c>
      <c r="G37">
        <v>13</v>
      </c>
      <c r="H37">
        <v>12.2</v>
      </c>
      <c r="I37">
        <v>14</v>
      </c>
      <c r="J37">
        <v>19</v>
      </c>
      <c r="K37">
        <v>5</v>
      </c>
      <c r="L37">
        <v>14</v>
      </c>
      <c r="M37">
        <v>10</v>
      </c>
      <c r="N37">
        <v>12.4</v>
      </c>
      <c r="O37">
        <v>12.3</v>
      </c>
      <c r="P37" t="s">
        <v>103</v>
      </c>
    </row>
    <row r="38" spans="1:16" x14ac:dyDescent="0.3">
      <c r="A38" t="s">
        <v>50</v>
      </c>
      <c r="B38" t="s">
        <v>72</v>
      </c>
      <c r="C38">
        <v>10</v>
      </c>
      <c r="D38">
        <v>2</v>
      </c>
      <c r="E38">
        <v>4</v>
      </c>
      <c r="F38">
        <v>13</v>
      </c>
      <c r="G38">
        <v>2</v>
      </c>
      <c r="H38">
        <v>6.2</v>
      </c>
      <c r="I38">
        <v>2</v>
      </c>
      <c r="J38">
        <v>0</v>
      </c>
      <c r="K38">
        <v>11</v>
      </c>
      <c r="L38">
        <v>15</v>
      </c>
      <c r="M38">
        <v>8</v>
      </c>
      <c r="N38">
        <v>7.2</v>
      </c>
      <c r="O38">
        <v>6.7</v>
      </c>
      <c r="P38" t="s">
        <v>104</v>
      </c>
    </row>
    <row r="39" spans="1:16" x14ac:dyDescent="0.3">
      <c r="A39" t="s">
        <v>51</v>
      </c>
      <c r="B39" t="s">
        <v>73</v>
      </c>
      <c r="C39">
        <v>13</v>
      </c>
      <c r="D39">
        <v>12</v>
      </c>
      <c r="E39">
        <v>6</v>
      </c>
      <c r="F39">
        <v>4</v>
      </c>
      <c r="G39">
        <v>15</v>
      </c>
      <c r="H39">
        <v>10</v>
      </c>
      <c r="I39">
        <v>11</v>
      </c>
      <c r="J39">
        <v>10</v>
      </c>
      <c r="K39">
        <v>6</v>
      </c>
      <c r="L39">
        <v>5</v>
      </c>
      <c r="M39">
        <v>2</v>
      </c>
      <c r="N39">
        <v>6.8</v>
      </c>
      <c r="O39">
        <v>8.4</v>
      </c>
      <c r="P39" t="s">
        <v>104</v>
      </c>
    </row>
    <row r="40" spans="1:16" x14ac:dyDescent="0.3">
      <c r="A40" t="s">
        <v>52</v>
      </c>
      <c r="B40" t="s">
        <v>74</v>
      </c>
      <c r="C40">
        <v>5</v>
      </c>
      <c r="D40">
        <v>10</v>
      </c>
      <c r="E40">
        <v>7</v>
      </c>
      <c r="F40">
        <v>14</v>
      </c>
      <c r="G40">
        <v>13</v>
      </c>
      <c r="H40">
        <v>9.8000000000000007</v>
      </c>
      <c r="I40">
        <v>13</v>
      </c>
      <c r="J40">
        <v>17</v>
      </c>
      <c r="K40">
        <v>12</v>
      </c>
      <c r="L40">
        <v>0</v>
      </c>
      <c r="M40">
        <v>6</v>
      </c>
      <c r="N40">
        <v>9.6</v>
      </c>
      <c r="O40">
        <v>9.6999999999999993</v>
      </c>
      <c r="P40" t="s">
        <v>104</v>
      </c>
    </row>
    <row r="41" spans="1:16" x14ac:dyDescent="0.3">
      <c r="A41" t="s">
        <v>53</v>
      </c>
      <c r="B41" t="s">
        <v>75</v>
      </c>
      <c r="C41">
        <v>14</v>
      </c>
      <c r="D41">
        <v>17</v>
      </c>
      <c r="E41">
        <v>11</v>
      </c>
      <c r="F41">
        <v>19</v>
      </c>
      <c r="G41">
        <v>6</v>
      </c>
      <c r="H41">
        <v>13.4</v>
      </c>
      <c r="I41">
        <v>7</v>
      </c>
      <c r="J41">
        <v>19</v>
      </c>
      <c r="K41">
        <v>5</v>
      </c>
      <c r="L41">
        <v>8</v>
      </c>
      <c r="M41">
        <v>3</v>
      </c>
      <c r="N41">
        <v>8.4</v>
      </c>
      <c r="O41">
        <v>10.9</v>
      </c>
      <c r="P41" t="s">
        <v>103</v>
      </c>
    </row>
    <row r="42" spans="1:16" x14ac:dyDescent="0.3">
      <c r="A42" t="s">
        <v>54</v>
      </c>
      <c r="B42" t="s">
        <v>76</v>
      </c>
      <c r="C42">
        <v>8</v>
      </c>
      <c r="D42">
        <v>12</v>
      </c>
      <c r="E42">
        <v>7</v>
      </c>
      <c r="F42">
        <v>12</v>
      </c>
      <c r="G42">
        <v>7</v>
      </c>
      <c r="H42">
        <v>9.1999999999999993</v>
      </c>
      <c r="I42">
        <v>7</v>
      </c>
      <c r="J42">
        <v>17</v>
      </c>
      <c r="K42">
        <v>9</v>
      </c>
      <c r="L42">
        <v>11</v>
      </c>
      <c r="M42">
        <v>8</v>
      </c>
      <c r="N42">
        <v>10.4</v>
      </c>
      <c r="O42">
        <v>9.8000000000000007</v>
      </c>
      <c r="P42" t="s">
        <v>104</v>
      </c>
    </row>
    <row r="43" spans="1:16" x14ac:dyDescent="0.3">
      <c r="A43" t="s">
        <v>55</v>
      </c>
      <c r="B43" t="s">
        <v>77</v>
      </c>
      <c r="C43">
        <v>18</v>
      </c>
      <c r="D43">
        <v>16</v>
      </c>
      <c r="E43">
        <v>16</v>
      </c>
      <c r="F43">
        <v>9</v>
      </c>
      <c r="G43">
        <v>17</v>
      </c>
      <c r="H43">
        <v>15.2</v>
      </c>
      <c r="I43">
        <v>10</v>
      </c>
      <c r="J43">
        <v>9</v>
      </c>
      <c r="K43">
        <v>2</v>
      </c>
      <c r="L43">
        <v>5</v>
      </c>
      <c r="M43">
        <v>20</v>
      </c>
      <c r="N43">
        <v>9.1999999999999993</v>
      </c>
      <c r="O43">
        <v>12.2</v>
      </c>
      <c r="P43" t="s">
        <v>103</v>
      </c>
    </row>
    <row r="44" spans="1:16" x14ac:dyDescent="0.3">
      <c r="A44" t="s">
        <v>56</v>
      </c>
      <c r="B44" t="s">
        <v>77</v>
      </c>
      <c r="C44">
        <v>8</v>
      </c>
      <c r="D44">
        <v>3</v>
      </c>
      <c r="E44">
        <v>17</v>
      </c>
      <c r="F44">
        <v>19</v>
      </c>
      <c r="G44">
        <v>14</v>
      </c>
      <c r="H44">
        <v>12.2</v>
      </c>
      <c r="I44">
        <v>13</v>
      </c>
      <c r="J44">
        <v>0</v>
      </c>
      <c r="K44">
        <v>2</v>
      </c>
      <c r="L44">
        <v>6</v>
      </c>
      <c r="M44">
        <v>6</v>
      </c>
      <c r="N44">
        <v>5.4</v>
      </c>
      <c r="O44">
        <v>8.8000000000000007</v>
      </c>
      <c r="P44" t="s">
        <v>104</v>
      </c>
    </row>
    <row r="45" spans="1:16" x14ac:dyDescent="0.3">
      <c r="A45" t="s">
        <v>57</v>
      </c>
      <c r="B45" t="s">
        <v>78</v>
      </c>
      <c r="C45">
        <v>15</v>
      </c>
      <c r="D45">
        <v>11</v>
      </c>
      <c r="E45">
        <v>3</v>
      </c>
      <c r="F45">
        <v>11</v>
      </c>
      <c r="G45">
        <v>7</v>
      </c>
      <c r="H45">
        <v>9.4</v>
      </c>
      <c r="I45">
        <v>0</v>
      </c>
      <c r="J45">
        <v>13</v>
      </c>
      <c r="K45">
        <v>5</v>
      </c>
      <c r="L45">
        <v>1</v>
      </c>
      <c r="M45">
        <v>13</v>
      </c>
      <c r="N45">
        <v>6.4</v>
      </c>
      <c r="O45">
        <v>7.9</v>
      </c>
      <c r="P45" t="s">
        <v>104</v>
      </c>
    </row>
    <row r="46" spans="1:16" x14ac:dyDescent="0.3">
      <c r="A46" t="s">
        <v>58</v>
      </c>
      <c r="B46" t="s">
        <v>79</v>
      </c>
      <c r="C46">
        <v>8</v>
      </c>
      <c r="D46">
        <v>16</v>
      </c>
      <c r="E46">
        <v>9</v>
      </c>
      <c r="F46">
        <v>5</v>
      </c>
      <c r="G46">
        <v>6</v>
      </c>
      <c r="H46">
        <v>8.8000000000000007</v>
      </c>
      <c r="I46">
        <v>11</v>
      </c>
      <c r="J46">
        <v>19</v>
      </c>
      <c r="K46">
        <v>14</v>
      </c>
      <c r="L46">
        <v>17</v>
      </c>
      <c r="M46">
        <v>0</v>
      </c>
      <c r="N46">
        <v>12.2</v>
      </c>
      <c r="O46">
        <v>10.5</v>
      </c>
      <c r="P46" t="s">
        <v>103</v>
      </c>
    </row>
    <row r="47" spans="1:16" x14ac:dyDescent="0.3">
      <c r="A47" t="s">
        <v>58</v>
      </c>
      <c r="B47" t="s">
        <v>80</v>
      </c>
      <c r="C47">
        <v>18</v>
      </c>
      <c r="D47">
        <v>16</v>
      </c>
      <c r="E47">
        <v>18</v>
      </c>
      <c r="F47">
        <v>7</v>
      </c>
      <c r="G47">
        <v>8</v>
      </c>
      <c r="H47">
        <v>13.4</v>
      </c>
      <c r="I47">
        <v>11</v>
      </c>
      <c r="J47">
        <v>1</v>
      </c>
      <c r="K47">
        <v>9</v>
      </c>
      <c r="L47">
        <v>11</v>
      </c>
      <c r="M47">
        <v>5</v>
      </c>
      <c r="N47">
        <v>7.4</v>
      </c>
      <c r="O47">
        <v>10.4</v>
      </c>
      <c r="P47" t="s">
        <v>103</v>
      </c>
    </row>
    <row r="48" spans="1:16" x14ac:dyDescent="0.3">
      <c r="A48" t="s">
        <v>59</v>
      </c>
      <c r="B48" t="s">
        <v>81</v>
      </c>
      <c r="C48">
        <v>20</v>
      </c>
      <c r="D48">
        <v>7</v>
      </c>
      <c r="E48">
        <v>12</v>
      </c>
      <c r="F48">
        <v>10</v>
      </c>
      <c r="G48">
        <v>15</v>
      </c>
      <c r="H48">
        <v>12.8</v>
      </c>
      <c r="I48">
        <v>17</v>
      </c>
      <c r="J48">
        <v>20</v>
      </c>
      <c r="K48">
        <v>7</v>
      </c>
      <c r="L48">
        <v>17</v>
      </c>
      <c r="M48">
        <v>9</v>
      </c>
      <c r="N48">
        <v>14</v>
      </c>
      <c r="O48">
        <v>13.4</v>
      </c>
      <c r="P48" t="s">
        <v>103</v>
      </c>
    </row>
    <row r="49" spans="1:16" x14ac:dyDescent="0.3">
      <c r="A49" t="s">
        <v>67</v>
      </c>
      <c r="B49" t="s">
        <v>82</v>
      </c>
      <c r="C49">
        <v>3</v>
      </c>
      <c r="D49">
        <v>17</v>
      </c>
      <c r="E49">
        <v>14</v>
      </c>
      <c r="F49">
        <v>13</v>
      </c>
      <c r="G49">
        <v>4</v>
      </c>
      <c r="H49">
        <v>10.199999999999999</v>
      </c>
      <c r="I49">
        <v>11</v>
      </c>
      <c r="J49">
        <v>20</v>
      </c>
      <c r="K49">
        <v>12</v>
      </c>
      <c r="L49">
        <v>15</v>
      </c>
      <c r="M49">
        <v>6</v>
      </c>
      <c r="N49">
        <v>12.8</v>
      </c>
      <c r="O49">
        <v>11.5</v>
      </c>
      <c r="P49" t="s">
        <v>103</v>
      </c>
    </row>
    <row r="50" spans="1:16" x14ac:dyDescent="0.3">
      <c r="A50" t="s">
        <v>60</v>
      </c>
      <c r="B50" t="s">
        <v>83</v>
      </c>
      <c r="C50">
        <v>11</v>
      </c>
      <c r="D50">
        <v>18</v>
      </c>
      <c r="E50">
        <v>10</v>
      </c>
      <c r="F50">
        <v>3</v>
      </c>
      <c r="G50">
        <v>4</v>
      </c>
      <c r="H50">
        <v>9.1999999999999993</v>
      </c>
      <c r="I50">
        <v>19</v>
      </c>
      <c r="J50">
        <v>18</v>
      </c>
      <c r="K50">
        <v>18</v>
      </c>
      <c r="L50">
        <v>17</v>
      </c>
      <c r="M50">
        <v>18</v>
      </c>
      <c r="N50">
        <v>18</v>
      </c>
      <c r="O50">
        <v>13.6</v>
      </c>
      <c r="P50" t="s">
        <v>103</v>
      </c>
    </row>
    <row r="51" spans="1:16" x14ac:dyDescent="0.3">
      <c r="A51" t="s">
        <v>61</v>
      </c>
      <c r="B51" t="s">
        <v>84</v>
      </c>
      <c r="C51">
        <v>16</v>
      </c>
      <c r="D51">
        <v>20</v>
      </c>
      <c r="E51">
        <v>14</v>
      </c>
      <c r="F51">
        <v>17</v>
      </c>
      <c r="G51">
        <v>17</v>
      </c>
      <c r="H51">
        <v>16.8</v>
      </c>
      <c r="I51">
        <v>15</v>
      </c>
      <c r="J51">
        <v>14</v>
      </c>
      <c r="K51">
        <v>19</v>
      </c>
      <c r="L51">
        <v>19</v>
      </c>
      <c r="M51">
        <v>7</v>
      </c>
      <c r="N51">
        <v>14.8</v>
      </c>
      <c r="O51">
        <v>15.8</v>
      </c>
      <c r="P51" t="s">
        <v>103</v>
      </c>
    </row>
    <row r="52" spans="1:16" x14ac:dyDescent="0.3">
      <c r="A52" t="s">
        <v>62</v>
      </c>
      <c r="B52" t="s">
        <v>85</v>
      </c>
      <c r="C52">
        <v>1</v>
      </c>
      <c r="D52">
        <v>7</v>
      </c>
      <c r="E52">
        <v>19</v>
      </c>
      <c r="F52">
        <v>13</v>
      </c>
      <c r="G52">
        <v>14</v>
      </c>
      <c r="H52">
        <v>10.8</v>
      </c>
      <c r="I52">
        <v>9</v>
      </c>
      <c r="J52">
        <v>15</v>
      </c>
      <c r="K52">
        <v>13</v>
      </c>
      <c r="L52">
        <v>11</v>
      </c>
      <c r="M52">
        <v>8</v>
      </c>
      <c r="N52">
        <v>11.2</v>
      </c>
      <c r="O52">
        <v>11</v>
      </c>
      <c r="P52" t="s">
        <v>103</v>
      </c>
    </row>
    <row r="53" spans="1:16" x14ac:dyDescent="0.3">
      <c r="A53" t="s">
        <v>63</v>
      </c>
      <c r="B53" t="s">
        <v>86</v>
      </c>
      <c r="C53">
        <v>16</v>
      </c>
      <c r="D53">
        <v>14</v>
      </c>
      <c r="E53">
        <v>1</v>
      </c>
      <c r="F53">
        <v>12</v>
      </c>
      <c r="G53">
        <v>16</v>
      </c>
      <c r="H53">
        <v>11.8</v>
      </c>
      <c r="I53">
        <v>9</v>
      </c>
      <c r="J53">
        <v>18</v>
      </c>
      <c r="K53">
        <v>7</v>
      </c>
      <c r="L53">
        <v>19</v>
      </c>
      <c r="M53">
        <v>7</v>
      </c>
      <c r="N53">
        <v>12</v>
      </c>
      <c r="O53">
        <v>11.9</v>
      </c>
      <c r="P53" t="s">
        <v>103</v>
      </c>
    </row>
    <row r="54" spans="1:16" x14ac:dyDescent="0.3">
      <c r="A54" t="s">
        <v>64</v>
      </c>
      <c r="B54" t="s">
        <v>87</v>
      </c>
      <c r="C54">
        <v>12</v>
      </c>
      <c r="D54">
        <v>1</v>
      </c>
      <c r="E54">
        <v>9</v>
      </c>
      <c r="F54">
        <v>9</v>
      </c>
      <c r="G54">
        <v>11</v>
      </c>
      <c r="H54">
        <v>8.4</v>
      </c>
      <c r="I54">
        <v>5</v>
      </c>
      <c r="J54">
        <v>7</v>
      </c>
      <c r="K54">
        <v>5</v>
      </c>
      <c r="L54">
        <v>12</v>
      </c>
      <c r="M54">
        <v>20</v>
      </c>
      <c r="N54">
        <v>9.8000000000000007</v>
      </c>
      <c r="O54">
        <v>9.1000000000000014</v>
      </c>
      <c r="P54" t="s">
        <v>104</v>
      </c>
    </row>
    <row r="55" spans="1:16" x14ac:dyDescent="0.3">
      <c r="A55" t="s">
        <v>65</v>
      </c>
      <c r="B55" t="s">
        <v>88</v>
      </c>
      <c r="C55">
        <v>14</v>
      </c>
      <c r="D55">
        <v>14</v>
      </c>
      <c r="E55">
        <v>0</v>
      </c>
      <c r="F55">
        <v>17</v>
      </c>
      <c r="G55">
        <v>20</v>
      </c>
      <c r="H55">
        <v>13</v>
      </c>
      <c r="I55">
        <v>12</v>
      </c>
      <c r="J55">
        <v>10</v>
      </c>
      <c r="K55">
        <v>11</v>
      </c>
      <c r="L55">
        <v>17</v>
      </c>
      <c r="M55">
        <v>20</v>
      </c>
      <c r="N55">
        <v>14</v>
      </c>
      <c r="O55">
        <v>13.5</v>
      </c>
      <c r="P55" t="s">
        <v>103</v>
      </c>
    </row>
    <row r="56" spans="1:16" x14ac:dyDescent="0.3">
      <c r="A56" t="s">
        <v>66</v>
      </c>
      <c r="B56" t="s">
        <v>89</v>
      </c>
      <c r="C56">
        <v>19</v>
      </c>
      <c r="D56">
        <v>2</v>
      </c>
      <c r="E56">
        <v>17</v>
      </c>
      <c r="F56">
        <v>9</v>
      </c>
      <c r="G56">
        <v>6</v>
      </c>
      <c r="H56">
        <v>10.6</v>
      </c>
      <c r="I56">
        <v>1</v>
      </c>
      <c r="J56">
        <v>4</v>
      </c>
      <c r="K56">
        <v>8</v>
      </c>
      <c r="L56">
        <v>3</v>
      </c>
      <c r="M56">
        <v>1</v>
      </c>
      <c r="N56">
        <v>3.4</v>
      </c>
      <c r="O56">
        <v>7</v>
      </c>
      <c r="P56" t="s">
        <v>104</v>
      </c>
    </row>
  </sheetData>
  <conditionalFormatting sqref="O37:O56">
    <cfRule type="top10" dxfId="26" priority="2" percent="1" rank="20"/>
  </conditionalFormatting>
  <conditionalFormatting sqref="P37:P56">
    <cfRule type="containsText" dxfId="25" priority="1" operator="containsText" text="Recallé">
      <formula>NOT(ISERROR(SEARCH("Recallé",P37)))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158B7-D1CB-4090-892A-8ED2C41D8925}">
  <dimension ref="A1:L5"/>
  <sheetViews>
    <sheetView topLeftCell="B1" zoomScale="90" zoomScaleNormal="90" workbookViewId="0">
      <selection activeCell="I27" sqref="I27"/>
    </sheetView>
  </sheetViews>
  <sheetFormatPr baseColWidth="10" defaultRowHeight="14.4" x14ac:dyDescent="0.3"/>
  <cols>
    <col min="1" max="1" width="22.88671875" customWidth="1"/>
    <col min="2" max="2" width="17.88671875" customWidth="1"/>
    <col min="3" max="3" width="14.109375" customWidth="1"/>
    <col min="4" max="4" width="13.77734375" customWidth="1"/>
    <col min="5" max="5" width="20.6640625" customWidth="1"/>
    <col min="6" max="6" width="17.21875" customWidth="1"/>
    <col min="7" max="7" width="15.44140625" customWidth="1"/>
    <col min="8" max="8" width="18" customWidth="1"/>
    <col min="9" max="9" width="28" customWidth="1"/>
    <col min="10" max="10" width="17.88671875" customWidth="1"/>
    <col min="11" max="11" width="15.44140625" customWidth="1"/>
    <col min="12" max="12" width="16.109375" customWidth="1"/>
  </cols>
  <sheetData>
    <row r="1" spans="1:12" x14ac:dyDescent="0.3">
      <c r="A1" s="20" t="s">
        <v>106</v>
      </c>
      <c r="B1" s="20" t="s">
        <v>107</v>
      </c>
      <c r="C1" s="20" t="s">
        <v>108</v>
      </c>
      <c r="D1" s="20" t="s">
        <v>109</v>
      </c>
      <c r="E1" s="20" t="s">
        <v>110</v>
      </c>
      <c r="F1" s="20" t="s">
        <v>111</v>
      </c>
      <c r="G1" s="20" t="s">
        <v>112</v>
      </c>
      <c r="H1" s="20" t="s">
        <v>113</v>
      </c>
      <c r="I1" s="20" t="s">
        <v>114</v>
      </c>
      <c r="J1" s="20" t="s">
        <v>115</v>
      </c>
      <c r="K1" s="20" t="s">
        <v>116</v>
      </c>
      <c r="L1" s="20" t="s">
        <v>117</v>
      </c>
    </row>
    <row r="2" spans="1:12" x14ac:dyDescent="0.3">
      <c r="A2" s="19" t="s">
        <v>118</v>
      </c>
      <c r="B2" s="20" t="s">
        <v>122</v>
      </c>
      <c r="C2" s="21">
        <v>42980</v>
      </c>
      <c r="D2" s="20">
        <v>65</v>
      </c>
      <c r="E2" s="21">
        <f>SUM(C2+D2)</f>
        <v>43045</v>
      </c>
      <c r="F2" s="22">
        <f ca="1">TODAY()-C2</f>
        <v>678</v>
      </c>
      <c r="G2" s="22">
        <f ca="1">E2-TODAY()</f>
        <v>-613</v>
      </c>
      <c r="H2" s="22">
        <f ca="1">SUM(G2/30)</f>
        <v>-20.433333333333334</v>
      </c>
      <c r="I2" s="23">
        <f ca="1">IF(H2&lt;=0,-1*H2)</f>
        <v>20.433333333333334</v>
      </c>
      <c r="J2" s="20">
        <f>YEAR(C2)</f>
        <v>2017</v>
      </c>
      <c r="K2" s="20">
        <f>MONTH(C2)</f>
        <v>9</v>
      </c>
      <c r="L2" s="20">
        <f>DAY(C2)</f>
        <v>2</v>
      </c>
    </row>
    <row r="3" spans="1:12" x14ac:dyDescent="0.3">
      <c r="A3" s="19" t="s">
        <v>119</v>
      </c>
      <c r="B3" s="20" t="s">
        <v>123</v>
      </c>
      <c r="C3" s="21">
        <v>43104</v>
      </c>
      <c r="D3" s="20">
        <v>90</v>
      </c>
      <c r="E3" s="21">
        <f t="shared" ref="E3:E5" si="0">SUM(C3+D3)</f>
        <v>43194</v>
      </c>
      <c r="F3" s="22">
        <f t="shared" ref="F3:F5" ca="1" si="1">TODAY()-C3</f>
        <v>554</v>
      </c>
      <c r="G3" s="22">
        <f t="shared" ref="G3:G5" ca="1" si="2">SUM(D3-F3)</f>
        <v>-464</v>
      </c>
      <c r="H3" s="22">
        <f t="shared" ref="H3:H5" ca="1" si="3">SUM(G3/30)</f>
        <v>-15.466666666666667</v>
      </c>
      <c r="I3" s="23">
        <f t="shared" ref="I3:I5" ca="1" si="4">IF(H3&lt;=0,-1*H3)</f>
        <v>15.466666666666667</v>
      </c>
      <c r="J3" s="20">
        <f t="shared" ref="J3:J5" si="5">YEAR(C3)</f>
        <v>2018</v>
      </c>
      <c r="K3" s="20">
        <f t="shared" ref="K3:K5" si="6">MONTH(C3)</f>
        <v>1</v>
      </c>
      <c r="L3" s="20">
        <f t="shared" ref="L3:L5" si="7">DAY(C3)</f>
        <v>4</v>
      </c>
    </row>
    <row r="4" spans="1:12" x14ac:dyDescent="0.3">
      <c r="A4" s="19" t="s">
        <v>120</v>
      </c>
      <c r="B4" s="20" t="s">
        <v>123</v>
      </c>
      <c r="C4" s="21">
        <v>43105</v>
      </c>
      <c r="D4" s="20">
        <v>90</v>
      </c>
      <c r="E4" s="21">
        <f t="shared" si="0"/>
        <v>43195</v>
      </c>
      <c r="F4" s="22">
        <f t="shared" ca="1" si="1"/>
        <v>553</v>
      </c>
      <c r="G4" s="22">
        <f t="shared" ca="1" si="2"/>
        <v>-463</v>
      </c>
      <c r="H4" s="22">
        <f t="shared" ca="1" si="3"/>
        <v>-15.433333333333334</v>
      </c>
      <c r="I4" s="23">
        <f t="shared" ca="1" si="4"/>
        <v>15.433333333333334</v>
      </c>
      <c r="J4" s="20">
        <f t="shared" si="5"/>
        <v>2018</v>
      </c>
      <c r="K4" s="20">
        <f t="shared" si="6"/>
        <v>1</v>
      </c>
      <c r="L4" s="20">
        <f t="shared" si="7"/>
        <v>5</v>
      </c>
    </row>
    <row r="5" spans="1:12" x14ac:dyDescent="0.3">
      <c r="A5" s="19" t="s">
        <v>121</v>
      </c>
      <c r="B5" s="20" t="s">
        <v>124</v>
      </c>
      <c r="C5" s="21">
        <v>43108</v>
      </c>
      <c r="D5" s="20">
        <v>180</v>
      </c>
      <c r="E5" s="21">
        <f t="shared" si="0"/>
        <v>43288</v>
      </c>
      <c r="F5" s="22">
        <f t="shared" ca="1" si="1"/>
        <v>550</v>
      </c>
      <c r="G5" s="22">
        <f t="shared" ca="1" si="2"/>
        <v>-370</v>
      </c>
      <c r="H5" s="22">
        <f t="shared" ca="1" si="3"/>
        <v>-12.333333333333334</v>
      </c>
      <c r="I5" s="23">
        <f t="shared" ca="1" si="4"/>
        <v>12.333333333333334</v>
      </c>
      <c r="J5" s="20">
        <f t="shared" si="5"/>
        <v>2018</v>
      </c>
      <c r="K5" s="20">
        <f t="shared" si="6"/>
        <v>1</v>
      </c>
      <c r="L5" s="20">
        <f t="shared" si="7"/>
        <v>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F2EA9-D4BA-4E09-8E9B-88C577A48ADF}">
  <dimension ref="A1:H29"/>
  <sheetViews>
    <sheetView workbookViewId="0">
      <selection activeCell="H2" sqref="H2"/>
    </sheetView>
  </sheetViews>
  <sheetFormatPr baseColWidth="10" defaultRowHeight="14.4" x14ac:dyDescent="0.3"/>
  <cols>
    <col min="1" max="1" width="15.88671875" customWidth="1"/>
    <col min="2" max="2" width="14.6640625" customWidth="1"/>
    <col min="6" max="6" width="18.44140625" customWidth="1"/>
    <col min="7" max="7" width="15.109375" customWidth="1"/>
  </cols>
  <sheetData>
    <row r="1" spans="1:8" x14ac:dyDescent="0.3">
      <c r="A1" s="26" t="s">
        <v>125</v>
      </c>
      <c r="B1" s="26" t="s">
        <v>126</v>
      </c>
      <c r="C1" s="26" t="s">
        <v>127</v>
      </c>
      <c r="D1" s="26" t="s">
        <v>128</v>
      </c>
      <c r="E1" s="26" t="s">
        <v>129</v>
      </c>
      <c r="F1" s="26" t="s">
        <v>130</v>
      </c>
      <c r="G1" s="26" t="s">
        <v>131</v>
      </c>
      <c r="H1" s="26" t="s">
        <v>132</v>
      </c>
    </row>
    <row r="2" spans="1:8" x14ac:dyDescent="0.3">
      <c r="A2" s="8" t="s">
        <v>133</v>
      </c>
      <c r="B2" s="13">
        <v>20</v>
      </c>
      <c r="C2" s="8">
        <v>30</v>
      </c>
      <c r="D2" s="13">
        <f>SUM(B2*C2)</f>
        <v>600</v>
      </c>
      <c r="E2" s="8">
        <v>3</v>
      </c>
      <c r="F2" s="27">
        <f>VLOOKUP(E2,$A$26:$B$29,2,FALSE)</f>
        <v>0.1</v>
      </c>
      <c r="G2" s="13">
        <f>D2*(1-F2)</f>
        <v>540</v>
      </c>
      <c r="H2" s="13">
        <f>SUM(G2*1.2)</f>
        <v>648</v>
      </c>
    </row>
    <row r="3" spans="1:8" x14ac:dyDescent="0.3">
      <c r="A3" s="8" t="s">
        <v>134</v>
      </c>
      <c r="B3" s="13">
        <v>95</v>
      </c>
      <c r="C3" s="8">
        <v>20</v>
      </c>
      <c r="D3" s="13">
        <f t="shared" ref="D3:D21" si="0">SUM(B3*C3)</f>
        <v>1900</v>
      </c>
      <c r="E3" s="8">
        <v>3</v>
      </c>
      <c r="F3" s="27">
        <f t="shared" ref="F3:F21" si="1">VLOOKUP(E3,$A$26:$B$29,2,FALSE)</f>
        <v>0.1</v>
      </c>
      <c r="G3" s="13">
        <f t="shared" ref="G3:G21" si="2">D3*(1-F3)</f>
        <v>1710</v>
      </c>
      <c r="H3" s="13">
        <f t="shared" ref="H3:H21" si="3">SUM(G3*1.2)</f>
        <v>2052</v>
      </c>
    </row>
    <row r="4" spans="1:8" x14ac:dyDescent="0.3">
      <c r="A4" s="8" t="s">
        <v>135</v>
      </c>
      <c r="B4" s="13">
        <v>20</v>
      </c>
      <c r="C4" s="8">
        <v>22</v>
      </c>
      <c r="D4" s="13">
        <f t="shared" si="0"/>
        <v>440</v>
      </c>
      <c r="E4" s="8">
        <v>2</v>
      </c>
      <c r="F4" s="27">
        <f t="shared" si="1"/>
        <v>0.08</v>
      </c>
      <c r="G4" s="13">
        <f t="shared" si="2"/>
        <v>404.8</v>
      </c>
      <c r="H4" s="13">
        <f t="shared" si="3"/>
        <v>485.76</v>
      </c>
    </row>
    <row r="5" spans="1:8" x14ac:dyDescent="0.3">
      <c r="A5" s="8" t="s">
        <v>136</v>
      </c>
      <c r="B5" s="13">
        <v>5</v>
      </c>
      <c r="C5" s="8">
        <v>30</v>
      </c>
      <c r="D5" s="13">
        <f t="shared" si="0"/>
        <v>150</v>
      </c>
      <c r="E5" s="8">
        <v>2</v>
      </c>
      <c r="F5" s="27">
        <f t="shared" si="1"/>
        <v>0.08</v>
      </c>
      <c r="G5" s="13">
        <f t="shared" si="2"/>
        <v>138</v>
      </c>
      <c r="H5" s="13">
        <f t="shared" si="3"/>
        <v>165.6</v>
      </c>
    </row>
    <row r="6" spans="1:8" x14ac:dyDescent="0.3">
      <c r="A6" s="8" t="s">
        <v>137</v>
      </c>
      <c r="B6" s="13">
        <v>85</v>
      </c>
      <c r="C6" s="8">
        <v>45</v>
      </c>
      <c r="D6" s="13">
        <f t="shared" si="0"/>
        <v>3825</v>
      </c>
      <c r="E6" s="8">
        <v>2</v>
      </c>
      <c r="F6" s="27">
        <f t="shared" si="1"/>
        <v>0.08</v>
      </c>
      <c r="G6" s="13">
        <f t="shared" si="2"/>
        <v>3519</v>
      </c>
      <c r="H6" s="13">
        <f t="shared" si="3"/>
        <v>4222.8</v>
      </c>
    </row>
    <row r="7" spans="1:8" x14ac:dyDescent="0.3">
      <c r="A7" s="8" t="s">
        <v>138</v>
      </c>
      <c r="B7" s="13">
        <v>10</v>
      </c>
      <c r="C7" s="8">
        <v>24</v>
      </c>
      <c r="D7" s="13">
        <f t="shared" si="0"/>
        <v>240</v>
      </c>
      <c r="E7" s="8">
        <v>2</v>
      </c>
      <c r="F7" s="27">
        <f t="shared" si="1"/>
        <v>0.08</v>
      </c>
      <c r="G7" s="13">
        <f t="shared" si="2"/>
        <v>220.8</v>
      </c>
      <c r="H7" s="13">
        <f t="shared" si="3"/>
        <v>264.95999999999998</v>
      </c>
    </row>
    <row r="8" spans="1:8" x14ac:dyDescent="0.3">
      <c r="A8" s="8" t="s">
        <v>139</v>
      </c>
      <c r="B8" s="13">
        <v>15</v>
      </c>
      <c r="C8" s="8">
        <v>12</v>
      </c>
      <c r="D8" s="13">
        <f t="shared" si="0"/>
        <v>180</v>
      </c>
      <c r="E8" s="8">
        <v>2</v>
      </c>
      <c r="F8" s="27">
        <f t="shared" si="1"/>
        <v>0.08</v>
      </c>
      <c r="G8" s="13">
        <f t="shared" si="2"/>
        <v>165.6</v>
      </c>
      <c r="H8" s="13">
        <f t="shared" si="3"/>
        <v>198.72</v>
      </c>
    </row>
    <row r="9" spans="1:8" x14ac:dyDescent="0.3">
      <c r="A9" s="8" t="s">
        <v>140</v>
      </c>
      <c r="B9" s="13">
        <v>15</v>
      </c>
      <c r="C9" s="8">
        <v>15</v>
      </c>
      <c r="D9" s="13">
        <f t="shared" si="0"/>
        <v>225</v>
      </c>
      <c r="E9" s="8">
        <v>2</v>
      </c>
      <c r="F9" s="27">
        <f t="shared" si="1"/>
        <v>0.08</v>
      </c>
      <c r="G9" s="13">
        <f t="shared" si="2"/>
        <v>207</v>
      </c>
      <c r="H9" s="13">
        <f t="shared" si="3"/>
        <v>248.39999999999998</v>
      </c>
    </row>
    <row r="10" spans="1:8" x14ac:dyDescent="0.3">
      <c r="A10" s="8" t="s">
        <v>141</v>
      </c>
      <c r="B10" s="13">
        <v>50</v>
      </c>
      <c r="C10" s="8">
        <v>14</v>
      </c>
      <c r="D10" s="13">
        <f t="shared" si="0"/>
        <v>700</v>
      </c>
      <c r="E10" s="8">
        <v>4</v>
      </c>
      <c r="F10" s="27">
        <f t="shared" si="1"/>
        <v>0.12</v>
      </c>
      <c r="G10" s="13">
        <f t="shared" si="2"/>
        <v>616</v>
      </c>
      <c r="H10" s="13">
        <f t="shared" si="3"/>
        <v>739.19999999999993</v>
      </c>
    </row>
    <row r="11" spans="1:8" x14ac:dyDescent="0.3">
      <c r="A11" s="8" t="s">
        <v>142</v>
      </c>
      <c r="B11" s="13">
        <v>90</v>
      </c>
      <c r="C11" s="8">
        <v>50</v>
      </c>
      <c r="D11" s="13">
        <f t="shared" si="0"/>
        <v>4500</v>
      </c>
      <c r="E11" s="8">
        <v>1</v>
      </c>
      <c r="F11" s="27">
        <f t="shared" si="1"/>
        <v>0.05</v>
      </c>
      <c r="G11" s="13">
        <f t="shared" si="2"/>
        <v>4275</v>
      </c>
      <c r="H11" s="13">
        <f t="shared" si="3"/>
        <v>5130</v>
      </c>
    </row>
    <row r="12" spans="1:8" x14ac:dyDescent="0.3">
      <c r="A12" s="8" t="s">
        <v>143</v>
      </c>
      <c r="B12" s="13">
        <v>60</v>
      </c>
      <c r="C12" s="8">
        <v>25</v>
      </c>
      <c r="D12" s="13">
        <f t="shared" si="0"/>
        <v>1500</v>
      </c>
      <c r="E12" s="8">
        <v>1</v>
      </c>
      <c r="F12" s="27">
        <f t="shared" si="1"/>
        <v>0.05</v>
      </c>
      <c r="G12" s="13">
        <f t="shared" si="2"/>
        <v>1425</v>
      </c>
      <c r="H12" s="13">
        <f t="shared" si="3"/>
        <v>1710</v>
      </c>
    </row>
    <row r="13" spans="1:8" x14ac:dyDescent="0.3">
      <c r="A13" s="8" t="s">
        <v>144</v>
      </c>
      <c r="B13" s="13">
        <v>80</v>
      </c>
      <c r="C13" s="8">
        <v>32</v>
      </c>
      <c r="D13" s="13">
        <f t="shared" si="0"/>
        <v>2560</v>
      </c>
      <c r="E13" s="8">
        <v>3</v>
      </c>
      <c r="F13" s="27">
        <f t="shared" si="1"/>
        <v>0.1</v>
      </c>
      <c r="G13" s="13">
        <f t="shared" si="2"/>
        <v>2304</v>
      </c>
      <c r="H13" s="13">
        <f t="shared" si="3"/>
        <v>2764.7999999999997</v>
      </c>
    </row>
    <row r="14" spans="1:8" x14ac:dyDescent="0.3">
      <c r="A14" s="8" t="s">
        <v>145</v>
      </c>
      <c r="B14" s="13">
        <v>65</v>
      </c>
      <c r="C14" s="8">
        <v>15</v>
      </c>
      <c r="D14" s="13">
        <f t="shared" si="0"/>
        <v>975</v>
      </c>
      <c r="E14" s="8">
        <v>3</v>
      </c>
      <c r="F14" s="27">
        <f t="shared" si="1"/>
        <v>0.1</v>
      </c>
      <c r="G14" s="13">
        <f t="shared" si="2"/>
        <v>877.5</v>
      </c>
      <c r="H14" s="13">
        <f t="shared" si="3"/>
        <v>1053</v>
      </c>
    </row>
    <row r="15" spans="1:8" x14ac:dyDescent="0.3">
      <c r="A15" s="8" t="s">
        <v>146</v>
      </c>
      <c r="B15" s="13">
        <v>25</v>
      </c>
      <c r="C15" s="8">
        <v>45</v>
      </c>
      <c r="D15" s="13">
        <f t="shared" si="0"/>
        <v>1125</v>
      </c>
      <c r="E15" s="8">
        <v>1</v>
      </c>
      <c r="F15" s="27">
        <f t="shared" si="1"/>
        <v>0.05</v>
      </c>
      <c r="G15" s="13">
        <f t="shared" si="2"/>
        <v>1068.75</v>
      </c>
      <c r="H15" s="13">
        <f t="shared" si="3"/>
        <v>1282.5</v>
      </c>
    </row>
    <row r="16" spans="1:8" x14ac:dyDescent="0.3">
      <c r="A16" s="8" t="s">
        <v>147</v>
      </c>
      <c r="B16" s="13">
        <v>550</v>
      </c>
      <c r="C16" s="8">
        <v>22</v>
      </c>
      <c r="D16" s="13">
        <f t="shared" si="0"/>
        <v>12100</v>
      </c>
      <c r="E16" s="8">
        <v>4</v>
      </c>
      <c r="F16" s="27">
        <f t="shared" si="1"/>
        <v>0.12</v>
      </c>
      <c r="G16" s="13">
        <f t="shared" si="2"/>
        <v>10648</v>
      </c>
      <c r="H16" s="13">
        <f t="shared" si="3"/>
        <v>12777.6</v>
      </c>
    </row>
    <row r="17" spans="1:8" x14ac:dyDescent="0.3">
      <c r="A17" s="8" t="s">
        <v>148</v>
      </c>
      <c r="B17" s="13">
        <v>50</v>
      </c>
      <c r="C17" s="8">
        <v>30</v>
      </c>
      <c r="D17" s="13">
        <f t="shared" si="0"/>
        <v>1500</v>
      </c>
      <c r="E17" s="8">
        <v>1</v>
      </c>
      <c r="F17" s="27">
        <f t="shared" si="1"/>
        <v>0.05</v>
      </c>
      <c r="G17" s="13">
        <f t="shared" si="2"/>
        <v>1425</v>
      </c>
      <c r="H17" s="13">
        <f t="shared" si="3"/>
        <v>1710</v>
      </c>
    </row>
    <row r="18" spans="1:8" x14ac:dyDescent="0.3">
      <c r="A18" s="8" t="s">
        <v>149</v>
      </c>
      <c r="B18" s="13">
        <v>30</v>
      </c>
      <c r="C18" s="8">
        <v>12</v>
      </c>
      <c r="D18" s="13">
        <f t="shared" si="0"/>
        <v>360</v>
      </c>
      <c r="E18" s="8">
        <v>3</v>
      </c>
      <c r="F18" s="27">
        <f t="shared" si="1"/>
        <v>0.1</v>
      </c>
      <c r="G18" s="13">
        <f t="shared" si="2"/>
        <v>324</v>
      </c>
      <c r="H18" s="13">
        <f t="shared" si="3"/>
        <v>388.8</v>
      </c>
    </row>
    <row r="19" spans="1:8" x14ac:dyDescent="0.3">
      <c r="A19" s="8" t="s">
        <v>150</v>
      </c>
      <c r="B19" s="13">
        <v>30</v>
      </c>
      <c r="C19" s="8">
        <v>55</v>
      </c>
      <c r="D19" s="13">
        <f t="shared" si="0"/>
        <v>1650</v>
      </c>
      <c r="E19" s="8">
        <v>1</v>
      </c>
      <c r="F19" s="27">
        <f t="shared" si="1"/>
        <v>0.05</v>
      </c>
      <c r="G19" s="13">
        <f t="shared" si="2"/>
        <v>1567.5</v>
      </c>
      <c r="H19" s="13">
        <f t="shared" si="3"/>
        <v>1881</v>
      </c>
    </row>
    <row r="20" spans="1:8" x14ac:dyDescent="0.3">
      <c r="A20" s="8" t="s">
        <v>151</v>
      </c>
      <c r="B20" s="13">
        <v>2500</v>
      </c>
      <c r="C20" s="8">
        <v>16</v>
      </c>
      <c r="D20" s="13">
        <f t="shared" si="0"/>
        <v>40000</v>
      </c>
      <c r="E20" s="8">
        <v>3</v>
      </c>
      <c r="F20" s="27">
        <f t="shared" si="1"/>
        <v>0.1</v>
      </c>
      <c r="G20" s="13">
        <f t="shared" si="2"/>
        <v>36000</v>
      </c>
      <c r="H20" s="13">
        <f t="shared" si="3"/>
        <v>43200</v>
      </c>
    </row>
    <row r="21" spans="1:8" x14ac:dyDescent="0.3">
      <c r="A21" s="8" t="s">
        <v>152</v>
      </c>
      <c r="B21" s="13">
        <v>100</v>
      </c>
      <c r="C21" s="8">
        <v>15</v>
      </c>
      <c r="D21" s="13">
        <f t="shared" si="0"/>
        <v>1500</v>
      </c>
      <c r="E21" s="8">
        <v>2</v>
      </c>
      <c r="F21" s="27">
        <f t="shared" si="1"/>
        <v>0.08</v>
      </c>
      <c r="G21" s="13">
        <f t="shared" si="2"/>
        <v>1380</v>
      </c>
      <c r="H21" s="13">
        <f t="shared" si="3"/>
        <v>1656</v>
      </c>
    </row>
    <row r="22" spans="1:8" x14ac:dyDescent="0.3">
      <c r="D22" s="24"/>
    </row>
    <row r="25" spans="1:8" x14ac:dyDescent="0.3">
      <c r="A25" s="26" t="s">
        <v>129</v>
      </c>
      <c r="B25" s="26" t="s">
        <v>130</v>
      </c>
      <c r="D25" s="36" t="s">
        <v>153</v>
      </c>
      <c r="E25" s="36"/>
      <c r="F25" s="36"/>
      <c r="H25" s="25" t="s">
        <v>154</v>
      </c>
    </row>
    <row r="26" spans="1:8" x14ac:dyDescent="0.3">
      <c r="A26" s="8">
        <v>1</v>
      </c>
      <c r="B26" s="27">
        <v>0.05</v>
      </c>
      <c r="D26" s="34">
        <f>SUM(D2:D21)</f>
        <v>76030</v>
      </c>
      <c r="E26" s="35"/>
      <c r="H26" s="13">
        <f>SUM(G2:G21)</f>
        <v>68815.95</v>
      </c>
    </row>
    <row r="27" spans="1:8" x14ac:dyDescent="0.3">
      <c r="A27" s="8">
        <v>2</v>
      </c>
      <c r="B27" s="27">
        <v>0.08</v>
      </c>
      <c r="D27" t="s">
        <v>155</v>
      </c>
      <c r="G27" s="13">
        <f>SUM(D26-H26)</f>
        <v>7214.0500000000029</v>
      </c>
    </row>
    <row r="28" spans="1:8" x14ac:dyDescent="0.3">
      <c r="A28" s="8">
        <v>3</v>
      </c>
      <c r="B28" s="27">
        <v>0.1</v>
      </c>
      <c r="D28" t="s">
        <v>156</v>
      </c>
      <c r="G28" s="27">
        <f>AVERAGE(F2:F21)</f>
        <v>8.2500000000000018E-2</v>
      </c>
    </row>
    <row r="29" spans="1:8" x14ac:dyDescent="0.3">
      <c r="A29" s="8">
        <v>4</v>
      </c>
      <c r="B29" s="27">
        <v>0.12</v>
      </c>
    </row>
  </sheetData>
  <mergeCells count="2">
    <mergeCell ref="D26:E26"/>
    <mergeCell ref="D25:F2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7AB7-06A7-4751-8C48-C5C2EA18E7D5}">
  <dimension ref="A1:D289"/>
  <sheetViews>
    <sheetView topLeftCell="A244" workbookViewId="0">
      <selection activeCell="H16" sqref="H16"/>
    </sheetView>
  </sheetViews>
  <sheetFormatPr baseColWidth="10" defaultRowHeight="14.4" x14ac:dyDescent="0.3"/>
  <cols>
    <col min="3" max="3" width="18" customWidth="1"/>
  </cols>
  <sheetData>
    <row r="1" spans="1:4" x14ac:dyDescent="0.3">
      <c r="A1" t="s">
        <v>157</v>
      </c>
      <c r="B1" t="s">
        <v>158</v>
      </c>
      <c r="C1" t="s">
        <v>159</v>
      </c>
      <c r="D1" t="s">
        <v>160</v>
      </c>
    </row>
    <row r="2" spans="1:4" x14ac:dyDescent="0.3">
      <c r="A2" t="s">
        <v>161</v>
      </c>
      <c r="B2" t="s">
        <v>162</v>
      </c>
      <c r="C2" t="s">
        <v>163</v>
      </c>
      <c r="D2" s="28">
        <v>2077</v>
      </c>
    </row>
    <row r="3" spans="1:4" x14ac:dyDescent="0.3">
      <c r="A3" t="s">
        <v>161</v>
      </c>
      <c r="B3" t="s">
        <v>164</v>
      </c>
      <c r="C3" t="s">
        <v>163</v>
      </c>
      <c r="D3" s="28">
        <v>6932</v>
      </c>
    </row>
    <row r="4" spans="1:4" x14ac:dyDescent="0.3">
      <c r="A4" t="s">
        <v>161</v>
      </c>
      <c r="B4" t="s">
        <v>165</v>
      </c>
      <c r="C4" t="s">
        <v>163</v>
      </c>
      <c r="D4" s="28">
        <v>4721</v>
      </c>
    </row>
    <row r="5" spans="1:4" x14ac:dyDescent="0.3">
      <c r="A5" t="s">
        <v>161</v>
      </c>
      <c r="B5" t="s">
        <v>166</v>
      </c>
      <c r="C5" t="s">
        <v>163</v>
      </c>
      <c r="D5" s="28">
        <v>4049</v>
      </c>
    </row>
    <row r="6" spans="1:4" x14ac:dyDescent="0.3">
      <c r="A6" t="s">
        <v>161</v>
      </c>
      <c r="B6" t="s">
        <v>162</v>
      </c>
      <c r="C6" t="s">
        <v>167</v>
      </c>
      <c r="D6" s="28">
        <v>6330</v>
      </c>
    </row>
    <row r="7" spans="1:4" x14ac:dyDescent="0.3">
      <c r="A7" t="s">
        <v>161</v>
      </c>
      <c r="B7" t="s">
        <v>164</v>
      </c>
      <c r="C7" t="s">
        <v>167</v>
      </c>
      <c r="D7" s="28">
        <v>5458</v>
      </c>
    </row>
    <row r="8" spans="1:4" x14ac:dyDescent="0.3">
      <c r="A8" t="s">
        <v>161</v>
      </c>
      <c r="B8" t="s">
        <v>165</v>
      </c>
      <c r="C8" t="s">
        <v>167</v>
      </c>
      <c r="D8" s="28">
        <v>7573</v>
      </c>
    </row>
    <row r="9" spans="1:4" x14ac:dyDescent="0.3">
      <c r="A9" t="s">
        <v>161</v>
      </c>
      <c r="B9" t="s">
        <v>166</v>
      </c>
      <c r="C9" t="s">
        <v>167</v>
      </c>
      <c r="D9" s="28">
        <v>1273</v>
      </c>
    </row>
    <row r="10" spans="1:4" x14ac:dyDescent="0.3">
      <c r="A10" t="s">
        <v>161</v>
      </c>
      <c r="B10" t="s">
        <v>162</v>
      </c>
      <c r="C10" t="s">
        <v>168</v>
      </c>
      <c r="D10" s="28">
        <v>3516</v>
      </c>
    </row>
    <row r="11" spans="1:4" x14ac:dyDescent="0.3">
      <c r="A11" t="s">
        <v>161</v>
      </c>
      <c r="B11" t="s">
        <v>164</v>
      </c>
      <c r="C11" t="s">
        <v>168</v>
      </c>
      <c r="D11" s="28">
        <v>4014</v>
      </c>
    </row>
    <row r="12" spans="1:4" x14ac:dyDescent="0.3">
      <c r="A12" t="s">
        <v>161</v>
      </c>
      <c r="B12" t="s">
        <v>165</v>
      </c>
      <c r="C12" t="s">
        <v>168</v>
      </c>
      <c r="D12" s="28">
        <v>3439</v>
      </c>
    </row>
    <row r="13" spans="1:4" x14ac:dyDescent="0.3">
      <c r="A13" t="s">
        <v>161</v>
      </c>
      <c r="B13" t="s">
        <v>166</v>
      </c>
      <c r="C13" t="s">
        <v>168</v>
      </c>
      <c r="D13" s="28">
        <v>4324</v>
      </c>
    </row>
    <row r="14" spans="1:4" x14ac:dyDescent="0.3">
      <c r="A14" t="s">
        <v>161</v>
      </c>
      <c r="B14" t="s">
        <v>162</v>
      </c>
      <c r="C14" t="s">
        <v>169</v>
      </c>
      <c r="D14" s="28">
        <v>5461</v>
      </c>
    </row>
    <row r="15" spans="1:4" x14ac:dyDescent="0.3">
      <c r="A15" t="s">
        <v>161</v>
      </c>
      <c r="B15" t="s">
        <v>164</v>
      </c>
      <c r="C15" t="s">
        <v>169</v>
      </c>
      <c r="D15" s="28">
        <v>1192</v>
      </c>
    </row>
    <row r="16" spans="1:4" x14ac:dyDescent="0.3">
      <c r="A16" t="s">
        <v>161</v>
      </c>
      <c r="B16" t="s">
        <v>165</v>
      </c>
      <c r="C16" t="s">
        <v>169</v>
      </c>
      <c r="D16" s="28">
        <v>5827</v>
      </c>
    </row>
    <row r="17" spans="1:4" x14ac:dyDescent="0.3">
      <c r="A17" t="s">
        <v>161</v>
      </c>
      <c r="B17" t="s">
        <v>166</v>
      </c>
      <c r="C17" t="s">
        <v>169</v>
      </c>
      <c r="D17" s="28">
        <v>3705</v>
      </c>
    </row>
    <row r="18" spans="1:4" x14ac:dyDescent="0.3">
      <c r="A18" t="s">
        <v>161</v>
      </c>
      <c r="B18" t="s">
        <v>162</v>
      </c>
      <c r="C18" t="s">
        <v>170</v>
      </c>
      <c r="D18" s="28">
        <v>2566</v>
      </c>
    </row>
    <row r="19" spans="1:4" x14ac:dyDescent="0.3">
      <c r="A19" t="s">
        <v>161</v>
      </c>
      <c r="B19" t="s">
        <v>164</v>
      </c>
      <c r="C19" t="s">
        <v>170</v>
      </c>
      <c r="D19" s="28">
        <v>5637</v>
      </c>
    </row>
    <row r="20" spans="1:4" x14ac:dyDescent="0.3">
      <c r="A20" t="s">
        <v>161</v>
      </c>
      <c r="B20" t="s">
        <v>165</v>
      </c>
      <c r="C20" t="s">
        <v>170</v>
      </c>
      <c r="D20" s="28">
        <v>1489</v>
      </c>
    </row>
    <row r="21" spans="1:4" x14ac:dyDescent="0.3">
      <c r="A21" t="s">
        <v>161</v>
      </c>
      <c r="B21" t="s">
        <v>166</v>
      </c>
      <c r="C21" t="s">
        <v>170</v>
      </c>
      <c r="D21" s="28">
        <v>1066</v>
      </c>
    </row>
    <row r="22" spans="1:4" x14ac:dyDescent="0.3">
      <c r="A22" t="s">
        <v>161</v>
      </c>
      <c r="B22" t="s">
        <v>162</v>
      </c>
      <c r="C22" t="s">
        <v>171</v>
      </c>
      <c r="D22" s="28">
        <v>5124</v>
      </c>
    </row>
    <row r="23" spans="1:4" x14ac:dyDescent="0.3">
      <c r="A23" t="s">
        <v>161</v>
      </c>
      <c r="B23" t="s">
        <v>164</v>
      </c>
      <c r="C23" t="s">
        <v>171</v>
      </c>
      <c r="D23" s="28">
        <v>6094</v>
      </c>
    </row>
    <row r="24" spans="1:4" x14ac:dyDescent="0.3">
      <c r="A24" t="s">
        <v>161</v>
      </c>
      <c r="B24" t="s">
        <v>165</v>
      </c>
      <c r="C24" t="s">
        <v>171</v>
      </c>
      <c r="D24" s="28">
        <v>4815</v>
      </c>
    </row>
    <row r="25" spans="1:4" x14ac:dyDescent="0.3">
      <c r="A25" t="s">
        <v>161</v>
      </c>
      <c r="B25" t="s">
        <v>166</v>
      </c>
      <c r="C25" t="s">
        <v>171</v>
      </c>
      <c r="D25" s="28">
        <v>6520</v>
      </c>
    </row>
    <row r="26" spans="1:4" x14ac:dyDescent="0.3">
      <c r="A26" t="s">
        <v>172</v>
      </c>
      <c r="B26" t="s">
        <v>162</v>
      </c>
      <c r="C26" t="s">
        <v>163</v>
      </c>
      <c r="D26" s="28">
        <v>5845</v>
      </c>
    </row>
    <row r="27" spans="1:4" x14ac:dyDescent="0.3">
      <c r="A27" t="s">
        <v>172</v>
      </c>
      <c r="B27" t="s">
        <v>164</v>
      </c>
      <c r="C27" t="s">
        <v>163</v>
      </c>
      <c r="D27" s="28">
        <v>3691</v>
      </c>
    </row>
    <row r="28" spans="1:4" x14ac:dyDescent="0.3">
      <c r="A28" t="s">
        <v>172</v>
      </c>
      <c r="B28" t="s">
        <v>165</v>
      </c>
      <c r="C28" t="s">
        <v>163</v>
      </c>
      <c r="D28" s="28">
        <v>7183</v>
      </c>
    </row>
    <row r="29" spans="1:4" x14ac:dyDescent="0.3">
      <c r="A29" t="s">
        <v>172</v>
      </c>
      <c r="B29" t="s">
        <v>166</v>
      </c>
      <c r="C29" t="s">
        <v>163</v>
      </c>
      <c r="D29" s="28">
        <v>2282</v>
      </c>
    </row>
    <row r="30" spans="1:4" x14ac:dyDescent="0.3">
      <c r="A30" t="s">
        <v>172</v>
      </c>
      <c r="B30" t="s">
        <v>162</v>
      </c>
      <c r="C30" t="s">
        <v>167</v>
      </c>
      <c r="D30" s="28">
        <v>1022</v>
      </c>
    </row>
    <row r="31" spans="1:4" x14ac:dyDescent="0.3">
      <c r="A31" t="s">
        <v>172</v>
      </c>
      <c r="B31" t="s">
        <v>164</v>
      </c>
      <c r="C31" t="s">
        <v>167</v>
      </c>
      <c r="D31" s="28">
        <v>4212</v>
      </c>
    </row>
    <row r="32" spans="1:4" x14ac:dyDescent="0.3">
      <c r="A32" t="s">
        <v>172</v>
      </c>
      <c r="B32" t="s">
        <v>165</v>
      </c>
      <c r="C32" t="s">
        <v>167</v>
      </c>
      <c r="D32" s="28">
        <v>5056</v>
      </c>
    </row>
    <row r="33" spans="1:4" x14ac:dyDescent="0.3">
      <c r="A33" t="s">
        <v>172</v>
      </c>
      <c r="B33" t="s">
        <v>166</v>
      </c>
      <c r="C33" t="s">
        <v>167</v>
      </c>
      <c r="D33" s="28">
        <v>621</v>
      </c>
    </row>
    <row r="34" spans="1:4" x14ac:dyDescent="0.3">
      <c r="A34" t="s">
        <v>172</v>
      </c>
      <c r="B34" t="s">
        <v>162</v>
      </c>
      <c r="C34" t="s">
        <v>168</v>
      </c>
      <c r="D34" s="28">
        <v>4693</v>
      </c>
    </row>
    <row r="35" spans="1:4" x14ac:dyDescent="0.3">
      <c r="A35" t="s">
        <v>172</v>
      </c>
      <c r="B35" t="s">
        <v>164</v>
      </c>
      <c r="C35" t="s">
        <v>168</v>
      </c>
      <c r="D35" s="28">
        <v>6411</v>
      </c>
    </row>
    <row r="36" spans="1:4" x14ac:dyDescent="0.3">
      <c r="A36" t="s">
        <v>172</v>
      </c>
      <c r="B36" t="s">
        <v>165</v>
      </c>
      <c r="C36" t="s">
        <v>168</v>
      </c>
      <c r="D36" s="28">
        <v>6960</v>
      </c>
    </row>
    <row r="37" spans="1:4" x14ac:dyDescent="0.3">
      <c r="A37" t="s">
        <v>172</v>
      </c>
      <c r="B37" t="s">
        <v>166</v>
      </c>
      <c r="C37" t="s">
        <v>168</v>
      </c>
      <c r="D37" s="28">
        <v>4243</v>
      </c>
    </row>
    <row r="38" spans="1:4" x14ac:dyDescent="0.3">
      <c r="A38" t="s">
        <v>172</v>
      </c>
      <c r="B38" t="s">
        <v>162</v>
      </c>
      <c r="C38" t="s">
        <v>169</v>
      </c>
      <c r="D38" s="28">
        <v>2211</v>
      </c>
    </row>
    <row r="39" spans="1:4" x14ac:dyDescent="0.3">
      <c r="A39" t="s">
        <v>172</v>
      </c>
      <c r="B39" t="s">
        <v>164</v>
      </c>
      <c r="C39" t="s">
        <v>169</v>
      </c>
      <c r="D39" s="28">
        <v>2642</v>
      </c>
    </row>
    <row r="40" spans="1:4" x14ac:dyDescent="0.3">
      <c r="A40" t="s">
        <v>172</v>
      </c>
      <c r="B40" t="s">
        <v>165</v>
      </c>
      <c r="C40" t="s">
        <v>169</v>
      </c>
      <c r="D40" s="28">
        <v>1730</v>
      </c>
    </row>
    <row r="41" spans="1:4" x14ac:dyDescent="0.3">
      <c r="A41" t="s">
        <v>172</v>
      </c>
      <c r="B41" t="s">
        <v>166</v>
      </c>
      <c r="C41" t="s">
        <v>169</v>
      </c>
      <c r="D41" s="28">
        <v>7097</v>
      </c>
    </row>
    <row r="42" spans="1:4" x14ac:dyDescent="0.3">
      <c r="A42" t="s">
        <v>172</v>
      </c>
      <c r="B42" t="s">
        <v>162</v>
      </c>
      <c r="C42" t="s">
        <v>170</v>
      </c>
      <c r="D42" s="28">
        <v>6623</v>
      </c>
    </row>
    <row r="43" spans="1:4" x14ac:dyDescent="0.3">
      <c r="A43" t="s">
        <v>172</v>
      </c>
      <c r="B43" t="s">
        <v>164</v>
      </c>
      <c r="C43" t="s">
        <v>170</v>
      </c>
      <c r="D43" s="28">
        <v>7045</v>
      </c>
    </row>
    <row r="44" spans="1:4" x14ac:dyDescent="0.3">
      <c r="A44" t="s">
        <v>172</v>
      </c>
      <c r="B44" t="s">
        <v>165</v>
      </c>
      <c r="C44" t="s">
        <v>170</v>
      </c>
      <c r="D44" s="28">
        <v>5946</v>
      </c>
    </row>
    <row r="45" spans="1:4" x14ac:dyDescent="0.3">
      <c r="A45" t="s">
        <v>172</v>
      </c>
      <c r="B45" t="s">
        <v>166</v>
      </c>
      <c r="C45" t="s">
        <v>170</v>
      </c>
      <c r="D45" s="28">
        <v>2362</v>
      </c>
    </row>
    <row r="46" spans="1:4" x14ac:dyDescent="0.3">
      <c r="A46" t="s">
        <v>172</v>
      </c>
      <c r="B46" t="s">
        <v>162</v>
      </c>
      <c r="C46" t="s">
        <v>171</v>
      </c>
      <c r="D46" s="28">
        <v>7213</v>
      </c>
    </row>
    <row r="47" spans="1:4" x14ac:dyDescent="0.3">
      <c r="A47" t="s">
        <v>172</v>
      </c>
      <c r="B47" t="s">
        <v>164</v>
      </c>
      <c r="C47" t="s">
        <v>171</v>
      </c>
      <c r="D47" s="28">
        <v>1026</v>
      </c>
    </row>
    <row r="48" spans="1:4" x14ac:dyDescent="0.3">
      <c r="A48" t="s">
        <v>172</v>
      </c>
      <c r="B48" t="s">
        <v>165</v>
      </c>
      <c r="C48" t="s">
        <v>171</v>
      </c>
      <c r="D48" s="28">
        <v>1774</v>
      </c>
    </row>
    <row r="49" spans="1:4" x14ac:dyDescent="0.3">
      <c r="A49" t="s">
        <v>172</v>
      </c>
      <c r="B49" t="s">
        <v>166</v>
      </c>
      <c r="C49" t="s">
        <v>171</v>
      </c>
      <c r="D49" s="28">
        <v>7368</v>
      </c>
    </row>
    <row r="50" spans="1:4" x14ac:dyDescent="0.3">
      <c r="A50" t="s">
        <v>173</v>
      </c>
      <c r="B50" t="s">
        <v>162</v>
      </c>
      <c r="C50" t="s">
        <v>163</v>
      </c>
      <c r="D50" s="28">
        <v>828</v>
      </c>
    </row>
    <row r="51" spans="1:4" x14ac:dyDescent="0.3">
      <c r="A51" t="s">
        <v>173</v>
      </c>
      <c r="B51" t="s">
        <v>164</v>
      </c>
      <c r="C51" t="s">
        <v>163</v>
      </c>
      <c r="D51" s="28">
        <v>5618</v>
      </c>
    </row>
    <row r="52" spans="1:4" x14ac:dyDescent="0.3">
      <c r="A52" t="s">
        <v>173</v>
      </c>
      <c r="B52" t="s">
        <v>165</v>
      </c>
      <c r="C52" t="s">
        <v>163</v>
      </c>
      <c r="D52" s="28">
        <v>3362</v>
      </c>
    </row>
    <row r="53" spans="1:4" x14ac:dyDescent="0.3">
      <c r="A53" t="s">
        <v>173</v>
      </c>
      <c r="B53" t="s">
        <v>166</v>
      </c>
      <c r="C53" t="s">
        <v>163</v>
      </c>
      <c r="D53" s="28">
        <v>4426</v>
      </c>
    </row>
    <row r="54" spans="1:4" x14ac:dyDescent="0.3">
      <c r="A54" t="s">
        <v>173</v>
      </c>
      <c r="B54" t="s">
        <v>162</v>
      </c>
      <c r="C54" t="s">
        <v>167</v>
      </c>
      <c r="D54" s="28">
        <v>3009</v>
      </c>
    </row>
    <row r="55" spans="1:4" x14ac:dyDescent="0.3">
      <c r="A55" t="s">
        <v>173</v>
      </c>
      <c r="B55" t="s">
        <v>164</v>
      </c>
      <c r="C55" t="s">
        <v>167</v>
      </c>
      <c r="D55" s="28">
        <v>4857</v>
      </c>
    </row>
    <row r="56" spans="1:4" x14ac:dyDescent="0.3">
      <c r="A56" t="s">
        <v>173</v>
      </c>
      <c r="B56" t="s">
        <v>165</v>
      </c>
      <c r="C56" t="s">
        <v>167</v>
      </c>
      <c r="D56" s="28">
        <v>7806</v>
      </c>
    </row>
    <row r="57" spans="1:4" x14ac:dyDescent="0.3">
      <c r="A57" t="s">
        <v>173</v>
      </c>
      <c r="B57" t="s">
        <v>166</v>
      </c>
      <c r="C57" t="s">
        <v>167</v>
      </c>
      <c r="D57" s="28">
        <v>7511</v>
      </c>
    </row>
    <row r="58" spans="1:4" x14ac:dyDescent="0.3">
      <c r="A58" t="s">
        <v>173</v>
      </c>
      <c r="B58" t="s">
        <v>162</v>
      </c>
      <c r="C58" t="s">
        <v>168</v>
      </c>
      <c r="D58" s="28">
        <v>1084</v>
      </c>
    </row>
    <row r="59" spans="1:4" x14ac:dyDescent="0.3">
      <c r="A59" t="s">
        <v>173</v>
      </c>
      <c r="B59" t="s">
        <v>164</v>
      </c>
      <c r="C59" t="s">
        <v>168</v>
      </c>
      <c r="D59" s="28">
        <v>1963</v>
      </c>
    </row>
    <row r="60" spans="1:4" x14ac:dyDescent="0.3">
      <c r="A60" t="s">
        <v>173</v>
      </c>
      <c r="B60" t="s">
        <v>165</v>
      </c>
      <c r="C60" t="s">
        <v>168</v>
      </c>
      <c r="D60" s="28">
        <v>6095</v>
      </c>
    </row>
    <row r="61" spans="1:4" x14ac:dyDescent="0.3">
      <c r="A61" t="s">
        <v>173</v>
      </c>
      <c r="B61" t="s">
        <v>166</v>
      </c>
      <c r="C61" t="s">
        <v>168</v>
      </c>
      <c r="D61" s="28">
        <v>4043</v>
      </c>
    </row>
    <row r="62" spans="1:4" x14ac:dyDescent="0.3">
      <c r="A62" t="s">
        <v>173</v>
      </c>
      <c r="B62" t="s">
        <v>162</v>
      </c>
      <c r="C62" t="s">
        <v>169</v>
      </c>
      <c r="D62" s="28">
        <v>1336</v>
      </c>
    </row>
    <row r="63" spans="1:4" x14ac:dyDescent="0.3">
      <c r="A63" t="s">
        <v>173</v>
      </c>
      <c r="B63" t="s">
        <v>164</v>
      </c>
      <c r="C63" t="s">
        <v>169</v>
      </c>
      <c r="D63" s="28">
        <v>3172</v>
      </c>
    </row>
    <row r="64" spans="1:4" x14ac:dyDescent="0.3">
      <c r="A64" t="s">
        <v>173</v>
      </c>
      <c r="B64" t="s">
        <v>165</v>
      </c>
      <c r="C64" t="s">
        <v>169</v>
      </c>
      <c r="D64" s="28">
        <v>1005</v>
      </c>
    </row>
    <row r="65" spans="1:4" x14ac:dyDescent="0.3">
      <c r="A65" t="s">
        <v>173</v>
      </c>
      <c r="B65" t="s">
        <v>166</v>
      </c>
      <c r="C65" t="s">
        <v>169</v>
      </c>
      <c r="D65" s="28">
        <v>6347</v>
      </c>
    </row>
    <row r="66" spans="1:4" x14ac:dyDescent="0.3">
      <c r="A66" t="s">
        <v>173</v>
      </c>
      <c r="B66" t="s">
        <v>162</v>
      </c>
      <c r="C66" t="s">
        <v>170</v>
      </c>
      <c r="D66" s="28">
        <v>2619</v>
      </c>
    </row>
    <row r="67" spans="1:4" x14ac:dyDescent="0.3">
      <c r="A67" t="s">
        <v>173</v>
      </c>
      <c r="B67" t="s">
        <v>164</v>
      </c>
      <c r="C67" t="s">
        <v>170</v>
      </c>
      <c r="D67" s="28">
        <v>7094</v>
      </c>
    </row>
    <row r="68" spans="1:4" x14ac:dyDescent="0.3">
      <c r="A68" t="s">
        <v>173</v>
      </c>
      <c r="B68" t="s">
        <v>165</v>
      </c>
      <c r="C68" t="s">
        <v>170</v>
      </c>
      <c r="D68" s="28">
        <v>3937</v>
      </c>
    </row>
    <row r="69" spans="1:4" x14ac:dyDescent="0.3">
      <c r="A69" t="s">
        <v>173</v>
      </c>
      <c r="B69" t="s">
        <v>166</v>
      </c>
      <c r="C69" t="s">
        <v>170</v>
      </c>
      <c r="D69" s="28">
        <v>7745</v>
      </c>
    </row>
    <row r="70" spans="1:4" x14ac:dyDescent="0.3">
      <c r="A70" t="s">
        <v>173</v>
      </c>
      <c r="B70" t="s">
        <v>162</v>
      </c>
      <c r="C70" t="s">
        <v>171</v>
      </c>
      <c r="D70" s="28">
        <v>2093</v>
      </c>
    </row>
    <row r="71" spans="1:4" x14ac:dyDescent="0.3">
      <c r="A71" t="s">
        <v>173</v>
      </c>
      <c r="B71" t="s">
        <v>164</v>
      </c>
      <c r="C71" t="s">
        <v>171</v>
      </c>
      <c r="D71" s="28">
        <v>4424</v>
      </c>
    </row>
    <row r="72" spans="1:4" x14ac:dyDescent="0.3">
      <c r="A72" t="s">
        <v>173</v>
      </c>
      <c r="B72" t="s">
        <v>165</v>
      </c>
      <c r="C72" t="s">
        <v>171</v>
      </c>
      <c r="D72" s="28">
        <v>5996</v>
      </c>
    </row>
    <row r="73" spans="1:4" x14ac:dyDescent="0.3">
      <c r="A73" t="s">
        <v>173</v>
      </c>
      <c r="B73" t="s">
        <v>166</v>
      </c>
      <c r="C73" t="s">
        <v>171</v>
      </c>
      <c r="D73" s="28">
        <v>5272</v>
      </c>
    </row>
    <row r="74" spans="1:4" x14ac:dyDescent="0.3">
      <c r="A74" t="s">
        <v>174</v>
      </c>
      <c r="B74" t="s">
        <v>162</v>
      </c>
      <c r="C74" t="s">
        <v>163</v>
      </c>
      <c r="D74" s="28">
        <v>5484</v>
      </c>
    </row>
    <row r="75" spans="1:4" x14ac:dyDescent="0.3">
      <c r="A75" t="s">
        <v>174</v>
      </c>
      <c r="B75" t="s">
        <v>164</v>
      </c>
      <c r="C75" t="s">
        <v>163</v>
      </c>
      <c r="D75" s="28">
        <v>7249</v>
      </c>
    </row>
    <row r="76" spans="1:4" x14ac:dyDescent="0.3">
      <c r="A76" t="s">
        <v>174</v>
      </c>
      <c r="B76" t="s">
        <v>165</v>
      </c>
      <c r="C76" t="s">
        <v>163</v>
      </c>
      <c r="D76" s="28">
        <v>3310</v>
      </c>
    </row>
    <row r="77" spans="1:4" x14ac:dyDescent="0.3">
      <c r="A77" t="s">
        <v>174</v>
      </c>
      <c r="B77" t="s">
        <v>166</v>
      </c>
      <c r="C77" t="s">
        <v>163</v>
      </c>
      <c r="D77" s="28">
        <v>3393</v>
      </c>
    </row>
    <row r="78" spans="1:4" x14ac:dyDescent="0.3">
      <c r="A78" t="s">
        <v>174</v>
      </c>
      <c r="B78" t="s">
        <v>162</v>
      </c>
      <c r="C78" t="s">
        <v>167</v>
      </c>
      <c r="D78" s="28">
        <v>6906</v>
      </c>
    </row>
    <row r="79" spans="1:4" x14ac:dyDescent="0.3">
      <c r="A79" t="s">
        <v>174</v>
      </c>
      <c r="B79" t="s">
        <v>164</v>
      </c>
      <c r="C79" t="s">
        <v>167</v>
      </c>
      <c r="D79" s="28">
        <v>3138</v>
      </c>
    </row>
    <row r="80" spans="1:4" x14ac:dyDescent="0.3">
      <c r="A80" t="s">
        <v>174</v>
      </c>
      <c r="B80" t="s">
        <v>165</v>
      </c>
      <c r="C80" t="s">
        <v>167</v>
      </c>
      <c r="D80" s="28">
        <v>3737</v>
      </c>
    </row>
    <row r="81" spans="1:4" x14ac:dyDescent="0.3">
      <c r="A81" t="s">
        <v>174</v>
      </c>
      <c r="B81" t="s">
        <v>166</v>
      </c>
      <c r="C81" t="s">
        <v>167</v>
      </c>
      <c r="D81" s="28">
        <v>897</v>
      </c>
    </row>
    <row r="82" spans="1:4" x14ac:dyDescent="0.3">
      <c r="A82" t="s">
        <v>174</v>
      </c>
      <c r="B82" t="s">
        <v>162</v>
      </c>
      <c r="C82" t="s">
        <v>168</v>
      </c>
      <c r="D82" s="28">
        <v>5202</v>
      </c>
    </row>
    <row r="83" spans="1:4" x14ac:dyDescent="0.3">
      <c r="A83" t="s">
        <v>174</v>
      </c>
      <c r="B83" t="s">
        <v>164</v>
      </c>
      <c r="C83" t="s">
        <v>168</v>
      </c>
      <c r="D83" s="28">
        <v>6674</v>
      </c>
    </row>
    <row r="84" spans="1:4" x14ac:dyDescent="0.3">
      <c r="A84" t="s">
        <v>174</v>
      </c>
      <c r="B84" t="s">
        <v>165</v>
      </c>
      <c r="C84" t="s">
        <v>168</v>
      </c>
      <c r="D84" s="28">
        <v>4562</v>
      </c>
    </row>
    <row r="85" spans="1:4" x14ac:dyDescent="0.3">
      <c r="A85" t="s">
        <v>174</v>
      </c>
      <c r="B85" t="s">
        <v>166</v>
      </c>
      <c r="C85" t="s">
        <v>168</v>
      </c>
      <c r="D85" s="28">
        <v>1355</v>
      </c>
    </row>
    <row r="86" spans="1:4" x14ac:dyDescent="0.3">
      <c r="A86" t="s">
        <v>174</v>
      </c>
      <c r="B86" t="s">
        <v>162</v>
      </c>
      <c r="C86" t="s">
        <v>169</v>
      </c>
      <c r="D86" s="28">
        <v>900</v>
      </c>
    </row>
    <row r="87" spans="1:4" x14ac:dyDescent="0.3">
      <c r="A87" t="s">
        <v>174</v>
      </c>
      <c r="B87" t="s">
        <v>164</v>
      </c>
      <c r="C87" t="s">
        <v>169</v>
      </c>
      <c r="D87" s="28">
        <v>1033</v>
      </c>
    </row>
    <row r="88" spans="1:4" x14ac:dyDescent="0.3">
      <c r="A88" t="s">
        <v>174</v>
      </c>
      <c r="B88" t="s">
        <v>165</v>
      </c>
      <c r="C88" t="s">
        <v>169</v>
      </c>
      <c r="D88" s="28">
        <v>3771</v>
      </c>
    </row>
    <row r="89" spans="1:4" x14ac:dyDescent="0.3">
      <c r="A89" t="s">
        <v>174</v>
      </c>
      <c r="B89" t="s">
        <v>166</v>
      </c>
      <c r="C89" t="s">
        <v>169</v>
      </c>
      <c r="D89" s="28">
        <v>3425</v>
      </c>
    </row>
    <row r="90" spans="1:4" x14ac:dyDescent="0.3">
      <c r="A90" t="s">
        <v>174</v>
      </c>
      <c r="B90" t="s">
        <v>162</v>
      </c>
      <c r="C90" t="s">
        <v>170</v>
      </c>
      <c r="D90" s="28">
        <v>3994</v>
      </c>
    </row>
    <row r="91" spans="1:4" x14ac:dyDescent="0.3">
      <c r="A91" t="s">
        <v>174</v>
      </c>
      <c r="B91" t="s">
        <v>164</v>
      </c>
      <c r="C91" t="s">
        <v>170</v>
      </c>
      <c r="D91" s="28">
        <v>4191</v>
      </c>
    </row>
    <row r="92" spans="1:4" x14ac:dyDescent="0.3">
      <c r="A92" t="s">
        <v>174</v>
      </c>
      <c r="B92" t="s">
        <v>165</v>
      </c>
      <c r="C92" t="s">
        <v>170</v>
      </c>
      <c r="D92" s="28">
        <v>7409</v>
      </c>
    </row>
    <row r="93" spans="1:4" x14ac:dyDescent="0.3">
      <c r="A93" t="s">
        <v>174</v>
      </c>
      <c r="B93" t="s">
        <v>166</v>
      </c>
      <c r="C93" t="s">
        <v>170</v>
      </c>
      <c r="D93" s="28">
        <v>5906</v>
      </c>
    </row>
    <row r="94" spans="1:4" x14ac:dyDescent="0.3">
      <c r="A94" t="s">
        <v>174</v>
      </c>
      <c r="B94" t="s">
        <v>162</v>
      </c>
      <c r="C94" t="s">
        <v>171</v>
      </c>
      <c r="D94" s="28">
        <v>5097</v>
      </c>
    </row>
    <row r="95" spans="1:4" x14ac:dyDescent="0.3">
      <c r="A95" t="s">
        <v>174</v>
      </c>
      <c r="B95" t="s">
        <v>164</v>
      </c>
      <c r="C95" t="s">
        <v>171</v>
      </c>
      <c r="D95" s="28">
        <v>4719</v>
      </c>
    </row>
    <row r="96" spans="1:4" x14ac:dyDescent="0.3">
      <c r="A96" t="s">
        <v>174</v>
      </c>
      <c r="B96" t="s">
        <v>165</v>
      </c>
      <c r="C96" t="s">
        <v>171</v>
      </c>
      <c r="D96" s="28">
        <v>7195</v>
      </c>
    </row>
    <row r="97" spans="1:4" x14ac:dyDescent="0.3">
      <c r="A97" t="s">
        <v>174</v>
      </c>
      <c r="B97" t="s">
        <v>166</v>
      </c>
      <c r="C97" t="s">
        <v>171</v>
      </c>
      <c r="D97" s="28">
        <v>7063</v>
      </c>
    </row>
    <row r="98" spans="1:4" x14ac:dyDescent="0.3">
      <c r="A98" t="s">
        <v>175</v>
      </c>
      <c r="B98" t="s">
        <v>162</v>
      </c>
      <c r="C98" t="s">
        <v>163</v>
      </c>
      <c r="D98" s="28">
        <v>7890</v>
      </c>
    </row>
    <row r="99" spans="1:4" x14ac:dyDescent="0.3">
      <c r="A99" t="s">
        <v>175</v>
      </c>
      <c r="B99" t="s">
        <v>164</v>
      </c>
      <c r="C99" t="s">
        <v>163</v>
      </c>
      <c r="D99" s="28">
        <v>2463</v>
      </c>
    </row>
    <row r="100" spans="1:4" x14ac:dyDescent="0.3">
      <c r="A100" t="s">
        <v>175</v>
      </c>
      <c r="B100" t="s">
        <v>165</v>
      </c>
      <c r="C100" t="s">
        <v>163</v>
      </c>
      <c r="D100" s="28">
        <v>3596</v>
      </c>
    </row>
    <row r="101" spans="1:4" x14ac:dyDescent="0.3">
      <c r="A101" t="s">
        <v>175</v>
      </c>
      <c r="B101" t="s">
        <v>166</v>
      </c>
      <c r="C101" t="s">
        <v>163</v>
      </c>
      <c r="D101" s="28">
        <v>2013</v>
      </c>
    </row>
    <row r="102" spans="1:4" x14ac:dyDescent="0.3">
      <c r="A102" t="s">
        <v>175</v>
      </c>
      <c r="B102" t="s">
        <v>162</v>
      </c>
      <c r="C102" t="s">
        <v>167</v>
      </c>
      <c r="D102" s="28">
        <v>4656</v>
      </c>
    </row>
    <row r="103" spans="1:4" x14ac:dyDescent="0.3">
      <c r="A103" t="s">
        <v>175</v>
      </c>
      <c r="B103" t="s">
        <v>164</v>
      </c>
      <c r="C103" t="s">
        <v>167</v>
      </c>
      <c r="D103" s="28">
        <v>1879</v>
      </c>
    </row>
    <row r="104" spans="1:4" x14ac:dyDescent="0.3">
      <c r="A104" t="s">
        <v>175</v>
      </c>
      <c r="B104" t="s">
        <v>165</v>
      </c>
      <c r="C104" t="s">
        <v>167</v>
      </c>
      <c r="D104" s="28">
        <v>7989</v>
      </c>
    </row>
    <row r="105" spans="1:4" x14ac:dyDescent="0.3">
      <c r="A105" t="s">
        <v>175</v>
      </c>
      <c r="B105" t="s">
        <v>166</v>
      </c>
      <c r="C105" t="s">
        <v>167</v>
      </c>
      <c r="D105" s="28">
        <v>3386</v>
      </c>
    </row>
    <row r="106" spans="1:4" x14ac:dyDescent="0.3">
      <c r="A106" t="s">
        <v>175</v>
      </c>
      <c r="B106" t="s">
        <v>162</v>
      </c>
      <c r="C106" t="s">
        <v>168</v>
      </c>
      <c r="D106" s="28">
        <v>2083</v>
      </c>
    </row>
    <row r="107" spans="1:4" x14ac:dyDescent="0.3">
      <c r="A107" t="s">
        <v>175</v>
      </c>
      <c r="B107" t="s">
        <v>164</v>
      </c>
      <c r="C107" t="s">
        <v>168</v>
      </c>
      <c r="D107" s="28">
        <v>4405</v>
      </c>
    </row>
    <row r="108" spans="1:4" x14ac:dyDescent="0.3">
      <c r="A108" t="s">
        <v>175</v>
      </c>
      <c r="B108" t="s">
        <v>165</v>
      </c>
      <c r="C108" t="s">
        <v>168</v>
      </c>
      <c r="D108" s="28">
        <v>2297</v>
      </c>
    </row>
    <row r="109" spans="1:4" x14ac:dyDescent="0.3">
      <c r="A109" t="s">
        <v>175</v>
      </c>
      <c r="B109" t="s">
        <v>166</v>
      </c>
      <c r="C109" t="s">
        <v>168</v>
      </c>
      <c r="D109" s="28">
        <v>2156</v>
      </c>
    </row>
    <row r="110" spans="1:4" x14ac:dyDescent="0.3">
      <c r="A110" t="s">
        <v>175</v>
      </c>
      <c r="B110" t="s">
        <v>162</v>
      </c>
      <c r="C110" t="s">
        <v>169</v>
      </c>
      <c r="D110" s="28">
        <v>2898</v>
      </c>
    </row>
    <row r="111" spans="1:4" x14ac:dyDescent="0.3">
      <c r="A111" t="s">
        <v>175</v>
      </c>
      <c r="B111" t="s">
        <v>164</v>
      </c>
      <c r="C111" t="s">
        <v>169</v>
      </c>
      <c r="D111" s="28">
        <v>1444</v>
      </c>
    </row>
    <row r="112" spans="1:4" x14ac:dyDescent="0.3">
      <c r="A112" t="s">
        <v>175</v>
      </c>
      <c r="B112" t="s">
        <v>165</v>
      </c>
      <c r="C112" t="s">
        <v>169</v>
      </c>
      <c r="D112" s="28">
        <v>4317</v>
      </c>
    </row>
    <row r="113" spans="1:4" x14ac:dyDescent="0.3">
      <c r="A113" t="s">
        <v>175</v>
      </c>
      <c r="B113" t="s">
        <v>166</v>
      </c>
      <c r="C113" t="s">
        <v>169</v>
      </c>
      <c r="D113" s="28">
        <v>3591</v>
      </c>
    </row>
    <row r="114" spans="1:4" x14ac:dyDescent="0.3">
      <c r="A114" t="s">
        <v>175</v>
      </c>
      <c r="B114" t="s">
        <v>162</v>
      </c>
      <c r="C114" t="s">
        <v>170</v>
      </c>
      <c r="D114" s="28">
        <v>7172</v>
      </c>
    </row>
    <row r="115" spans="1:4" x14ac:dyDescent="0.3">
      <c r="A115" t="s">
        <v>175</v>
      </c>
      <c r="B115" t="s">
        <v>164</v>
      </c>
      <c r="C115" t="s">
        <v>170</v>
      </c>
      <c r="D115" s="28">
        <v>4613</v>
      </c>
    </row>
    <row r="116" spans="1:4" x14ac:dyDescent="0.3">
      <c r="A116" t="s">
        <v>175</v>
      </c>
      <c r="B116" t="s">
        <v>165</v>
      </c>
      <c r="C116" t="s">
        <v>170</v>
      </c>
      <c r="D116" s="28">
        <v>574</v>
      </c>
    </row>
    <row r="117" spans="1:4" x14ac:dyDescent="0.3">
      <c r="A117" t="s">
        <v>175</v>
      </c>
      <c r="B117" t="s">
        <v>166</v>
      </c>
      <c r="C117" t="s">
        <v>170</v>
      </c>
      <c r="D117" s="28">
        <v>2301</v>
      </c>
    </row>
    <row r="118" spans="1:4" x14ac:dyDescent="0.3">
      <c r="A118" t="s">
        <v>175</v>
      </c>
      <c r="B118" t="s">
        <v>162</v>
      </c>
      <c r="C118" t="s">
        <v>171</v>
      </c>
      <c r="D118" s="28">
        <v>790</v>
      </c>
    </row>
    <row r="119" spans="1:4" x14ac:dyDescent="0.3">
      <c r="A119" t="s">
        <v>175</v>
      </c>
      <c r="B119" t="s">
        <v>164</v>
      </c>
      <c r="C119" t="s">
        <v>171</v>
      </c>
      <c r="D119" s="28">
        <v>2349</v>
      </c>
    </row>
    <row r="120" spans="1:4" x14ac:dyDescent="0.3">
      <c r="A120" t="s">
        <v>175</v>
      </c>
      <c r="B120" t="s">
        <v>165</v>
      </c>
      <c r="C120" t="s">
        <v>171</v>
      </c>
      <c r="D120" s="28">
        <v>6423</v>
      </c>
    </row>
    <row r="121" spans="1:4" x14ac:dyDescent="0.3">
      <c r="A121" t="s">
        <v>175</v>
      </c>
      <c r="B121" t="s">
        <v>166</v>
      </c>
      <c r="C121" t="s">
        <v>171</v>
      </c>
      <c r="D121" s="28">
        <v>6182</v>
      </c>
    </row>
    <row r="122" spans="1:4" x14ac:dyDescent="0.3">
      <c r="A122" t="s">
        <v>176</v>
      </c>
      <c r="B122" t="s">
        <v>162</v>
      </c>
      <c r="C122" t="s">
        <v>163</v>
      </c>
      <c r="D122" s="28">
        <v>5610</v>
      </c>
    </row>
    <row r="123" spans="1:4" x14ac:dyDescent="0.3">
      <c r="A123" t="s">
        <v>176</v>
      </c>
      <c r="B123" t="s">
        <v>164</v>
      </c>
      <c r="C123" t="s">
        <v>163</v>
      </c>
      <c r="D123" s="28">
        <v>2748</v>
      </c>
    </row>
    <row r="124" spans="1:4" x14ac:dyDescent="0.3">
      <c r="A124" t="s">
        <v>176</v>
      </c>
      <c r="B124" t="s">
        <v>165</v>
      </c>
      <c r="C124" t="s">
        <v>163</v>
      </c>
      <c r="D124" s="28">
        <v>7635</v>
      </c>
    </row>
    <row r="125" spans="1:4" x14ac:dyDescent="0.3">
      <c r="A125" t="s">
        <v>176</v>
      </c>
      <c r="B125" t="s">
        <v>166</v>
      </c>
      <c r="C125" t="s">
        <v>163</v>
      </c>
      <c r="D125" s="28">
        <v>7455</v>
      </c>
    </row>
    <row r="126" spans="1:4" x14ac:dyDescent="0.3">
      <c r="A126" t="s">
        <v>176</v>
      </c>
      <c r="B126" t="s">
        <v>162</v>
      </c>
      <c r="C126" t="s">
        <v>167</v>
      </c>
      <c r="D126" s="28">
        <v>860</v>
      </c>
    </row>
    <row r="127" spans="1:4" x14ac:dyDescent="0.3">
      <c r="A127" t="s">
        <v>176</v>
      </c>
      <c r="B127" t="s">
        <v>164</v>
      </c>
      <c r="C127" t="s">
        <v>167</v>
      </c>
      <c r="D127" s="28">
        <v>4643</v>
      </c>
    </row>
    <row r="128" spans="1:4" x14ac:dyDescent="0.3">
      <c r="A128" t="s">
        <v>176</v>
      </c>
      <c r="B128" t="s">
        <v>165</v>
      </c>
      <c r="C128" t="s">
        <v>167</v>
      </c>
      <c r="D128" s="28">
        <v>2957</v>
      </c>
    </row>
    <row r="129" spans="1:4" x14ac:dyDescent="0.3">
      <c r="A129" t="s">
        <v>176</v>
      </c>
      <c r="B129" t="s">
        <v>166</v>
      </c>
      <c r="C129" t="s">
        <v>167</v>
      </c>
      <c r="D129" s="28">
        <v>7828</v>
      </c>
    </row>
    <row r="130" spans="1:4" x14ac:dyDescent="0.3">
      <c r="A130" t="s">
        <v>176</v>
      </c>
      <c r="B130" t="s">
        <v>162</v>
      </c>
      <c r="C130" t="s">
        <v>168</v>
      </c>
      <c r="D130" s="28">
        <v>6453</v>
      </c>
    </row>
    <row r="131" spans="1:4" x14ac:dyDescent="0.3">
      <c r="A131" t="s">
        <v>176</v>
      </c>
      <c r="B131" t="s">
        <v>164</v>
      </c>
      <c r="C131" t="s">
        <v>168</v>
      </c>
      <c r="D131" s="28">
        <v>1772</v>
      </c>
    </row>
    <row r="132" spans="1:4" x14ac:dyDescent="0.3">
      <c r="A132" t="s">
        <v>176</v>
      </c>
      <c r="B132" t="s">
        <v>165</v>
      </c>
      <c r="C132" t="s">
        <v>168</v>
      </c>
      <c r="D132" s="28">
        <v>4421</v>
      </c>
    </row>
    <row r="133" spans="1:4" x14ac:dyDescent="0.3">
      <c r="A133" t="s">
        <v>176</v>
      </c>
      <c r="B133" t="s">
        <v>166</v>
      </c>
      <c r="C133" t="s">
        <v>168</v>
      </c>
      <c r="D133" s="28">
        <v>7046</v>
      </c>
    </row>
    <row r="134" spans="1:4" x14ac:dyDescent="0.3">
      <c r="A134" t="s">
        <v>176</v>
      </c>
      <c r="B134" t="s">
        <v>162</v>
      </c>
      <c r="C134" t="s">
        <v>169</v>
      </c>
      <c r="D134" s="28">
        <v>1372</v>
      </c>
    </row>
    <row r="135" spans="1:4" x14ac:dyDescent="0.3">
      <c r="A135" t="s">
        <v>176</v>
      </c>
      <c r="B135" t="s">
        <v>164</v>
      </c>
      <c r="C135" t="s">
        <v>169</v>
      </c>
      <c r="D135" s="28">
        <v>5875</v>
      </c>
    </row>
    <row r="136" spans="1:4" x14ac:dyDescent="0.3">
      <c r="A136" t="s">
        <v>176</v>
      </c>
      <c r="B136" t="s">
        <v>165</v>
      </c>
      <c r="C136" t="s">
        <v>169</v>
      </c>
      <c r="D136" s="28">
        <v>679</v>
      </c>
    </row>
    <row r="137" spans="1:4" x14ac:dyDescent="0.3">
      <c r="A137" t="s">
        <v>176</v>
      </c>
      <c r="B137" t="s">
        <v>166</v>
      </c>
      <c r="C137" t="s">
        <v>169</v>
      </c>
      <c r="D137" s="28">
        <v>5710</v>
      </c>
    </row>
    <row r="138" spans="1:4" x14ac:dyDescent="0.3">
      <c r="A138" t="s">
        <v>176</v>
      </c>
      <c r="B138" t="s">
        <v>162</v>
      </c>
      <c r="C138" t="s">
        <v>170</v>
      </c>
      <c r="D138" s="28">
        <v>3571</v>
      </c>
    </row>
    <row r="139" spans="1:4" x14ac:dyDescent="0.3">
      <c r="A139" t="s">
        <v>176</v>
      </c>
      <c r="B139" t="s">
        <v>164</v>
      </c>
      <c r="C139" t="s">
        <v>170</v>
      </c>
      <c r="D139" s="28">
        <v>1076</v>
      </c>
    </row>
    <row r="140" spans="1:4" x14ac:dyDescent="0.3">
      <c r="A140" t="s">
        <v>176</v>
      </c>
      <c r="B140" t="s">
        <v>165</v>
      </c>
      <c r="C140" t="s">
        <v>170</v>
      </c>
      <c r="D140" s="28">
        <v>794</v>
      </c>
    </row>
    <row r="141" spans="1:4" x14ac:dyDescent="0.3">
      <c r="A141" t="s">
        <v>176</v>
      </c>
      <c r="B141" t="s">
        <v>166</v>
      </c>
      <c r="C141" t="s">
        <v>170</v>
      </c>
      <c r="D141" s="28">
        <v>1390</v>
      </c>
    </row>
    <row r="142" spans="1:4" x14ac:dyDescent="0.3">
      <c r="A142" t="s">
        <v>176</v>
      </c>
      <c r="B142" t="s">
        <v>162</v>
      </c>
      <c r="C142" t="s">
        <v>171</v>
      </c>
      <c r="D142" s="28">
        <v>2691</v>
      </c>
    </row>
    <row r="143" spans="1:4" x14ac:dyDescent="0.3">
      <c r="A143" t="s">
        <v>176</v>
      </c>
      <c r="B143" t="s">
        <v>164</v>
      </c>
      <c r="C143" t="s">
        <v>171</v>
      </c>
      <c r="D143" s="28">
        <v>7790</v>
      </c>
    </row>
    <row r="144" spans="1:4" x14ac:dyDescent="0.3">
      <c r="A144" t="s">
        <v>176</v>
      </c>
      <c r="B144" t="s">
        <v>165</v>
      </c>
      <c r="C144" t="s">
        <v>171</v>
      </c>
      <c r="D144" s="28">
        <v>2763</v>
      </c>
    </row>
    <row r="145" spans="1:4" x14ac:dyDescent="0.3">
      <c r="A145" t="s">
        <v>176</v>
      </c>
      <c r="B145" t="s">
        <v>166</v>
      </c>
      <c r="C145" t="s">
        <v>171</v>
      </c>
      <c r="D145" s="28">
        <v>4174</v>
      </c>
    </row>
    <row r="146" spans="1:4" x14ac:dyDescent="0.3">
      <c r="A146" t="s">
        <v>177</v>
      </c>
      <c r="B146" t="s">
        <v>162</v>
      </c>
      <c r="C146" t="s">
        <v>163</v>
      </c>
      <c r="D146" s="28">
        <v>6730</v>
      </c>
    </row>
    <row r="147" spans="1:4" x14ac:dyDescent="0.3">
      <c r="A147" t="s">
        <v>177</v>
      </c>
      <c r="B147" t="s">
        <v>164</v>
      </c>
      <c r="C147" t="s">
        <v>163</v>
      </c>
      <c r="D147" s="28">
        <v>5093</v>
      </c>
    </row>
    <row r="148" spans="1:4" x14ac:dyDescent="0.3">
      <c r="A148" t="s">
        <v>177</v>
      </c>
      <c r="B148" t="s">
        <v>165</v>
      </c>
      <c r="C148" t="s">
        <v>163</v>
      </c>
      <c r="D148" s="28">
        <v>1902</v>
      </c>
    </row>
    <row r="149" spans="1:4" x14ac:dyDescent="0.3">
      <c r="A149" t="s">
        <v>177</v>
      </c>
      <c r="B149" t="s">
        <v>166</v>
      </c>
      <c r="C149" t="s">
        <v>163</v>
      </c>
      <c r="D149" s="28">
        <v>3410</v>
      </c>
    </row>
    <row r="150" spans="1:4" x14ac:dyDescent="0.3">
      <c r="A150" t="s">
        <v>177</v>
      </c>
      <c r="B150" t="s">
        <v>162</v>
      </c>
      <c r="C150" t="s">
        <v>167</v>
      </c>
      <c r="D150" s="28">
        <v>2186</v>
      </c>
    </row>
    <row r="151" spans="1:4" x14ac:dyDescent="0.3">
      <c r="A151" t="s">
        <v>177</v>
      </c>
      <c r="B151" t="s">
        <v>164</v>
      </c>
      <c r="C151" t="s">
        <v>167</v>
      </c>
      <c r="D151" s="28">
        <v>3012</v>
      </c>
    </row>
    <row r="152" spans="1:4" x14ac:dyDescent="0.3">
      <c r="A152" t="s">
        <v>177</v>
      </c>
      <c r="B152" t="s">
        <v>165</v>
      </c>
      <c r="C152" t="s">
        <v>167</v>
      </c>
      <c r="D152" s="28">
        <v>5748</v>
      </c>
    </row>
    <row r="153" spans="1:4" x14ac:dyDescent="0.3">
      <c r="A153" t="s">
        <v>177</v>
      </c>
      <c r="B153" t="s">
        <v>166</v>
      </c>
      <c r="C153" t="s">
        <v>167</v>
      </c>
      <c r="D153" s="28">
        <v>3559</v>
      </c>
    </row>
    <row r="154" spans="1:4" x14ac:dyDescent="0.3">
      <c r="A154" t="s">
        <v>177</v>
      </c>
      <c r="B154" t="s">
        <v>162</v>
      </c>
      <c r="C154" t="s">
        <v>168</v>
      </c>
      <c r="D154" s="28">
        <v>4862</v>
      </c>
    </row>
    <row r="155" spans="1:4" x14ac:dyDescent="0.3">
      <c r="A155" t="s">
        <v>177</v>
      </c>
      <c r="B155" t="s">
        <v>164</v>
      </c>
      <c r="C155" t="s">
        <v>168</v>
      </c>
      <c r="D155" s="28">
        <v>2904</v>
      </c>
    </row>
    <row r="156" spans="1:4" x14ac:dyDescent="0.3">
      <c r="A156" t="s">
        <v>177</v>
      </c>
      <c r="B156" t="s">
        <v>165</v>
      </c>
      <c r="C156" t="s">
        <v>168</v>
      </c>
      <c r="D156" s="28">
        <v>6442</v>
      </c>
    </row>
    <row r="157" spans="1:4" x14ac:dyDescent="0.3">
      <c r="A157" t="s">
        <v>177</v>
      </c>
      <c r="B157" t="s">
        <v>166</v>
      </c>
      <c r="C157" t="s">
        <v>168</v>
      </c>
      <c r="D157" s="28">
        <v>4081</v>
      </c>
    </row>
    <row r="158" spans="1:4" x14ac:dyDescent="0.3">
      <c r="A158" t="s">
        <v>177</v>
      </c>
      <c r="B158" t="s">
        <v>162</v>
      </c>
      <c r="C158" t="s">
        <v>169</v>
      </c>
      <c r="D158" s="28">
        <v>6925</v>
      </c>
    </row>
    <row r="159" spans="1:4" x14ac:dyDescent="0.3">
      <c r="A159" t="s">
        <v>177</v>
      </c>
      <c r="B159" t="s">
        <v>164</v>
      </c>
      <c r="C159" t="s">
        <v>169</v>
      </c>
      <c r="D159" s="28">
        <v>1977</v>
      </c>
    </row>
    <row r="160" spans="1:4" x14ac:dyDescent="0.3">
      <c r="A160" t="s">
        <v>177</v>
      </c>
      <c r="B160" t="s">
        <v>165</v>
      </c>
      <c r="C160" t="s">
        <v>169</v>
      </c>
      <c r="D160" s="28">
        <v>2523</v>
      </c>
    </row>
    <row r="161" spans="1:4" x14ac:dyDescent="0.3">
      <c r="A161" t="s">
        <v>177</v>
      </c>
      <c r="B161" t="s">
        <v>166</v>
      </c>
      <c r="C161" t="s">
        <v>169</v>
      </c>
      <c r="D161" s="28">
        <v>3694</v>
      </c>
    </row>
    <row r="162" spans="1:4" x14ac:dyDescent="0.3">
      <c r="A162" t="s">
        <v>177</v>
      </c>
      <c r="B162" t="s">
        <v>162</v>
      </c>
      <c r="C162" t="s">
        <v>170</v>
      </c>
      <c r="D162" s="28">
        <v>4006</v>
      </c>
    </row>
    <row r="163" spans="1:4" x14ac:dyDescent="0.3">
      <c r="A163" t="s">
        <v>177</v>
      </c>
      <c r="B163" t="s">
        <v>164</v>
      </c>
      <c r="C163" t="s">
        <v>170</v>
      </c>
      <c r="D163" s="28">
        <v>2369</v>
      </c>
    </row>
    <row r="164" spans="1:4" x14ac:dyDescent="0.3">
      <c r="A164" t="s">
        <v>177</v>
      </c>
      <c r="B164" t="s">
        <v>165</v>
      </c>
      <c r="C164" t="s">
        <v>170</v>
      </c>
      <c r="D164" s="28">
        <v>3813</v>
      </c>
    </row>
    <row r="165" spans="1:4" x14ac:dyDescent="0.3">
      <c r="A165" t="s">
        <v>177</v>
      </c>
      <c r="B165" t="s">
        <v>166</v>
      </c>
      <c r="C165" t="s">
        <v>170</v>
      </c>
      <c r="D165" s="28">
        <v>2856</v>
      </c>
    </row>
    <row r="166" spans="1:4" x14ac:dyDescent="0.3">
      <c r="A166" t="s">
        <v>177</v>
      </c>
      <c r="B166" t="s">
        <v>162</v>
      </c>
      <c r="C166" t="s">
        <v>171</v>
      </c>
      <c r="D166" s="28">
        <v>5811</v>
      </c>
    </row>
    <row r="167" spans="1:4" x14ac:dyDescent="0.3">
      <c r="A167" t="s">
        <v>177</v>
      </c>
      <c r="B167" t="s">
        <v>164</v>
      </c>
      <c r="C167" t="s">
        <v>171</v>
      </c>
      <c r="D167" s="28">
        <v>3429</v>
      </c>
    </row>
    <row r="168" spans="1:4" x14ac:dyDescent="0.3">
      <c r="A168" t="s">
        <v>177</v>
      </c>
      <c r="B168" t="s">
        <v>165</v>
      </c>
      <c r="C168" t="s">
        <v>171</v>
      </c>
      <c r="D168" s="28">
        <v>1473</v>
      </c>
    </row>
    <row r="169" spans="1:4" x14ac:dyDescent="0.3">
      <c r="A169" t="s">
        <v>177</v>
      </c>
      <c r="B169" t="s">
        <v>166</v>
      </c>
      <c r="C169" t="s">
        <v>171</v>
      </c>
      <c r="D169" s="28">
        <v>4245</v>
      </c>
    </row>
    <row r="170" spans="1:4" x14ac:dyDescent="0.3">
      <c r="A170" t="s">
        <v>178</v>
      </c>
      <c r="B170" t="s">
        <v>162</v>
      </c>
      <c r="C170" t="s">
        <v>163</v>
      </c>
      <c r="D170" s="28">
        <v>5391</v>
      </c>
    </row>
    <row r="171" spans="1:4" x14ac:dyDescent="0.3">
      <c r="A171" t="s">
        <v>178</v>
      </c>
      <c r="B171" t="s">
        <v>164</v>
      </c>
      <c r="C171" t="s">
        <v>163</v>
      </c>
      <c r="D171" s="28">
        <v>6901</v>
      </c>
    </row>
    <row r="172" spans="1:4" x14ac:dyDescent="0.3">
      <c r="A172" t="s">
        <v>178</v>
      </c>
      <c r="B172" t="s">
        <v>165</v>
      </c>
      <c r="C172" t="s">
        <v>163</v>
      </c>
      <c r="D172" s="28">
        <v>4072</v>
      </c>
    </row>
    <row r="173" spans="1:4" x14ac:dyDescent="0.3">
      <c r="A173" t="s">
        <v>178</v>
      </c>
      <c r="B173" t="s">
        <v>166</v>
      </c>
      <c r="C173" t="s">
        <v>163</v>
      </c>
      <c r="D173" s="28">
        <v>2735</v>
      </c>
    </row>
    <row r="174" spans="1:4" x14ac:dyDescent="0.3">
      <c r="A174" t="s">
        <v>178</v>
      </c>
      <c r="B174" t="s">
        <v>162</v>
      </c>
      <c r="C174" t="s">
        <v>167</v>
      </c>
      <c r="D174" s="28">
        <v>2639</v>
      </c>
    </row>
    <row r="175" spans="1:4" x14ac:dyDescent="0.3">
      <c r="A175" t="s">
        <v>178</v>
      </c>
      <c r="B175" t="s">
        <v>164</v>
      </c>
      <c r="C175" t="s">
        <v>167</v>
      </c>
      <c r="D175" s="28">
        <v>4469</v>
      </c>
    </row>
    <row r="176" spans="1:4" x14ac:dyDescent="0.3">
      <c r="A176" t="s">
        <v>178</v>
      </c>
      <c r="B176" t="s">
        <v>165</v>
      </c>
      <c r="C176" t="s">
        <v>167</v>
      </c>
      <c r="D176" s="28">
        <v>7443</v>
      </c>
    </row>
    <row r="177" spans="1:4" x14ac:dyDescent="0.3">
      <c r="A177" t="s">
        <v>178</v>
      </c>
      <c r="B177" t="s">
        <v>166</v>
      </c>
      <c r="C177" t="s">
        <v>167</v>
      </c>
      <c r="D177" s="28">
        <v>2192</v>
      </c>
    </row>
    <row r="178" spans="1:4" x14ac:dyDescent="0.3">
      <c r="A178" t="s">
        <v>178</v>
      </c>
      <c r="B178" t="s">
        <v>162</v>
      </c>
      <c r="C178" t="s">
        <v>168</v>
      </c>
      <c r="D178" s="28">
        <v>1204</v>
      </c>
    </row>
    <row r="179" spans="1:4" x14ac:dyDescent="0.3">
      <c r="A179" t="s">
        <v>178</v>
      </c>
      <c r="B179" t="s">
        <v>164</v>
      </c>
      <c r="C179" t="s">
        <v>168</v>
      </c>
      <c r="D179" s="28">
        <v>3209</v>
      </c>
    </row>
    <row r="180" spans="1:4" x14ac:dyDescent="0.3">
      <c r="A180" t="s">
        <v>178</v>
      </c>
      <c r="B180" t="s">
        <v>165</v>
      </c>
      <c r="C180" t="s">
        <v>168</v>
      </c>
      <c r="D180" s="28">
        <v>2175</v>
      </c>
    </row>
    <row r="181" spans="1:4" x14ac:dyDescent="0.3">
      <c r="A181" t="s">
        <v>178</v>
      </c>
      <c r="B181" t="s">
        <v>166</v>
      </c>
      <c r="C181" t="s">
        <v>168</v>
      </c>
      <c r="D181" s="28">
        <v>2384</v>
      </c>
    </row>
    <row r="182" spans="1:4" x14ac:dyDescent="0.3">
      <c r="A182" t="s">
        <v>178</v>
      </c>
      <c r="B182" t="s">
        <v>162</v>
      </c>
      <c r="C182" t="s">
        <v>169</v>
      </c>
      <c r="D182" s="28">
        <v>5563</v>
      </c>
    </row>
    <row r="183" spans="1:4" x14ac:dyDescent="0.3">
      <c r="A183" t="s">
        <v>178</v>
      </c>
      <c r="B183" t="s">
        <v>164</v>
      </c>
      <c r="C183" t="s">
        <v>169</v>
      </c>
      <c r="D183" s="28">
        <v>7477</v>
      </c>
    </row>
    <row r="184" spans="1:4" x14ac:dyDescent="0.3">
      <c r="A184" t="s">
        <v>178</v>
      </c>
      <c r="B184" t="s">
        <v>165</v>
      </c>
      <c r="C184" t="s">
        <v>169</v>
      </c>
      <c r="D184" s="28">
        <v>5841</v>
      </c>
    </row>
    <row r="185" spans="1:4" x14ac:dyDescent="0.3">
      <c r="A185" t="s">
        <v>178</v>
      </c>
      <c r="B185" t="s">
        <v>166</v>
      </c>
      <c r="C185" t="s">
        <v>169</v>
      </c>
      <c r="D185" s="28">
        <v>6494</v>
      </c>
    </row>
    <row r="186" spans="1:4" x14ac:dyDescent="0.3">
      <c r="A186" t="s">
        <v>178</v>
      </c>
      <c r="B186" t="s">
        <v>162</v>
      </c>
      <c r="C186" t="s">
        <v>170</v>
      </c>
      <c r="D186" s="28">
        <v>4264</v>
      </c>
    </row>
    <row r="187" spans="1:4" x14ac:dyDescent="0.3">
      <c r="A187" t="s">
        <v>178</v>
      </c>
      <c r="B187" t="s">
        <v>164</v>
      </c>
      <c r="C187" t="s">
        <v>170</v>
      </c>
      <c r="D187" s="28">
        <v>2255</v>
      </c>
    </row>
    <row r="188" spans="1:4" x14ac:dyDescent="0.3">
      <c r="A188" t="s">
        <v>178</v>
      </c>
      <c r="B188" t="s">
        <v>165</v>
      </c>
      <c r="C188" t="s">
        <v>170</v>
      </c>
      <c r="D188" s="28">
        <v>1474</v>
      </c>
    </row>
    <row r="189" spans="1:4" x14ac:dyDescent="0.3">
      <c r="A189" t="s">
        <v>178</v>
      </c>
      <c r="B189" t="s">
        <v>166</v>
      </c>
      <c r="C189" t="s">
        <v>170</v>
      </c>
      <c r="D189" s="28">
        <v>4463</v>
      </c>
    </row>
    <row r="190" spans="1:4" x14ac:dyDescent="0.3">
      <c r="A190" t="s">
        <v>178</v>
      </c>
      <c r="B190" t="s">
        <v>162</v>
      </c>
      <c r="C190" t="s">
        <v>171</v>
      </c>
      <c r="D190" s="28">
        <v>4073</v>
      </c>
    </row>
    <row r="191" spans="1:4" x14ac:dyDescent="0.3">
      <c r="A191" t="s">
        <v>178</v>
      </c>
      <c r="B191" t="s">
        <v>164</v>
      </c>
      <c r="C191" t="s">
        <v>171</v>
      </c>
      <c r="D191" s="28">
        <v>3985</v>
      </c>
    </row>
    <row r="192" spans="1:4" x14ac:dyDescent="0.3">
      <c r="A192" t="s">
        <v>178</v>
      </c>
      <c r="B192" t="s">
        <v>165</v>
      </c>
      <c r="C192" t="s">
        <v>171</v>
      </c>
      <c r="D192" s="28">
        <v>1845</v>
      </c>
    </row>
    <row r="193" spans="1:4" x14ac:dyDescent="0.3">
      <c r="A193" t="s">
        <v>178</v>
      </c>
      <c r="B193" t="s">
        <v>166</v>
      </c>
      <c r="C193" t="s">
        <v>171</v>
      </c>
      <c r="D193" s="28">
        <v>2941</v>
      </c>
    </row>
    <row r="194" spans="1:4" x14ac:dyDescent="0.3">
      <c r="A194" t="s">
        <v>179</v>
      </c>
      <c r="B194" t="s">
        <v>162</v>
      </c>
      <c r="C194" t="s">
        <v>163</v>
      </c>
      <c r="D194" s="28">
        <v>2065</v>
      </c>
    </row>
    <row r="195" spans="1:4" x14ac:dyDescent="0.3">
      <c r="A195" t="s">
        <v>179</v>
      </c>
      <c r="B195" t="s">
        <v>164</v>
      </c>
      <c r="C195" t="s">
        <v>163</v>
      </c>
      <c r="D195" s="28">
        <v>4901</v>
      </c>
    </row>
    <row r="196" spans="1:4" x14ac:dyDescent="0.3">
      <c r="A196" t="s">
        <v>179</v>
      </c>
      <c r="B196" t="s">
        <v>165</v>
      </c>
      <c r="C196" t="s">
        <v>163</v>
      </c>
      <c r="D196" s="28">
        <v>7146</v>
      </c>
    </row>
    <row r="197" spans="1:4" x14ac:dyDescent="0.3">
      <c r="A197" t="s">
        <v>179</v>
      </c>
      <c r="B197" t="s">
        <v>166</v>
      </c>
      <c r="C197" t="s">
        <v>163</v>
      </c>
      <c r="D197" s="28">
        <v>4814</v>
      </c>
    </row>
    <row r="198" spans="1:4" x14ac:dyDescent="0.3">
      <c r="A198" t="s">
        <v>179</v>
      </c>
      <c r="B198" t="s">
        <v>162</v>
      </c>
      <c r="C198" t="s">
        <v>167</v>
      </c>
      <c r="D198" s="28">
        <v>2409</v>
      </c>
    </row>
    <row r="199" spans="1:4" x14ac:dyDescent="0.3">
      <c r="A199" t="s">
        <v>179</v>
      </c>
      <c r="B199" t="s">
        <v>164</v>
      </c>
      <c r="C199" t="s">
        <v>167</v>
      </c>
      <c r="D199" s="28">
        <v>4006</v>
      </c>
    </row>
    <row r="200" spans="1:4" x14ac:dyDescent="0.3">
      <c r="A200" t="s">
        <v>179</v>
      </c>
      <c r="B200" t="s">
        <v>165</v>
      </c>
      <c r="C200" t="s">
        <v>167</v>
      </c>
      <c r="D200" s="28">
        <v>5799</v>
      </c>
    </row>
    <row r="201" spans="1:4" x14ac:dyDescent="0.3">
      <c r="A201" t="s">
        <v>179</v>
      </c>
      <c r="B201" t="s">
        <v>166</v>
      </c>
      <c r="C201" t="s">
        <v>167</v>
      </c>
      <c r="D201" s="28">
        <v>2038</v>
      </c>
    </row>
    <row r="202" spans="1:4" x14ac:dyDescent="0.3">
      <c r="A202" t="s">
        <v>179</v>
      </c>
      <c r="B202" t="s">
        <v>162</v>
      </c>
      <c r="C202" t="s">
        <v>168</v>
      </c>
      <c r="D202" s="28">
        <v>6253</v>
      </c>
    </row>
    <row r="203" spans="1:4" x14ac:dyDescent="0.3">
      <c r="A203" t="s">
        <v>179</v>
      </c>
      <c r="B203" t="s">
        <v>164</v>
      </c>
      <c r="C203" t="s">
        <v>168</v>
      </c>
      <c r="D203" s="28">
        <v>5749</v>
      </c>
    </row>
    <row r="204" spans="1:4" x14ac:dyDescent="0.3">
      <c r="A204" t="s">
        <v>179</v>
      </c>
      <c r="B204" t="s">
        <v>165</v>
      </c>
      <c r="C204" t="s">
        <v>168</v>
      </c>
      <c r="D204" s="28">
        <v>6331</v>
      </c>
    </row>
    <row r="205" spans="1:4" x14ac:dyDescent="0.3">
      <c r="A205" t="s">
        <v>179</v>
      </c>
      <c r="B205" t="s">
        <v>166</v>
      </c>
      <c r="C205" t="s">
        <v>168</v>
      </c>
      <c r="D205" s="28">
        <v>7215</v>
      </c>
    </row>
    <row r="206" spans="1:4" x14ac:dyDescent="0.3">
      <c r="A206" t="s">
        <v>179</v>
      </c>
      <c r="B206" t="s">
        <v>162</v>
      </c>
      <c r="C206" t="s">
        <v>169</v>
      </c>
      <c r="D206" s="28">
        <v>4383</v>
      </c>
    </row>
    <row r="207" spans="1:4" x14ac:dyDescent="0.3">
      <c r="A207" t="s">
        <v>179</v>
      </c>
      <c r="B207" t="s">
        <v>164</v>
      </c>
      <c r="C207" t="s">
        <v>169</v>
      </c>
      <c r="D207" s="28">
        <v>4973</v>
      </c>
    </row>
    <row r="208" spans="1:4" x14ac:dyDescent="0.3">
      <c r="A208" t="s">
        <v>179</v>
      </c>
      <c r="B208" t="s">
        <v>165</v>
      </c>
      <c r="C208" t="s">
        <v>169</v>
      </c>
      <c r="D208" s="28">
        <v>4936</v>
      </c>
    </row>
    <row r="209" spans="1:4" x14ac:dyDescent="0.3">
      <c r="A209" t="s">
        <v>179</v>
      </c>
      <c r="B209" t="s">
        <v>166</v>
      </c>
      <c r="C209" t="s">
        <v>169</v>
      </c>
      <c r="D209" s="28">
        <v>5332</v>
      </c>
    </row>
    <row r="210" spans="1:4" x14ac:dyDescent="0.3">
      <c r="A210" t="s">
        <v>179</v>
      </c>
      <c r="B210" t="s">
        <v>162</v>
      </c>
      <c r="C210" t="s">
        <v>170</v>
      </c>
      <c r="D210" s="28">
        <v>2806</v>
      </c>
    </row>
    <row r="211" spans="1:4" x14ac:dyDescent="0.3">
      <c r="A211" t="s">
        <v>179</v>
      </c>
      <c r="B211" t="s">
        <v>164</v>
      </c>
      <c r="C211" t="s">
        <v>170</v>
      </c>
      <c r="D211" s="28">
        <v>4956</v>
      </c>
    </row>
    <row r="212" spans="1:4" x14ac:dyDescent="0.3">
      <c r="A212" t="s">
        <v>179</v>
      </c>
      <c r="B212" t="s">
        <v>165</v>
      </c>
      <c r="C212" t="s">
        <v>170</v>
      </c>
      <c r="D212" s="28">
        <v>2154</v>
      </c>
    </row>
    <row r="213" spans="1:4" x14ac:dyDescent="0.3">
      <c r="A213" t="s">
        <v>179</v>
      </c>
      <c r="B213" t="s">
        <v>166</v>
      </c>
      <c r="C213" t="s">
        <v>170</v>
      </c>
      <c r="D213" s="28">
        <v>4312</v>
      </c>
    </row>
    <row r="214" spans="1:4" x14ac:dyDescent="0.3">
      <c r="A214" t="s">
        <v>179</v>
      </c>
      <c r="B214" t="s">
        <v>162</v>
      </c>
      <c r="C214" t="s">
        <v>171</v>
      </c>
      <c r="D214" s="28">
        <v>7005</v>
      </c>
    </row>
    <row r="215" spans="1:4" x14ac:dyDescent="0.3">
      <c r="A215" t="s">
        <v>179</v>
      </c>
      <c r="B215" t="s">
        <v>164</v>
      </c>
      <c r="C215" t="s">
        <v>171</v>
      </c>
      <c r="D215" s="28">
        <v>3540</v>
      </c>
    </row>
    <row r="216" spans="1:4" x14ac:dyDescent="0.3">
      <c r="A216" t="s">
        <v>179</v>
      </c>
      <c r="B216" t="s">
        <v>165</v>
      </c>
      <c r="C216" t="s">
        <v>171</v>
      </c>
      <c r="D216" s="28">
        <v>2626</v>
      </c>
    </row>
    <row r="217" spans="1:4" x14ac:dyDescent="0.3">
      <c r="A217" t="s">
        <v>179</v>
      </c>
      <c r="B217" t="s">
        <v>166</v>
      </c>
      <c r="C217" t="s">
        <v>171</v>
      </c>
      <c r="D217" s="28">
        <v>4843</v>
      </c>
    </row>
    <row r="218" spans="1:4" x14ac:dyDescent="0.3">
      <c r="A218" t="s">
        <v>180</v>
      </c>
      <c r="B218" t="s">
        <v>162</v>
      </c>
      <c r="C218" t="s">
        <v>163</v>
      </c>
      <c r="D218" s="28">
        <v>5084</v>
      </c>
    </row>
    <row r="219" spans="1:4" x14ac:dyDescent="0.3">
      <c r="A219" t="s">
        <v>180</v>
      </c>
      <c r="B219" t="s">
        <v>164</v>
      </c>
      <c r="C219" t="s">
        <v>163</v>
      </c>
      <c r="D219" s="28">
        <v>3519</v>
      </c>
    </row>
    <row r="220" spans="1:4" x14ac:dyDescent="0.3">
      <c r="A220" t="s">
        <v>180</v>
      </c>
      <c r="B220" t="s">
        <v>165</v>
      </c>
      <c r="C220" t="s">
        <v>163</v>
      </c>
      <c r="D220" s="28">
        <v>6849</v>
      </c>
    </row>
    <row r="221" spans="1:4" x14ac:dyDescent="0.3">
      <c r="A221" t="s">
        <v>180</v>
      </c>
      <c r="B221" t="s">
        <v>166</v>
      </c>
      <c r="C221" t="s">
        <v>163</v>
      </c>
      <c r="D221" s="28">
        <v>2509</v>
      </c>
    </row>
    <row r="222" spans="1:4" x14ac:dyDescent="0.3">
      <c r="A222" t="s">
        <v>180</v>
      </c>
      <c r="B222" t="s">
        <v>162</v>
      </c>
      <c r="C222" t="s">
        <v>167</v>
      </c>
      <c r="D222" s="28">
        <v>5118</v>
      </c>
    </row>
    <row r="223" spans="1:4" x14ac:dyDescent="0.3">
      <c r="A223" t="s">
        <v>180</v>
      </c>
      <c r="B223" t="s">
        <v>164</v>
      </c>
      <c r="C223" t="s">
        <v>167</v>
      </c>
      <c r="D223" s="28">
        <v>2378</v>
      </c>
    </row>
    <row r="224" spans="1:4" x14ac:dyDescent="0.3">
      <c r="A224" t="s">
        <v>180</v>
      </c>
      <c r="B224" t="s">
        <v>165</v>
      </c>
      <c r="C224" t="s">
        <v>167</v>
      </c>
      <c r="D224" s="28">
        <v>4413</v>
      </c>
    </row>
    <row r="225" spans="1:4" x14ac:dyDescent="0.3">
      <c r="A225" t="s">
        <v>180</v>
      </c>
      <c r="B225" t="s">
        <v>166</v>
      </c>
      <c r="C225" t="s">
        <v>167</v>
      </c>
      <c r="D225" s="28">
        <v>6327</v>
      </c>
    </row>
    <row r="226" spans="1:4" x14ac:dyDescent="0.3">
      <c r="A226" t="s">
        <v>180</v>
      </c>
      <c r="B226" t="s">
        <v>162</v>
      </c>
      <c r="C226" t="s">
        <v>168</v>
      </c>
      <c r="D226" s="28">
        <v>6426</v>
      </c>
    </row>
    <row r="227" spans="1:4" x14ac:dyDescent="0.3">
      <c r="A227" t="s">
        <v>180</v>
      </c>
      <c r="B227" t="s">
        <v>164</v>
      </c>
      <c r="C227" t="s">
        <v>168</v>
      </c>
      <c r="D227" s="28">
        <v>7425</v>
      </c>
    </row>
    <row r="228" spans="1:4" x14ac:dyDescent="0.3">
      <c r="A228" t="s">
        <v>180</v>
      </c>
      <c r="B228" t="s">
        <v>165</v>
      </c>
      <c r="C228" t="s">
        <v>168</v>
      </c>
      <c r="D228" s="28">
        <v>4465</v>
      </c>
    </row>
    <row r="229" spans="1:4" x14ac:dyDescent="0.3">
      <c r="A229" t="s">
        <v>180</v>
      </c>
      <c r="B229" t="s">
        <v>166</v>
      </c>
      <c r="C229" t="s">
        <v>168</v>
      </c>
      <c r="D229" s="28">
        <v>1930</v>
      </c>
    </row>
    <row r="230" spans="1:4" x14ac:dyDescent="0.3">
      <c r="A230" t="s">
        <v>180</v>
      </c>
      <c r="B230" t="s">
        <v>162</v>
      </c>
      <c r="C230" t="s">
        <v>169</v>
      </c>
      <c r="D230" s="28">
        <v>1539</v>
      </c>
    </row>
    <row r="231" spans="1:4" x14ac:dyDescent="0.3">
      <c r="A231" t="s">
        <v>180</v>
      </c>
      <c r="B231" t="s">
        <v>164</v>
      </c>
      <c r="C231" t="s">
        <v>169</v>
      </c>
      <c r="D231" s="28">
        <v>5987</v>
      </c>
    </row>
    <row r="232" spans="1:4" x14ac:dyDescent="0.3">
      <c r="A232" t="s">
        <v>180</v>
      </c>
      <c r="B232" t="s">
        <v>165</v>
      </c>
      <c r="C232" t="s">
        <v>169</v>
      </c>
      <c r="D232" s="28">
        <v>5023</v>
      </c>
    </row>
    <row r="233" spans="1:4" x14ac:dyDescent="0.3">
      <c r="A233" t="s">
        <v>180</v>
      </c>
      <c r="B233" t="s">
        <v>166</v>
      </c>
      <c r="C233" t="s">
        <v>169</v>
      </c>
      <c r="D233" s="28">
        <v>6688</v>
      </c>
    </row>
    <row r="234" spans="1:4" x14ac:dyDescent="0.3">
      <c r="A234" t="s">
        <v>180</v>
      </c>
      <c r="B234" t="s">
        <v>162</v>
      </c>
      <c r="C234" t="s">
        <v>170</v>
      </c>
      <c r="D234" s="28">
        <v>4190</v>
      </c>
    </row>
    <row r="235" spans="1:4" x14ac:dyDescent="0.3">
      <c r="A235" t="s">
        <v>180</v>
      </c>
      <c r="B235" t="s">
        <v>164</v>
      </c>
      <c r="C235" t="s">
        <v>170</v>
      </c>
      <c r="D235" s="28">
        <v>7443</v>
      </c>
    </row>
    <row r="236" spans="1:4" x14ac:dyDescent="0.3">
      <c r="A236" t="s">
        <v>180</v>
      </c>
      <c r="B236" t="s">
        <v>165</v>
      </c>
      <c r="C236" t="s">
        <v>170</v>
      </c>
      <c r="D236" s="28">
        <v>5377</v>
      </c>
    </row>
    <row r="237" spans="1:4" x14ac:dyDescent="0.3">
      <c r="A237" t="s">
        <v>180</v>
      </c>
      <c r="B237" t="s">
        <v>166</v>
      </c>
      <c r="C237" t="s">
        <v>170</v>
      </c>
      <c r="D237" s="28">
        <v>4847</v>
      </c>
    </row>
    <row r="238" spans="1:4" x14ac:dyDescent="0.3">
      <c r="A238" t="s">
        <v>180</v>
      </c>
      <c r="B238" t="s">
        <v>162</v>
      </c>
      <c r="C238" t="s">
        <v>171</v>
      </c>
      <c r="D238" s="28">
        <v>4678</v>
      </c>
    </row>
    <row r="239" spans="1:4" x14ac:dyDescent="0.3">
      <c r="A239" t="s">
        <v>180</v>
      </c>
      <c r="B239" t="s">
        <v>164</v>
      </c>
      <c r="C239" t="s">
        <v>171</v>
      </c>
      <c r="D239" s="28">
        <v>4697</v>
      </c>
    </row>
    <row r="240" spans="1:4" x14ac:dyDescent="0.3">
      <c r="A240" t="s">
        <v>180</v>
      </c>
      <c r="B240" t="s">
        <v>165</v>
      </c>
      <c r="C240" t="s">
        <v>171</v>
      </c>
      <c r="D240" s="28">
        <v>4660</v>
      </c>
    </row>
    <row r="241" spans="1:4" x14ac:dyDescent="0.3">
      <c r="A241" t="s">
        <v>180</v>
      </c>
      <c r="B241" t="s">
        <v>166</v>
      </c>
      <c r="C241" t="s">
        <v>171</v>
      </c>
      <c r="D241" s="28">
        <v>6839</v>
      </c>
    </row>
    <row r="242" spans="1:4" x14ac:dyDescent="0.3">
      <c r="A242" t="s">
        <v>181</v>
      </c>
      <c r="B242" t="s">
        <v>162</v>
      </c>
      <c r="C242" t="s">
        <v>163</v>
      </c>
      <c r="D242" s="28">
        <v>2413</v>
      </c>
    </row>
    <row r="243" spans="1:4" x14ac:dyDescent="0.3">
      <c r="A243" t="s">
        <v>181</v>
      </c>
      <c r="B243" t="s">
        <v>164</v>
      </c>
      <c r="C243" t="s">
        <v>163</v>
      </c>
      <c r="D243" s="28">
        <v>4748</v>
      </c>
    </row>
    <row r="244" spans="1:4" x14ac:dyDescent="0.3">
      <c r="A244" t="s">
        <v>181</v>
      </c>
      <c r="B244" t="s">
        <v>165</v>
      </c>
      <c r="C244" t="s">
        <v>163</v>
      </c>
      <c r="D244" s="28">
        <v>5962</v>
      </c>
    </row>
    <row r="245" spans="1:4" x14ac:dyDescent="0.3">
      <c r="A245" t="s">
        <v>181</v>
      </c>
      <c r="B245" t="s">
        <v>166</v>
      </c>
      <c r="C245" t="s">
        <v>163</v>
      </c>
      <c r="D245" s="28">
        <v>1814</v>
      </c>
    </row>
    <row r="246" spans="1:4" x14ac:dyDescent="0.3">
      <c r="A246" t="s">
        <v>181</v>
      </c>
      <c r="B246" t="s">
        <v>162</v>
      </c>
      <c r="C246" t="s">
        <v>167</v>
      </c>
      <c r="D246" s="28">
        <v>7434</v>
      </c>
    </row>
    <row r="247" spans="1:4" x14ac:dyDescent="0.3">
      <c r="A247" t="s">
        <v>181</v>
      </c>
      <c r="B247" t="s">
        <v>164</v>
      </c>
      <c r="C247" t="s">
        <v>167</v>
      </c>
      <c r="D247" s="28">
        <v>4848</v>
      </c>
    </row>
    <row r="248" spans="1:4" x14ac:dyDescent="0.3">
      <c r="A248" t="s">
        <v>181</v>
      </c>
      <c r="B248" t="s">
        <v>165</v>
      </c>
      <c r="C248" t="s">
        <v>167</v>
      </c>
      <c r="D248" s="28">
        <v>1055</v>
      </c>
    </row>
    <row r="249" spans="1:4" x14ac:dyDescent="0.3">
      <c r="A249" t="s">
        <v>181</v>
      </c>
      <c r="B249" t="s">
        <v>166</v>
      </c>
      <c r="C249" t="s">
        <v>167</v>
      </c>
      <c r="D249" s="28">
        <v>6779</v>
      </c>
    </row>
    <row r="250" spans="1:4" x14ac:dyDescent="0.3">
      <c r="A250" t="s">
        <v>181</v>
      </c>
      <c r="B250" t="s">
        <v>162</v>
      </c>
      <c r="C250" t="s">
        <v>168</v>
      </c>
      <c r="D250" s="28">
        <v>3558</v>
      </c>
    </row>
    <row r="251" spans="1:4" x14ac:dyDescent="0.3">
      <c r="A251" t="s">
        <v>181</v>
      </c>
      <c r="B251" t="s">
        <v>164</v>
      </c>
      <c r="C251" t="s">
        <v>168</v>
      </c>
      <c r="D251" s="28">
        <v>3158</v>
      </c>
    </row>
    <row r="252" spans="1:4" x14ac:dyDescent="0.3">
      <c r="A252" t="s">
        <v>181</v>
      </c>
      <c r="B252" t="s">
        <v>165</v>
      </c>
      <c r="C252" t="s">
        <v>168</v>
      </c>
      <c r="D252" s="28">
        <v>7192</v>
      </c>
    </row>
    <row r="253" spans="1:4" x14ac:dyDescent="0.3">
      <c r="A253" t="s">
        <v>181</v>
      </c>
      <c r="B253" t="s">
        <v>166</v>
      </c>
      <c r="C253" t="s">
        <v>168</v>
      </c>
      <c r="D253" s="28">
        <v>5741</v>
      </c>
    </row>
    <row r="254" spans="1:4" x14ac:dyDescent="0.3">
      <c r="A254" t="s">
        <v>181</v>
      </c>
      <c r="B254" t="s">
        <v>162</v>
      </c>
      <c r="C254" t="s">
        <v>169</v>
      </c>
      <c r="D254" s="28">
        <v>1899</v>
      </c>
    </row>
    <row r="255" spans="1:4" x14ac:dyDescent="0.3">
      <c r="A255" t="s">
        <v>181</v>
      </c>
      <c r="B255" t="s">
        <v>164</v>
      </c>
      <c r="C255" t="s">
        <v>169</v>
      </c>
      <c r="D255" s="28">
        <v>3902</v>
      </c>
    </row>
    <row r="256" spans="1:4" x14ac:dyDescent="0.3">
      <c r="A256" t="s">
        <v>181</v>
      </c>
      <c r="B256" t="s">
        <v>165</v>
      </c>
      <c r="C256" t="s">
        <v>169</v>
      </c>
      <c r="D256" s="28">
        <v>2015</v>
      </c>
    </row>
    <row r="257" spans="1:4" x14ac:dyDescent="0.3">
      <c r="A257" t="s">
        <v>181</v>
      </c>
      <c r="B257" t="s">
        <v>166</v>
      </c>
      <c r="C257" t="s">
        <v>169</v>
      </c>
      <c r="D257" s="28">
        <v>2382</v>
      </c>
    </row>
    <row r="258" spans="1:4" x14ac:dyDescent="0.3">
      <c r="A258" t="s">
        <v>181</v>
      </c>
      <c r="B258" t="s">
        <v>162</v>
      </c>
      <c r="C258" t="s">
        <v>170</v>
      </c>
      <c r="D258" s="28">
        <v>1429</v>
      </c>
    </row>
    <row r="259" spans="1:4" x14ac:dyDescent="0.3">
      <c r="A259" t="s">
        <v>181</v>
      </c>
      <c r="B259" t="s">
        <v>164</v>
      </c>
      <c r="C259" t="s">
        <v>170</v>
      </c>
      <c r="D259" s="28">
        <v>3235</v>
      </c>
    </row>
    <row r="260" spans="1:4" x14ac:dyDescent="0.3">
      <c r="A260" t="s">
        <v>181</v>
      </c>
      <c r="B260" t="s">
        <v>165</v>
      </c>
      <c r="C260" t="s">
        <v>170</v>
      </c>
      <c r="D260" s="28">
        <v>5428</v>
      </c>
    </row>
    <row r="261" spans="1:4" x14ac:dyDescent="0.3">
      <c r="A261" t="s">
        <v>181</v>
      </c>
      <c r="B261" t="s">
        <v>166</v>
      </c>
      <c r="C261" t="s">
        <v>170</v>
      </c>
      <c r="D261" s="28">
        <v>4268</v>
      </c>
    </row>
    <row r="262" spans="1:4" x14ac:dyDescent="0.3">
      <c r="A262" t="s">
        <v>181</v>
      </c>
      <c r="B262" t="s">
        <v>162</v>
      </c>
      <c r="C262" t="s">
        <v>171</v>
      </c>
      <c r="D262" s="28">
        <v>4702</v>
      </c>
    </row>
    <row r="263" spans="1:4" x14ac:dyDescent="0.3">
      <c r="A263" t="s">
        <v>181</v>
      </c>
      <c r="B263" t="s">
        <v>164</v>
      </c>
      <c r="C263" t="s">
        <v>171</v>
      </c>
      <c r="D263" s="28">
        <v>2263</v>
      </c>
    </row>
    <row r="264" spans="1:4" x14ac:dyDescent="0.3">
      <c r="A264" t="s">
        <v>181</v>
      </c>
      <c r="B264" t="s">
        <v>165</v>
      </c>
      <c r="C264" t="s">
        <v>171</v>
      </c>
      <c r="D264" s="28">
        <v>3296</v>
      </c>
    </row>
    <row r="265" spans="1:4" x14ac:dyDescent="0.3">
      <c r="A265" t="s">
        <v>181</v>
      </c>
      <c r="B265" t="s">
        <v>166</v>
      </c>
      <c r="C265" t="s">
        <v>171</v>
      </c>
      <c r="D265" s="28">
        <v>5986</v>
      </c>
    </row>
    <row r="266" spans="1:4" x14ac:dyDescent="0.3">
      <c r="A266" t="s">
        <v>182</v>
      </c>
      <c r="B266" t="s">
        <v>162</v>
      </c>
      <c r="C266" t="s">
        <v>163</v>
      </c>
      <c r="D266" s="28">
        <v>5544</v>
      </c>
    </row>
    <row r="267" spans="1:4" x14ac:dyDescent="0.3">
      <c r="A267" t="s">
        <v>182</v>
      </c>
      <c r="B267" t="s">
        <v>164</v>
      </c>
      <c r="C267" t="s">
        <v>163</v>
      </c>
      <c r="D267" s="28">
        <v>2039</v>
      </c>
    </row>
    <row r="268" spans="1:4" x14ac:dyDescent="0.3">
      <c r="A268" t="s">
        <v>182</v>
      </c>
      <c r="B268" t="s">
        <v>165</v>
      </c>
      <c r="C268" t="s">
        <v>163</v>
      </c>
      <c r="D268" s="28">
        <v>2803</v>
      </c>
    </row>
    <row r="269" spans="1:4" x14ac:dyDescent="0.3">
      <c r="A269" t="s">
        <v>182</v>
      </c>
      <c r="B269" t="s">
        <v>166</v>
      </c>
      <c r="C269" t="s">
        <v>163</v>
      </c>
      <c r="D269" s="28">
        <v>4831</v>
      </c>
    </row>
    <row r="270" spans="1:4" x14ac:dyDescent="0.3">
      <c r="A270" t="s">
        <v>182</v>
      </c>
      <c r="B270" t="s">
        <v>162</v>
      </c>
      <c r="C270" t="s">
        <v>167</v>
      </c>
      <c r="D270" s="28">
        <v>3956</v>
      </c>
    </row>
    <row r="271" spans="1:4" x14ac:dyDescent="0.3">
      <c r="A271" t="s">
        <v>182</v>
      </c>
      <c r="B271" t="s">
        <v>164</v>
      </c>
      <c r="C271" t="s">
        <v>167</v>
      </c>
      <c r="D271" s="28">
        <v>4852</v>
      </c>
    </row>
    <row r="272" spans="1:4" x14ac:dyDescent="0.3">
      <c r="A272" t="s">
        <v>182</v>
      </c>
      <c r="B272" t="s">
        <v>165</v>
      </c>
      <c r="C272" t="s">
        <v>167</v>
      </c>
      <c r="D272" s="28">
        <v>2692</v>
      </c>
    </row>
    <row r="273" spans="1:4" x14ac:dyDescent="0.3">
      <c r="A273" t="s">
        <v>182</v>
      </c>
      <c r="B273" t="s">
        <v>166</v>
      </c>
      <c r="C273" t="s">
        <v>167</v>
      </c>
      <c r="D273" s="28">
        <v>2505</v>
      </c>
    </row>
    <row r="274" spans="1:4" x14ac:dyDescent="0.3">
      <c r="A274" t="s">
        <v>182</v>
      </c>
      <c r="B274" t="s">
        <v>162</v>
      </c>
      <c r="C274" t="s">
        <v>168</v>
      </c>
      <c r="D274" s="28">
        <v>4110</v>
      </c>
    </row>
    <row r="275" spans="1:4" x14ac:dyDescent="0.3">
      <c r="A275" t="s">
        <v>182</v>
      </c>
      <c r="B275" t="s">
        <v>164</v>
      </c>
      <c r="C275" t="s">
        <v>168</v>
      </c>
      <c r="D275" s="28">
        <v>2958</v>
      </c>
    </row>
    <row r="276" spans="1:4" x14ac:dyDescent="0.3">
      <c r="A276" t="s">
        <v>182</v>
      </c>
      <c r="B276" t="s">
        <v>165</v>
      </c>
      <c r="C276" t="s">
        <v>168</v>
      </c>
      <c r="D276" s="28">
        <v>4774</v>
      </c>
    </row>
    <row r="277" spans="1:4" x14ac:dyDescent="0.3">
      <c r="A277" t="s">
        <v>182</v>
      </c>
      <c r="B277" t="s">
        <v>166</v>
      </c>
      <c r="C277" t="s">
        <v>168</v>
      </c>
      <c r="D277" s="28">
        <v>4125</v>
      </c>
    </row>
    <row r="278" spans="1:4" x14ac:dyDescent="0.3">
      <c r="A278" t="s">
        <v>182</v>
      </c>
      <c r="B278" t="s">
        <v>162</v>
      </c>
      <c r="C278" t="s">
        <v>169</v>
      </c>
      <c r="D278" s="28">
        <v>2943</v>
      </c>
    </row>
    <row r="279" spans="1:4" x14ac:dyDescent="0.3">
      <c r="A279" t="s">
        <v>182</v>
      </c>
      <c r="B279" t="s">
        <v>164</v>
      </c>
      <c r="C279" t="s">
        <v>169</v>
      </c>
      <c r="D279" s="28">
        <v>3625</v>
      </c>
    </row>
    <row r="280" spans="1:4" x14ac:dyDescent="0.3">
      <c r="A280" t="s">
        <v>182</v>
      </c>
      <c r="B280" t="s">
        <v>165</v>
      </c>
      <c r="C280" t="s">
        <v>169</v>
      </c>
      <c r="D280" s="28">
        <v>6287</v>
      </c>
    </row>
    <row r="281" spans="1:4" x14ac:dyDescent="0.3">
      <c r="A281" t="s">
        <v>182</v>
      </c>
      <c r="B281" t="s">
        <v>166</v>
      </c>
      <c r="C281" t="s">
        <v>169</v>
      </c>
      <c r="D281" s="28">
        <v>1424</v>
      </c>
    </row>
    <row r="282" spans="1:4" x14ac:dyDescent="0.3">
      <c r="A282" t="s">
        <v>182</v>
      </c>
      <c r="B282" t="s">
        <v>162</v>
      </c>
      <c r="C282" t="s">
        <v>170</v>
      </c>
      <c r="D282" s="28">
        <v>2136</v>
      </c>
    </row>
    <row r="283" spans="1:4" x14ac:dyDescent="0.3">
      <c r="A283" t="s">
        <v>182</v>
      </c>
      <c r="B283" t="s">
        <v>164</v>
      </c>
      <c r="C283" t="s">
        <v>170</v>
      </c>
      <c r="D283" s="28">
        <v>4569</v>
      </c>
    </row>
    <row r="284" spans="1:4" x14ac:dyDescent="0.3">
      <c r="A284" t="s">
        <v>182</v>
      </c>
      <c r="B284" t="s">
        <v>165</v>
      </c>
      <c r="C284" t="s">
        <v>170</v>
      </c>
      <c r="D284" s="28">
        <v>6477</v>
      </c>
    </row>
    <row r="285" spans="1:4" x14ac:dyDescent="0.3">
      <c r="A285" t="s">
        <v>182</v>
      </c>
      <c r="B285" t="s">
        <v>166</v>
      </c>
      <c r="C285" t="s">
        <v>170</v>
      </c>
      <c r="D285" s="28">
        <v>1982</v>
      </c>
    </row>
    <row r="286" spans="1:4" x14ac:dyDescent="0.3">
      <c r="A286" t="s">
        <v>182</v>
      </c>
      <c r="B286" t="s">
        <v>162</v>
      </c>
      <c r="C286" t="s">
        <v>171</v>
      </c>
      <c r="D286" s="28">
        <v>1178</v>
      </c>
    </row>
    <row r="287" spans="1:4" x14ac:dyDescent="0.3">
      <c r="A287" t="s">
        <v>182</v>
      </c>
      <c r="B287" t="s">
        <v>164</v>
      </c>
      <c r="C287" t="s">
        <v>171</v>
      </c>
      <c r="D287" s="28">
        <v>7458</v>
      </c>
    </row>
    <row r="288" spans="1:4" x14ac:dyDescent="0.3">
      <c r="A288" t="s">
        <v>182</v>
      </c>
      <c r="B288" t="s">
        <v>165</v>
      </c>
      <c r="C288" t="s">
        <v>171</v>
      </c>
      <c r="D288" s="28">
        <v>2999</v>
      </c>
    </row>
    <row r="289" spans="1:4" x14ac:dyDescent="0.3">
      <c r="A289" t="s">
        <v>182</v>
      </c>
      <c r="B289" t="s">
        <v>166</v>
      </c>
      <c r="C289" t="s">
        <v>171</v>
      </c>
      <c r="D289" s="28">
        <v>2228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B5665-1448-40BC-A010-081B42519808}">
  <dimension ref="A3:I77"/>
  <sheetViews>
    <sheetView topLeftCell="A4" workbookViewId="0">
      <selection activeCell="F68" sqref="F68"/>
    </sheetView>
  </sheetViews>
  <sheetFormatPr baseColWidth="10" defaultRowHeight="14.4" x14ac:dyDescent="0.3"/>
  <cols>
    <col min="1" max="1" width="19.5546875" bestFit="1" customWidth="1"/>
    <col min="2" max="2" width="10.33203125" style="24" bestFit="1" customWidth="1"/>
    <col min="3" max="8" width="16.109375" style="24" bestFit="1" customWidth="1"/>
    <col min="9" max="9" width="12.88671875" style="24" bestFit="1" customWidth="1"/>
  </cols>
  <sheetData>
    <row r="3" spans="1:9" x14ac:dyDescent="0.3">
      <c r="A3" s="29" t="s">
        <v>184</v>
      </c>
      <c r="B3"/>
      <c r="C3" s="29" t="s">
        <v>159</v>
      </c>
      <c r="D3"/>
      <c r="E3"/>
      <c r="F3"/>
      <c r="G3"/>
      <c r="H3"/>
      <c r="I3"/>
    </row>
    <row r="4" spans="1:9" x14ac:dyDescent="0.3">
      <c r="A4" s="29" t="s">
        <v>157</v>
      </c>
      <c r="B4" s="29" t="s">
        <v>158</v>
      </c>
      <c r="C4" t="s">
        <v>170</v>
      </c>
      <c r="D4" t="s">
        <v>169</v>
      </c>
      <c r="E4" t="s">
        <v>168</v>
      </c>
      <c r="F4" t="s">
        <v>167</v>
      </c>
      <c r="G4" t="s">
        <v>171</v>
      </c>
      <c r="H4" t="s">
        <v>163</v>
      </c>
      <c r="I4" t="s">
        <v>183</v>
      </c>
    </row>
    <row r="5" spans="1:9" x14ac:dyDescent="0.3">
      <c r="A5" t="s">
        <v>161</v>
      </c>
      <c r="B5" t="s">
        <v>165</v>
      </c>
      <c r="C5" s="24">
        <v>1489</v>
      </c>
      <c r="D5" s="24">
        <v>5827</v>
      </c>
      <c r="E5" s="24">
        <v>3439</v>
      </c>
      <c r="F5" s="24">
        <v>7573</v>
      </c>
      <c r="G5" s="24">
        <v>4815</v>
      </c>
      <c r="H5" s="24">
        <v>4721</v>
      </c>
      <c r="I5" s="24">
        <v>27864</v>
      </c>
    </row>
    <row r="6" spans="1:9" x14ac:dyDescent="0.3">
      <c r="B6" t="s">
        <v>162</v>
      </c>
      <c r="C6" s="24">
        <v>2566</v>
      </c>
      <c r="D6" s="24">
        <v>5461</v>
      </c>
      <c r="E6" s="24">
        <v>3516</v>
      </c>
      <c r="F6" s="24">
        <v>6330</v>
      </c>
      <c r="G6" s="24">
        <v>5124</v>
      </c>
      <c r="H6" s="24">
        <v>2077</v>
      </c>
      <c r="I6" s="24">
        <v>25074</v>
      </c>
    </row>
    <row r="7" spans="1:9" x14ac:dyDescent="0.3">
      <c r="B7" t="s">
        <v>166</v>
      </c>
      <c r="C7" s="24">
        <v>1066</v>
      </c>
      <c r="D7" s="24">
        <v>3705</v>
      </c>
      <c r="E7" s="24">
        <v>4324</v>
      </c>
      <c r="F7" s="24">
        <v>1273</v>
      </c>
      <c r="G7" s="24">
        <v>6520</v>
      </c>
      <c r="H7" s="24">
        <v>4049</v>
      </c>
      <c r="I7" s="24">
        <v>20937</v>
      </c>
    </row>
    <row r="8" spans="1:9" x14ac:dyDescent="0.3">
      <c r="B8" t="s">
        <v>164</v>
      </c>
      <c r="C8" s="24">
        <v>5637</v>
      </c>
      <c r="D8" s="24">
        <v>1192</v>
      </c>
      <c r="E8" s="24">
        <v>4014</v>
      </c>
      <c r="F8" s="24">
        <v>5458</v>
      </c>
      <c r="G8" s="24">
        <v>6094</v>
      </c>
      <c r="H8" s="24">
        <v>6932</v>
      </c>
      <c r="I8" s="24">
        <v>29327</v>
      </c>
    </row>
    <row r="9" spans="1:9" x14ac:dyDescent="0.3">
      <c r="A9" t="s">
        <v>185</v>
      </c>
      <c r="B9"/>
      <c r="C9" s="24">
        <v>10758</v>
      </c>
      <c r="D9" s="24">
        <v>16185</v>
      </c>
      <c r="E9" s="24">
        <v>15293</v>
      </c>
      <c r="F9" s="24">
        <v>20634</v>
      </c>
      <c r="G9" s="24">
        <v>22553</v>
      </c>
      <c r="H9" s="24">
        <v>17779</v>
      </c>
      <c r="I9" s="24">
        <v>103202</v>
      </c>
    </row>
    <row r="10" spans="1:9" x14ac:dyDescent="0.3">
      <c r="A10" t="s">
        <v>172</v>
      </c>
      <c r="B10" t="s">
        <v>165</v>
      </c>
      <c r="C10" s="24">
        <v>5946</v>
      </c>
      <c r="D10" s="24">
        <v>1730</v>
      </c>
      <c r="E10" s="24">
        <v>6960</v>
      </c>
      <c r="F10" s="24">
        <v>5056</v>
      </c>
      <c r="G10" s="24">
        <v>1774</v>
      </c>
      <c r="H10" s="24">
        <v>7183</v>
      </c>
      <c r="I10" s="24">
        <v>28649</v>
      </c>
    </row>
    <row r="11" spans="1:9" x14ac:dyDescent="0.3">
      <c r="B11" t="s">
        <v>162</v>
      </c>
      <c r="C11" s="24">
        <v>6623</v>
      </c>
      <c r="D11" s="24">
        <v>2211</v>
      </c>
      <c r="E11" s="24">
        <v>4693</v>
      </c>
      <c r="F11" s="24">
        <v>1022</v>
      </c>
      <c r="G11" s="24">
        <v>7213</v>
      </c>
      <c r="H11" s="24">
        <v>5845</v>
      </c>
      <c r="I11" s="24">
        <v>27607</v>
      </c>
    </row>
    <row r="12" spans="1:9" x14ac:dyDescent="0.3">
      <c r="B12" t="s">
        <v>166</v>
      </c>
      <c r="C12" s="24">
        <v>2362</v>
      </c>
      <c r="D12" s="24">
        <v>7097</v>
      </c>
      <c r="E12" s="24">
        <v>4243</v>
      </c>
      <c r="F12" s="24">
        <v>621</v>
      </c>
      <c r="G12" s="24">
        <v>7368</v>
      </c>
      <c r="H12" s="24">
        <v>2282</v>
      </c>
      <c r="I12" s="24">
        <v>23973</v>
      </c>
    </row>
    <row r="13" spans="1:9" x14ac:dyDescent="0.3">
      <c r="B13" t="s">
        <v>164</v>
      </c>
      <c r="C13" s="24">
        <v>7045</v>
      </c>
      <c r="D13" s="24">
        <v>2642</v>
      </c>
      <c r="E13" s="24">
        <v>6411</v>
      </c>
      <c r="F13" s="24">
        <v>4212</v>
      </c>
      <c r="G13" s="24">
        <v>1026</v>
      </c>
      <c r="H13" s="24">
        <v>3691</v>
      </c>
      <c r="I13" s="24">
        <v>25027</v>
      </c>
    </row>
    <row r="14" spans="1:9" x14ac:dyDescent="0.3">
      <c r="A14" t="s">
        <v>186</v>
      </c>
      <c r="B14"/>
      <c r="C14" s="24">
        <v>21976</v>
      </c>
      <c r="D14" s="24">
        <v>13680</v>
      </c>
      <c r="E14" s="24">
        <v>22307</v>
      </c>
      <c r="F14" s="24">
        <v>10911</v>
      </c>
      <c r="G14" s="24">
        <v>17381</v>
      </c>
      <c r="H14" s="24">
        <v>19001</v>
      </c>
      <c r="I14" s="24">
        <v>105256</v>
      </c>
    </row>
    <row r="15" spans="1:9" x14ac:dyDescent="0.3">
      <c r="A15" t="s">
        <v>173</v>
      </c>
      <c r="B15" t="s">
        <v>165</v>
      </c>
      <c r="C15" s="24">
        <v>3937</v>
      </c>
      <c r="D15" s="24">
        <v>1005</v>
      </c>
      <c r="E15" s="24">
        <v>6095</v>
      </c>
      <c r="F15" s="24">
        <v>7806</v>
      </c>
      <c r="G15" s="24">
        <v>5996</v>
      </c>
      <c r="H15" s="24">
        <v>3362</v>
      </c>
      <c r="I15" s="24">
        <v>28201</v>
      </c>
    </row>
    <row r="16" spans="1:9" x14ac:dyDescent="0.3">
      <c r="B16" t="s">
        <v>162</v>
      </c>
      <c r="C16" s="24">
        <v>2619</v>
      </c>
      <c r="D16" s="24">
        <v>1336</v>
      </c>
      <c r="E16" s="24">
        <v>1084</v>
      </c>
      <c r="F16" s="24">
        <v>3009</v>
      </c>
      <c r="G16" s="24">
        <v>2093</v>
      </c>
      <c r="H16" s="24">
        <v>828</v>
      </c>
      <c r="I16" s="24">
        <v>10969</v>
      </c>
    </row>
    <row r="17" spans="1:9" x14ac:dyDescent="0.3">
      <c r="B17" t="s">
        <v>166</v>
      </c>
      <c r="C17" s="24">
        <v>7745</v>
      </c>
      <c r="D17" s="24">
        <v>6347</v>
      </c>
      <c r="E17" s="24">
        <v>4043</v>
      </c>
      <c r="F17" s="24">
        <v>7511</v>
      </c>
      <c r="G17" s="24">
        <v>5272</v>
      </c>
      <c r="H17" s="24">
        <v>4426</v>
      </c>
      <c r="I17" s="24">
        <v>35344</v>
      </c>
    </row>
    <row r="18" spans="1:9" x14ac:dyDescent="0.3">
      <c r="B18" t="s">
        <v>164</v>
      </c>
      <c r="C18" s="24">
        <v>7094</v>
      </c>
      <c r="D18" s="24">
        <v>3172</v>
      </c>
      <c r="E18" s="24">
        <v>1963</v>
      </c>
      <c r="F18" s="24">
        <v>4857</v>
      </c>
      <c r="G18" s="24">
        <v>4424</v>
      </c>
      <c r="H18" s="24">
        <v>5618</v>
      </c>
      <c r="I18" s="24">
        <v>27128</v>
      </c>
    </row>
    <row r="19" spans="1:9" x14ac:dyDescent="0.3">
      <c r="A19" t="s">
        <v>187</v>
      </c>
      <c r="B19"/>
      <c r="C19" s="24">
        <v>21395</v>
      </c>
      <c r="D19" s="24">
        <v>11860</v>
      </c>
      <c r="E19" s="24">
        <v>13185</v>
      </c>
      <c r="F19" s="24">
        <v>23183</v>
      </c>
      <c r="G19" s="24">
        <v>17785</v>
      </c>
      <c r="H19" s="24">
        <v>14234</v>
      </c>
      <c r="I19" s="24">
        <v>101642</v>
      </c>
    </row>
    <row r="20" spans="1:9" x14ac:dyDescent="0.3">
      <c r="A20" t="s">
        <v>174</v>
      </c>
      <c r="B20" t="s">
        <v>165</v>
      </c>
      <c r="C20" s="24">
        <v>7409</v>
      </c>
      <c r="D20" s="24">
        <v>3771</v>
      </c>
      <c r="E20" s="24">
        <v>4562</v>
      </c>
      <c r="F20" s="24">
        <v>3737</v>
      </c>
      <c r="G20" s="24">
        <v>7195</v>
      </c>
      <c r="H20" s="24">
        <v>3310</v>
      </c>
      <c r="I20" s="24">
        <v>29984</v>
      </c>
    </row>
    <row r="21" spans="1:9" x14ac:dyDescent="0.3">
      <c r="B21" t="s">
        <v>162</v>
      </c>
      <c r="C21" s="24">
        <v>3994</v>
      </c>
      <c r="D21" s="24">
        <v>900</v>
      </c>
      <c r="E21" s="24">
        <v>5202</v>
      </c>
      <c r="F21" s="24">
        <v>6906</v>
      </c>
      <c r="G21" s="24">
        <v>5097</v>
      </c>
      <c r="H21" s="24">
        <v>5484</v>
      </c>
      <c r="I21" s="24">
        <v>27583</v>
      </c>
    </row>
    <row r="22" spans="1:9" x14ac:dyDescent="0.3">
      <c r="B22" t="s">
        <v>166</v>
      </c>
      <c r="C22" s="24">
        <v>5906</v>
      </c>
      <c r="D22" s="24">
        <v>3425</v>
      </c>
      <c r="E22" s="24">
        <v>1355</v>
      </c>
      <c r="F22" s="24">
        <v>897</v>
      </c>
      <c r="G22" s="24">
        <v>7063</v>
      </c>
      <c r="H22" s="24">
        <v>3393</v>
      </c>
      <c r="I22" s="24">
        <v>22039</v>
      </c>
    </row>
    <row r="23" spans="1:9" x14ac:dyDescent="0.3">
      <c r="B23" t="s">
        <v>164</v>
      </c>
      <c r="C23" s="24">
        <v>4191</v>
      </c>
      <c r="D23" s="24">
        <v>1033</v>
      </c>
      <c r="E23" s="24">
        <v>6674</v>
      </c>
      <c r="F23" s="24">
        <v>3138</v>
      </c>
      <c r="G23" s="24">
        <v>4719</v>
      </c>
      <c r="H23" s="24">
        <v>7249</v>
      </c>
      <c r="I23" s="24">
        <v>27004</v>
      </c>
    </row>
    <row r="24" spans="1:9" x14ac:dyDescent="0.3">
      <c r="A24" t="s">
        <v>188</v>
      </c>
      <c r="B24"/>
      <c r="C24" s="24">
        <v>21500</v>
      </c>
      <c r="D24" s="24">
        <v>9129</v>
      </c>
      <c r="E24" s="24">
        <v>17793</v>
      </c>
      <c r="F24" s="24">
        <v>14678</v>
      </c>
      <c r="G24" s="24">
        <v>24074</v>
      </c>
      <c r="H24" s="24">
        <v>19436</v>
      </c>
      <c r="I24" s="24">
        <v>106610</v>
      </c>
    </row>
    <row r="25" spans="1:9" x14ac:dyDescent="0.3">
      <c r="A25" t="s">
        <v>175</v>
      </c>
      <c r="B25" t="s">
        <v>165</v>
      </c>
      <c r="C25" s="24">
        <v>574</v>
      </c>
      <c r="D25" s="24">
        <v>4317</v>
      </c>
      <c r="E25" s="24">
        <v>2297</v>
      </c>
      <c r="F25" s="24">
        <v>7989</v>
      </c>
      <c r="G25" s="24">
        <v>6423</v>
      </c>
      <c r="H25" s="24">
        <v>3596</v>
      </c>
      <c r="I25" s="24">
        <v>25196</v>
      </c>
    </row>
    <row r="26" spans="1:9" x14ac:dyDescent="0.3">
      <c r="B26" t="s">
        <v>162</v>
      </c>
      <c r="C26" s="24">
        <v>7172</v>
      </c>
      <c r="D26" s="24">
        <v>2898</v>
      </c>
      <c r="E26" s="24">
        <v>2083</v>
      </c>
      <c r="F26" s="24">
        <v>4656</v>
      </c>
      <c r="G26" s="24">
        <v>790</v>
      </c>
      <c r="H26" s="24">
        <v>7890</v>
      </c>
      <c r="I26" s="24">
        <v>25489</v>
      </c>
    </row>
    <row r="27" spans="1:9" x14ac:dyDescent="0.3">
      <c r="B27" t="s">
        <v>166</v>
      </c>
      <c r="C27" s="24">
        <v>2301</v>
      </c>
      <c r="D27" s="24">
        <v>3591</v>
      </c>
      <c r="E27" s="24">
        <v>2156</v>
      </c>
      <c r="F27" s="24">
        <v>3386</v>
      </c>
      <c r="G27" s="24">
        <v>6182</v>
      </c>
      <c r="H27" s="24">
        <v>2013</v>
      </c>
      <c r="I27" s="24">
        <v>19629</v>
      </c>
    </row>
    <row r="28" spans="1:9" x14ac:dyDescent="0.3">
      <c r="B28" t="s">
        <v>164</v>
      </c>
      <c r="C28" s="24">
        <v>4613</v>
      </c>
      <c r="D28" s="24">
        <v>1444</v>
      </c>
      <c r="E28" s="24">
        <v>4405</v>
      </c>
      <c r="F28" s="24">
        <v>1879</v>
      </c>
      <c r="G28" s="24">
        <v>2349</v>
      </c>
      <c r="H28" s="24">
        <v>2463</v>
      </c>
      <c r="I28" s="24">
        <v>17153</v>
      </c>
    </row>
    <row r="29" spans="1:9" x14ac:dyDescent="0.3">
      <c r="A29" t="s">
        <v>189</v>
      </c>
      <c r="B29"/>
      <c r="C29" s="24">
        <v>14660</v>
      </c>
      <c r="D29" s="24">
        <v>12250</v>
      </c>
      <c r="E29" s="24">
        <v>10941</v>
      </c>
      <c r="F29" s="24">
        <v>17910</v>
      </c>
      <c r="G29" s="24">
        <v>15744</v>
      </c>
      <c r="H29" s="24">
        <v>15962</v>
      </c>
      <c r="I29" s="24">
        <v>87467</v>
      </c>
    </row>
    <row r="30" spans="1:9" x14ac:dyDescent="0.3">
      <c r="A30" t="s">
        <v>176</v>
      </c>
      <c r="B30" t="s">
        <v>165</v>
      </c>
      <c r="C30" s="24">
        <v>794</v>
      </c>
      <c r="D30" s="24">
        <v>679</v>
      </c>
      <c r="E30" s="24">
        <v>4421</v>
      </c>
      <c r="F30" s="24">
        <v>2957</v>
      </c>
      <c r="G30" s="24">
        <v>2763</v>
      </c>
      <c r="H30" s="24">
        <v>7635</v>
      </c>
      <c r="I30" s="24">
        <v>19249</v>
      </c>
    </row>
    <row r="31" spans="1:9" x14ac:dyDescent="0.3">
      <c r="B31" t="s">
        <v>162</v>
      </c>
      <c r="C31" s="24">
        <v>3571</v>
      </c>
      <c r="D31" s="24">
        <v>1372</v>
      </c>
      <c r="E31" s="24">
        <v>6453</v>
      </c>
      <c r="F31" s="24">
        <v>860</v>
      </c>
      <c r="G31" s="24">
        <v>2691</v>
      </c>
      <c r="H31" s="24">
        <v>5610</v>
      </c>
      <c r="I31" s="24">
        <v>20557</v>
      </c>
    </row>
    <row r="32" spans="1:9" x14ac:dyDescent="0.3">
      <c r="B32" t="s">
        <v>166</v>
      </c>
      <c r="C32" s="24">
        <v>1390</v>
      </c>
      <c r="D32" s="24">
        <v>5710</v>
      </c>
      <c r="E32" s="24">
        <v>7046</v>
      </c>
      <c r="F32" s="24">
        <v>7828</v>
      </c>
      <c r="G32" s="24">
        <v>4174</v>
      </c>
      <c r="H32" s="24">
        <v>7455</v>
      </c>
      <c r="I32" s="24">
        <v>33603</v>
      </c>
    </row>
    <row r="33" spans="1:9" x14ac:dyDescent="0.3">
      <c r="B33" t="s">
        <v>164</v>
      </c>
      <c r="C33" s="24">
        <v>1076</v>
      </c>
      <c r="D33" s="24">
        <v>5875</v>
      </c>
      <c r="E33" s="24">
        <v>1772</v>
      </c>
      <c r="F33" s="24">
        <v>4643</v>
      </c>
      <c r="G33" s="24">
        <v>7790</v>
      </c>
      <c r="H33" s="24">
        <v>2748</v>
      </c>
      <c r="I33" s="24">
        <v>23904</v>
      </c>
    </row>
    <row r="34" spans="1:9" x14ac:dyDescent="0.3">
      <c r="A34" t="s">
        <v>190</v>
      </c>
      <c r="B34"/>
      <c r="C34" s="24">
        <v>6831</v>
      </c>
      <c r="D34" s="24">
        <v>13636</v>
      </c>
      <c r="E34" s="24">
        <v>19692</v>
      </c>
      <c r="F34" s="24">
        <v>16288</v>
      </c>
      <c r="G34" s="24">
        <v>17418</v>
      </c>
      <c r="H34" s="24">
        <v>23448</v>
      </c>
      <c r="I34" s="24">
        <v>97313</v>
      </c>
    </row>
    <row r="35" spans="1:9" x14ac:dyDescent="0.3">
      <c r="A35" t="s">
        <v>177</v>
      </c>
      <c r="B35" t="s">
        <v>165</v>
      </c>
      <c r="C35" s="24">
        <v>3813</v>
      </c>
      <c r="D35" s="24">
        <v>2523</v>
      </c>
      <c r="E35" s="24">
        <v>6442</v>
      </c>
      <c r="F35" s="24">
        <v>5748</v>
      </c>
      <c r="G35" s="24">
        <v>1473</v>
      </c>
      <c r="H35" s="24">
        <v>1902</v>
      </c>
      <c r="I35" s="24">
        <v>21901</v>
      </c>
    </row>
    <row r="36" spans="1:9" x14ac:dyDescent="0.3">
      <c r="B36" t="s">
        <v>162</v>
      </c>
      <c r="C36" s="24">
        <v>4006</v>
      </c>
      <c r="D36" s="24">
        <v>6925</v>
      </c>
      <c r="E36" s="24">
        <v>4862</v>
      </c>
      <c r="F36" s="24">
        <v>2186</v>
      </c>
      <c r="G36" s="24">
        <v>5811</v>
      </c>
      <c r="H36" s="24">
        <v>6730</v>
      </c>
      <c r="I36" s="24">
        <v>30520</v>
      </c>
    </row>
    <row r="37" spans="1:9" x14ac:dyDescent="0.3">
      <c r="B37" t="s">
        <v>166</v>
      </c>
      <c r="C37" s="24">
        <v>2856</v>
      </c>
      <c r="D37" s="24">
        <v>3694</v>
      </c>
      <c r="E37" s="24">
        <v>4081</v>
      </c>
      <c r="F37" s="24">
        <v>3559</v>
      </c>
      <c r="G37" s="24">
        <v>4245</v>
      </c>
      <c r="H37" s="24">
        <v>3410</v>
      </c>
      <c r="I37" s="24">
        <v>21845</v>
      </c>
    </row>
    <row r="38" spans="1:9" x14ac:dyDescent="0.3">
      <c r="B38" t="s">
        <v>164</v>
      </c>
      <c r="C38" s="24">
        <v>2369</v>
      </c>
      <c r="D38" s="24">
        <v>1977</v>
      </c>
      <c r="E38" s="24">
        <v>2904</v>
      </c>
      <c r="F38" s="24">
        <v>3012</v>
      </c>
      <c r="G38" s="24">
        <v>3429</v>
      </c>
      <c r="H38" s="24">
        <v>5093</v>
      </c>
      <c r="I38" s="24">
        <v>18784</v>
      </c>
    </row>
    <row r="39" spans="1:9" x14ac:dyDescent="0.3">
      <c r="A39" t="s">
        <v>191</v>
      </c>
      <c r="B39"/>
      <c r="C39" s="24">
        <v>13044</v>
      </c>
      <c r="D39" s="24">
        <v>15119</v>
      </c>
      <c r="E39" s="24">
        <v>18289</v>
      </c>
      <c r="F39" s="24">
        <v>14505</v>
      </c>
      <c r="G39" s="24">
        <v>14958</v>
      </c>
      <c r="H39" s="24">
        <v>17135</v>
      </c>
      <c r="I39" s="24">
        <v>93050</v>
      </c>
    </row>
    <row r="40" spans="1:9" x14ac:dyDescent="0.3">
      <c r="A40" t="s">
        <v>178</v>
      </c>
      <c r="B40" t="s">
        <v>165</v>
      </c>
      <c r="C40" s="24">
        <v>1474</v>
      </c>
      <c r="D40" s="24">
        <v>5841</v>
      </c>
      <c r="E40" s="24">
        <v>2175</v>
      </c>
      <c r="F40" s="24">
        <v>7443</v>
      </c>
      <c r="G40" s="24">
        <v>1845</v>
      </c>
      <c r="H40" s="24">
        <v>4072</v>
      </c>
      <c r="I40" s="24">
        <v>22850</v>
      </c>
    </row>
    <row r="41" spans="1:9" x14ac:dyDescent="0.3">
      <c r="B41" t="s">
        <v>162</v>
      </c>
      <c r="C41" s="24">
        <v>4264</v>
      </c>
      <c r="D41" s="24">
        <v>5563</v>
      </c>
      <c r="E41" s="24">
        <v>1204</v>
      </c>
      <c r="F41" s="24">
        <v>2639</v>
      </c>
      <c r="G41" s="24">
        <v>4073</v>
      </c>
      <c r="H41" s="24">
        <v>5391</v>
      </c>
      <c r="I41" s="24">
        <v>23134</v>
      </c>
    </row>
    <row r="42" spans="1:9" x14ac:dyDescent="0.3">
      <c r="B42" t="s">
        <v>166</v>
      </c>
      <c r="C42" s="24">
        <v>4463</v>
      </c>
      <c r="D42" s="24">
        <v>6494</v>
      </c>
      <c r="E42" s="24">
        <v>2384</v>
      </c>
      <c r="F42" s="24">
        <v>2192</v>
      </c>
      <c r="G42" s="24">
        <v>2941</v>
      </c>
      <c r="H42" s="24">
        <v>2735</v>
      </c>
      <c r="I42" s="24">
        <v>21209</v>
      </c>
    </row>
    <row r="43" spans="1:9" x14ac:dyDescent="0.3">
      <c r="B43" t="s">
        <v>164</v>
      </c>
      <c r="C43" s="24">
        <v>2255</v>
      </c>
      <c r="D43" s="24">
        <v>7477</v>
      </c>
      <c r="E43" s="24">
        <v>3209</v>
      </c>
      <c r="F43" s="24">
        <v>4469</v>
      </c>
      <c r="G43" s="24">
        <v>3985</v>
      </c>
      <c r="H43" s="24">
        <v>6901</v>
      </c>
      <c r="I43" s="24">
        <v>28296</v>
      </c>
    </row>
    <row r="44" spans="1:9" x14ac:dyDescent="0.3">
      <c r="A44" t="s">
        <v>192</v>
      </c>
      <c r="B44"/>
      <c r="C44" s="24">
        <v>12456</v>
      </c>
      <c r="D44" s="24">
        <v>25375</v>
      </c>
      <c r="E44" s="24">
        <v>8972</v>
      </c>
      <c r="F44" s="24">
        <v>16743</v>
      </c>
      <c r="G44" s="24">
        <v>12844</v>
      </c>
      <c r="H44" s="24">
        <v>19099</v>
      </c>
      <c r="I44" s="24">
        <v>95489</v>
      </c>
    </row>
    <row r="45" spans="1:9" x14ac:dyDescent="0.3">
      <c r="A45" t="s">
        <v>179</v>
      </c>
      <c r="B45" t="s">
        <v>165</v>
      </c>
      <c r="C45" s="24">
        <v>2154</v>
      </c>
      <c r="D45" s="24">
        <v>4936</v>
      </c>
      <c r="E45" s="24">
        <v>6331</v>
      </c>
      <c r="F45" s="24">
        <v>5799</v>
      </c>
      <c r="G45" s="24">
        <v>2626</v>
      </c>
      <c r="H45" s="24">
        <v>7146</v>
      </c>
      <c r="I45" s="24">
        <v>28992</v>
      </c>
    </row>
    <row r="46" spans="1:9" x14ac:dyDescent="0.3">
      <c r="B46" t="s">
        <v>162</v>
      </c>
      <c r="C46" s="24">
        <v>2806</v>
      </c>
      <c r="D46" s="24">
        <v>4383</v>
      </c>
      <c r="E46" s="24">
        <v>6253</v>
      </c>
      <c r="F46" s="24">
        <v>2409</v>
      </c>
      <c r="G46" s="24">
        <v>7005</v>
      </c>
      <c r="H46" s="24">
        <v>2065</v>
      </c>
      <c r="I46" s="24">
        <v>24921</v>
      </c>
    </row>
    <row r="47" spans="1:9" x14ac:dyDescent="0.3">
      <c r="B47" t="s">
        <v>166</v>
      </c>
      <c r="C47" s="24">
        <v>4312</v>
      </c>
      <c r="D47" s="24">
        <v>5332</v>
      </c>
      <c r="E47" s="24">
        <v>7215</v>
      </c>
      <c r="F47" s="24">
        <v>2038</v>
      </c>
      <c r="G47" s="24">
        <v>4843</v>
      </c>
      <c r="H47" s="24">
        <v>4814</v>
      </c>
      <c r="I47" s="24">
        <v>28554</v>
      </c>
    </row>
    <row r="48" spans="1:9" x14ac:dyDescent="0.3">
      <c r="B48" t="s">
        <v>164</v>
      </c>
      <c r="C48" s="24">
        <v>4956</v>
      </c>
      <c r="D48" s="24">
        <v>4973</v>
      </c>
      <c r="E48" s="24">
        <v>5749</v>
      </c>
      <c r="F48" s="24">
        <v>4006</v>
      </c>
      <c r="G48" s="24">
        <v>3540</v>
      </c>
      <c r="H48" s="24">
        <v>4901</v>
      </c>
      <c r="I48" s="24">
        <v>28125</v>
      </c>
    </row>
    <row r="49" spans="1:9" x14ac:dyDescent="0.3">
      <c r="A49" t="s">
        <v>193</v>
      </c>
      <c r="B49"/>
      <c r="C49" s="24">
        <v>14228</v>
      </c>
      <c r="D49" s="24">
        <v>19624</v>
      </c>
      <c r="E49" s="24">
        <v>25548</v>
      </c>
      <c r="F49" s="24">
        <v>14252</v>
      </c>
      <c r="G49" s="24">
        <v>18014</v>
      </c>
      <c r="H49" s="24">
        <v>18926</v>
      </c>
      <c r="I49" s="24">
        <v>110592</v>
      </c>
    </row>
    <row r="50" spans="1:9" x14ac:dyDescent="0.3">
      <c r="A50" t="s">
        <v>180</v>
      </c>
      <c r="B50" t="s">
        <v>165</v>
      </c>
      <c r="C50" s="24">
        <v>5377</v>
      </c>
      <c r="D50" s="24">
        <v>5023</v>
      </c>
      <c r="E50" s="24">
        <v>4465</v>
      </c>
      <c r="F50" s="24">
        <v>4413</v>
      </c>
      <c r="G50" s="24">
        <v>4660</v>
      </c>
      <c r="H50" s="24">
        <v>6849</v>
      </c>
      <c r="I50" s="24">
        <v>30787</v>
      </c>
    </row>
    <row r="51" spans="1:9" x14ac:dyDescent="0.3">
      <c r="B51" t="s">
        <v>162</v>
      </c>
      <c r="C51" s="24">
        <v>4190</v>
      </c>
      <c r="D51" s="24">
        <v>1539</v>
      </c>
      <c r="E51" s="24">
        <v>6426</v>
      </c>
      <c r="F51" s="24">
        <v>5118</v>
      </c>
      <c r="G51" s="24">
        <v>4678</v>
      </c>
      <c r="H51" s="24">
        <v>5084</v>
      </c>
      <c r="I51" s="24">
        <v>27035</v>
      </c>
    </row>
    <row r="52" spans="1:9" x14ac:dyDescent="0.3">
      <c r="B52" t="s">
        <v>166</v>
      </c>
      <c r="C52" s="24">
        <v>4847</v>
      </c>
      <c r="D52" s="24">
        <v>6688</v>
      </c>
      <c r="E52" s="24">
        <v>1930</v>
      </c>
      <c r="F52" s="24">
        <v>6327</v>
      </c>
      <c r="G52" s="24">
        <v>6839</v>
      </c>
      <c r="H52" s="24">
        <v>2509</v>
      </c>
      <c r="I52" s="24">
        <v>29140</v>
      </c>
    </row>
    <row r="53" spans="1:9" x14ac:dyDescent="0.3">
      <c r="B53" t="s">
        <v>164</v>
      </c>
      <c r="C53" s="24">
        <v>7443</v>
      </c>
      <c r="D53" s="24">
        <v>5987</v>
      </c>
      <c r="E53" s="24">
        <v>7425</v>
      </c>
      <c r="F53" s="24">
        <v>2378</v>
      </c>
      <c r="G53" s="24">
        <v>4697</v>
      </c>
      <c r="H53" s="24">
        <v>3519</v>
      </c>
      <c r="I53" s="24">
        <v>31449</v>
      </c>
    </row>
    <row r="54" spans="1:9" x14ac:dyDescent="0.3">
      <c r="A54" t="s">
        <v>194</v>
      </c>
      <c r="B54"/>
      <c r="C54" s="24">
        <v>21857</v>
      </c>
      <c r="D54" s="24">
        <v>19237</v>
      </c>
      <c r="E54" s="24">
        <v>20246</v>
      </c>
      <c r="F54" s="24">
        <v>18236</v>
      </c>
      <c r="G54" s="24">
        <v>20874</v>
      </c>
      <c r="H54" s="24">
        <v>17961</v>
      </c>
      <c r="I54" s="24">
        <v>118411</v>
      </c>
    </row>
    <row r="55" spans="1:9" x14ac:dyDescent="0.3">
      <c r="A55" t="s">
        <v>181</v>
      </c>
      <c r="B55" t="s">
        <v>165</v>
      </c>
      <c r="C55" s="24">
        <v>5428</v>
      </c>
      <c r="D55" s="24">
        <v>2015</v>
      </c>
      <c r="E55" s="24">
        <v>7192</v>
      </c>
      <c r="F55" s="24">
        <v>1055</v>
      </c>
      <c r="G55" s="24">
        <v>3296</v>
      </c>
      <c r="H55" s="24">
        <v>5962</v>
      </c>
      <c r="I55" s="24">
        <v>24948</v>
      </c>
    </row>
    <row r="56" spans="1:9" x14ac:dyDescent="0.3">
      <c r="B56" t="s">
        <v>162</v>
      </c>
      <c r="C56" s="24">
        <v>1429</v>
      </c>
      <c r="D56" s="24">
        <v>1899</v>
      </c>
      <c r="E56" s="24">
        <v>3558</v>
      </c>
      <c r="F56" s="24">
        <v>7434</v>
      </c>
      <c r="G56" s="24">
        <v>4702</v>
      </c>
      <c r="H56" s="24">
        <v>2413</v>
      </c>
      <c r="I56" s="24">
        <v>21435</v>
      </c>
    </row>
    <row r="57" spans="1:9" x14ac:dyDescent="0.3">
      <c r="B57" t="s">
        <v>166</v>
      </c>
      <c r="C57" s="24">
        <v>4268</v>
      </c>
      <c r="D57" s="24">
        <v>2382</v>
      </c>
      <c r="E57" s="24">
        <v>5741</v>
      </c>
      <c r="F57" s="24">
        <v>6779</v>
      </c>
      <c r="G57" s="24">
        <v>5986</v>
      </c>
      <c r="H57" s="24">
        <v>1814</v>
      </c>
      <c r="I57" s="24">
        <v>26970</v>
      </c>
    </row>
    <row r="58" spans="1:9" x14ac:dyDescent="0.3">
      <c r="B58" t="s">
        <v>164</v>
      </c>
      <c r="C58" s="24">
        <v>3235</v>
      </c>
      <c r="D58" s="24">
        <v>3902</v>
      </c>
      <c r="E58" s="24">
        <v>3158</v>
      </c>
      <c r="F58" s="24">
        <v>4848</v>
      </c>
      <c r="G58" s="24">
        <v>2263</v>
      </c>
      <c r="H58" s="24">
        <v>4748</v>
      </c>
      <c r="I58" s="24">
        <v>22154</v>
      </c>
    </row>
    <row r="59" spans="1:9" x14ac:dyDescent="0.3">
      <c r="A59" t="s">
        <v>195</v>
      </c>
      <c r="B59"/>
      <c r="C59" s="24">
        <v>14360</v>
      </c>
      <c r="D59" s="24">
        <v>10198</v>
      </c>
      <c r="E59" s="24">
        <v>19649</v>
      </c>
      <c r="F59" s="24">
        <v>20116</v>
      </c>
      <c r="G59" s="24">
        <v>16247</v>
      </c>
      <c r="H59" s="24">
        <v>14937</v>
      </c>
      <c r="I59" s="24">
        <v>95507</v>
      </c>
    </row>
    <row r="60" spans="1:9" x14ac:dyDescent="0.3">
      <c r="A60" t="s">
        <v>182</v>
      </c>
      <c r="B60" t="s">
        <v>165</v>
      </c>
      <c r="C60" s="24">
        <v>6477</v>
      </c>
      <c r="D60" s="24">
        <v>6287</v>
      </c>
      <c r="E60" s="24">
        <v>4774</v>
      </c>
      <c r="F60" s="24">
        <v>2692</v>
      </c>
      <c r="G60" s="24">
        <v>2999</v>
      </c>
      <c r="H60" s="24">
        <v>2803</v>
      </c>
      <c r="I60" s="24">
        <v>26032</v>
      </c>
    </row>
    <row r="61" spans="1:9" x14ac:dyDescent="0.3">
      <c r="B61" t="s">
        <v>162</v>
      </c>
      <c r="C61" s="24">
        <v>2136</v>
      </c>
      <c r="D61" s="24">
        <v>2943</v>
      </c>
      <c r="E61" s="24">
        <v>4110</v>
      </c>
      <c r="F61" s="24">
        <v>3956</v>
      </c>
      <c r="G61" s="24">
        <v>1178</v>
      </c>
      <c r="H61" s="24">
        <v>5544</v>
      </c>
      <c r="I61" s="24">
        <v>19867</v>
      </c>
    </row>
    <row r="62" spans="1:9" x14ac:dyDescent="0.3">
      <c r="B62" t="s">
        <v>166</v>
      </c>
      <c r="C62" s="24">
        <v>1982</v>
      </c>
      <c r="D62" s="24">
        <v>1424</v>
      </c>
      <c r="E62" s="24">
        <v>4125</v>
      </c>
      <c r="F62" s="24">
        <v>2505</v>
      </c>
      <c r="G62" s="24">
        <v>2228</v>
      </c>
      <c r="H62" s="24">
        <v>4831</v>
      </c>
      <c r="I62" s="24">
        <v>17095</v>
      </c>
    </row>
    <row r="63" spans="1:9" x14ac:dyDescent="0.3">
      <c r="B63" t="s">
        <v>164</v>
      </c>
      <c r="C63" s="24">
        <v>4569</v>
      </c>
      <c r="D63" s="24">
        <v>3625</v>
      </c>
      <c r="E63" s="24">
        <v>2958</v>
      </c>
      <c r="F63" s="24">
        <v>4852</v>
      </c>
      <c r="G63" s="24">
        <v>7458</v>
      </c>
      <c r="H63" s="24">
        <v>2039</v>
      </c>
      <c r="I63" s="24">
        <v>25501</v>
      </c>
    </row>
    <row r="64" spans="1:9" x14ac:dyDescent="0.3">
      <c r="A64" t="s">
        <v>196</v>
      </c>
      <c r="B64"/>
      <c r="C64" s="24">
        <v>15164</v>
      </c>
      <c r="D64" s="24">
        <v>14279</v>
      </c>
      <c r="E64" s="24">
        <v>15967</v>
      </c>
      <c r="F64" s="24">
        <v>14005</v>
      </c>
      <c r="G64" s="24">
        <v>13863</v>
      </c>
      <c r="H64" s="24">
        <v>15217</v>
      </c>
      <c r="I64" s="24">
        <v>88495</v>
      </c>
    </row>
    <row r="65" spans="1:9" x14ac:dyDescent="0.3">
      <c r="A65" t="s">
        <v>183</v>
      </c>
      <c r="B65"/>
      <c r="C65" s="24">
        <v>188229</v>
      </c>
      <c r="D65" s="24">
        <v>180572</v>
      </c>
      <c r="E65" s="24">
        <v>207882</v>
      </c>
      <c r="F65" s="24">
        <v>201461</v>
      </c>
      <c r="G65" s="24">
        <v>211755</v>
      </c>
      <c r="H65" s="24">
        <v>213135</v>
      </c>
      <c r="I65" s="24">
        <v>1203034</v>
      </c>
    </row>
    <row r="66" spans="1:9" x14ac:dyDescent="0.3">
      <c r="B66"/>
      <c r="C66"/>
      <c r="D66"/>
      <c r="E66"/>
      <c r="F66"/>
      <c r="G66"/>
      <c r="H66"/>
      <c r="I66"/>
    </row>
    <row r="67" spans="1:9" x14ac:dyDescent="0.3">
      <c r="B67"/>
      <c r="C67"/>
      <c r="D67"/>
      <c r="E67"/>
      <c r="F67"/>
      <c r="G67"/>
      <c r="H67"/>
      <c r="I67"/>
    </row>
    <row r="68" spans="1:9" x14ac:dyDescent="0.3">
      <c r="B68"/>
      <c r="C68"/>
      <c r="D68"/>
      <c r="E68"/>
      <c r="F68"/>
      <c r="G68"/>
      <c r="H68"/>
      <c r="I68"/>
    </row>
    <row r="69" spans="1:9" x14ac:dyDescent="0.3">
      <c r="B69"/>
      <c r="C69"/>
      <c r="D69"/>
      <c r="E69"/>
      <c r="F69"/>
      <c r="G69"/>
      <c r="H69"/>
      <c r="I69"/>
    </row>
    <row r="70" spans="1:9" x14ac:dyDescent="0.3">
      <c r="B70"/>
      <c r="C70"/>
      <c r="D70"/>
      <c r="E70"/>
      <c r="F70"/>
      <c r="G70"/>
      <c r="H70"/>
      <c r="I70"/>
    </row>
    <row r="71" spans="1:9" x14ac:dyDescent="0.3">
      <c r="B71"/>
      <c r="C71"/>
      <c r="D71"/>
      <c r="E71"/>
      <c r="F71"/>
      <c r="G71"/>
      <c r="H71"/>
      <c r="I71"/>
    </row>
    <row r="72" spans="1:9" x14ac:dyDescent="0.3">
      <c r="B72"/>
      <c r="C72"/>
      <c r="D72"/>
      <c r="E72"/>
      <c r="F72"/>
      <c r="G72"/>
      <c r="H72"/>
      <c r="I72"/>
    </row>
    <row r="73" spans="1:9" x14ac:dyDescent="0.3">
      <c r="B73"/>
      <c r="C73"/>
      <c r="D73"/>
      <c r="E73"/>
      <c r="F73"/>
      <c r="G73"/>
      <c r="H73"/>
      <c r="I73"/>
    </row>
    <row r="74" spans="1:9" x14ac:dyDescent="0.3">
      <c r="B74"/>
      <c r="C74"/>
      <c r="D74"/>
      <c r="E74"/>
      <c r="F74"/>
      <c r="G74"/>
      <c r="H74"/>
      <c r="I74"/>
    </row>
    <row r="75" spans="1:9" x14ac:dyDescent="0.3">
      <c r="B75"/>
      <c r="C75"/>
      <c r="D75"/>
      <c r="E75"/>
      <c r="F75"/>
      <c r="G75"/>
      <c r="H75"/>
      <c r="I75"/>
    </row>
    <row r="76" spans="1:9" x14ac:dyDescent="0.3">
      <c r="B76"/>
      <c r="C76"/>
      <c r="D76"/>
      <c r="E76"/>
      <c r="F76"/>
      <c r="G76"/>
      <c r="H76"/>
      <c r="I76"/>
    </row>
    <row r="77" spans="1:9" x14ac:dyDescent="0.3">
      <c r="B77"/>
      <c r="C77"/>
      <c r="D77"/>
      <c r="E77"/>
      <c r="F77"/>
      <c r="G77"/>
      <c r="H77"/>
      <c r="I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Ex1</vt:lpstr>
      <vt:lpstr>Ex2</vt:lpstr>
      <vt:lpstr>Ex3</vt:lpstr>
      <vt:lpstr>Ex4</vt:lpstr>
      <vt:lpstr>Ex5</vt:lpstr>
      <vt:lpstr>Ex6</vt:lpstr>
      <vt:lpstr>EX7</vt:lpstr>
      <vt:lpstr>Fournitures</vt:lpstr>
      <vt:lpstr>Tableau croisé dynamique</vt:lpstr>
      <vt:lpstr>Graphique Simple</vt:lpstr>
      <vt:lpstr>Graphique croisés dynamiques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Deblaecker</dc:creator>
  <cp:lastModifiedBy>Jérémy Deblaecker</cp:lastModifiedBy>
  <dcterms:created xsi:type="dcterms:W3CDTF">2018-10-11T12:08:45Z</dcterms:created>
  <dcterms:modified xsi:type="dcterms:W3CDTF">2019-07-12T08:44:32Z</dcterms:modified>
</cp:coreProperties>
</file>