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682DA547-5BC9-4009-BF07-84D6AD3E6DD2}" xr6:coauthVersionLast="45" xr6:coauthVersionMax="45" xr10:uidLastSave="{00000000-0000-0000-0000-000000000000}"/>
  <bookViews>
    <workbookView xWindow="0" yWindow="210" windowWidth="19200" windowHeight="9990" tabRatio="733" firstSheet="1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2" i="8" l="1" a="1"/>
  <c r="F132" i="8" s="1"/>
  <c r="E132" i="8"/>
  <c r="C132" i="8"/>
  <c r="B132" i="8"/>
  <c r="R132" i="8" l="1"/>
  <c r="V132" i="8"/>
  <c r="AD132" i="8"/>
  <c r="S132" i="8"/>
  <c r="W132" i="8"/>
  <c r="AI132" i="8"/>
  <c r="T132" i="8"/>
  <c r="X132" i="8"/>
  <c r="AB132" i="8"/>
  <c r="AF132" i="8"/>
  <c r="Q132" i="8"/>
  <c r="U132" i="8"/>
  <c r="Y132" i="8"/>
  <c r="AC132" i="8"/>
  <c r="F131" i="8" a="1"/>
  <c r="F131" i="8" s="1"/>
  <c r="E131" i="8"/>
  <c r="C131" i="8"/>
  <c r="B131" i="8"/>
  <c r="P132" i="8" l="1"/>
  <c r="AJ132" i="8" s="1"/>
  <c r="Z132" i="8"/>
  <c r="AS132" i="8"/>
  <c r="AE132" i="8"/>
  <c r="AA132" i="8"/>
  <c r="AH132" i="8"/>
  <c r="AG132" i="8"/>
  <c r="R131" i="8"/>
  <c r="V131" i="8"/>
  <c r="S131" i="8"/>
  <c r="W131" i="8"/>
  <c r="AE131" i="8"/>
  <c r="T131" i="8"/>
  <c r="X131" i="8"/>
  <c r="AB131" i="8"/>
  <c r="Q131" i="8"/>
  <c r="U131" i="8"/>
  <c r="Y131" i="8"/>
  <c r="F130" i="8" a="1"/>
  <c r="F130" i="8" s="1"/>
  <c r="E130" i="8"/>
  <c r="C130" i="8"/>
  <c r="B130" i="8"/>
  <c r="AR132" i="8" l="1"/>
  <c r="AQ132" i="8"/>
  <c r="AK132" i="8"/>
  <c r="AO132" i="8"/>
  <c r="AL132" i="8"/>
  <c r="AP132" i="8"/>
  <c r="AM132" i="8"/>
  <c r="AN132" i="8"/>
  <c r="P131" i="8"/>
  <c r="AJ131" i="8" s="1"/>
  <c r="Z131" i="8"/>
  <c r="AA131" i="8"/>
  <c r="AH131" i="8"/>
  <c r="AG131" i="8"/>
  <c r="AN131" i="8"/>
  <c r="AD131" i="8"/>
  <c r="AC131" i="8"/>
  <c r="AF131" i="8"/>
  <c r="AI131" i="8"/>
  <c r="R130" i="8"/>
  <c r="V130" i="8"/>
  <c r="S130" i="8"/>
  <c r="T130" i="8"/>
  <c r="X130" i="8"/>
  <c r="AD130" i="8"/>
  <c r="W130" i="8"/>
  <c r="Q130" i="8"/>
  <c r="U130" i="8"/>
  <c r="Y130" i="8"/>
  <c r="F129" i="8" a="1"/>
  <c r="F129" i="8" s="1"/>
  <c r="E129" i="8"/>
  <c r="C129" i="8"/>
  <c r="B129" i="8"/>
  <c r="AP131" i="8" l="1"/>
  <c r="AM131" i="8"/>
  <c r="AO131" i="8"/>
  <c r="AS131" i="8"/>
  <c r="AK131" i="8"/>
  <c r="AR131" i="8"/>
  <c r="AQ131" i="8"/>
  <c r="AL131" i="8"/>
  <c r="AF130" i="8"/>
  <c r="AE130" i="8"/>
  <c r="P130" i="8"/>
  <c r="AJ130" i="8" s="1"/>
  <c r="Z130" i="8"/>
  <c r="AH130" i="8"/>
  <c r="AG130" i="8"/>
  <c r="AC130" i="8"/>
  <c r="AI130" i="8"/>
  <c r="AB130" i="8"/>
  <c r="AA130" i="8"/>
  <c r="R129" i="8"/>
  <c r="V129" i="8"/>
  <c r="AD129" i="8"/>
  <c r="S129" i="8"/>
  <c r="W129" i="8"/>
  <c r="AE129" i="8"/>
  <c r="AI129" i="8"/>
  <c r="T129" i="8"/>
  <c r="X129" i="8"/>
  <c r="AB129" i="8"/>
  <c r="AF129" i="8"/>
  <c r="Q129" i="8"/>
  <c r="U129" i="8"/>
  <c r="Y129" i="8"/>
  <c r="AC129" i="8"/>
  <c r="F128" i="8" a="1"/>
  <c r="F128" i="8" s="1"/>
  <c r="E128" i="8"/>
  <c r="C128" i="8"/>
  <c r="B128" i="8"/>
  <c r="AQ130" i="8" l="1"/>
  <c r="AN130" i="8"/>
  <c r="AP130" i="8"/>
  <c r="AL130" i="8"/>
  <c r="AS130" i="8"/>
  <c r="AM130" i="8"/>
  <c r="AR130" i="8"/>
  <c r="AO130" i="8"/>
  <c r="AK130" i="8"/>
  <c r="P129" i="8"/>
  <c r="AJ129" i="8" s="1"/>
  <c r="Z129" i="8"/>
  <c r="AA129" i="8"/>
  <c r="AH129" i="8"/>
  <c r="AG129" i="8"/>
  <c r="AI128" i="8"/>
  <c r="S128" i="8"/>
  <c r="W128" i="8"/>
  <c r="AE128" i="8"/>
  <c r="T128" i="8"/>
  <c r="X128" i="8"/>
  <c r="AB128" i="8"/>
  <c r="R128" i="8"/>
  <c r="V128" i="8"/>
  <c r="AD128" i="8"/>
  <c r="Q128" i="8"/>
  <c r="U128" i="8"/>
  <c r="Y128" i="8"/>
  <c r="F125" i="8" a="1"/>
  <c r="F125" i="8" s="1"/>
  <c r="E125" i="8"/>
  <c r="C125" i="8"/>
  <c r="B125" i="8"/>
  <c r="AL129" i="8" l="1"/>
  <c r="AM129" i="8"/>
  <c r="AR129" i="8"/>
  <c r="AP129" i="8"/>
  <c r="AS129" i="8"/>
  <c r="AO129" i="8"/>
  <c r="AQ129" i="8"/>
  <c r="AN129" i="8"/>
  <c r="AK129" i="8"/>
  <c r="AC128" i="8"/>
  <c r="AH128" i="8"/>
  <c r="AF128" i="8"/>
  <c r="Z128" i="8"/>
  <c r="P128" i="8"/>
  <c r="AJ128" i="8" s="1"/>
  <c r="AA128" i="8"/>
  <c r="AG128" i="8"/>
  <c r="R125" i="8"/>
  <c r="V125" i="8"/>
  <c r="AD125" i="8"/>
  <c r="S125" i="8"/>
  <c r="W125" i="8"/>
  <c r="AE125" i="8"/>
  <c r="AI125" i="8"/>
  <c r="T125" i="8"/>
  <c r="X125" i="8"/>
  <c r="AB125" i="8"/>
  <c r="AF125" i="8"/>
  <c r="Q125" i="8"/>
  <c r="U125" i="8"/>
  <c r="Y125" i="8"/>
  <c r="AC125" i="8"/>
  <c r="F124" i="8" a="1"/>
  <c r="F124" i="8" s="1"/>
  <c r="E124" i="8"/>
  <c r="C124" i="8"/>
  <c r="B124" i="8"/>
  <c r="AL128" i="8" l="1"/>
  <c r="AR128" i="8"/>
  <c r="AK128" i="8"/>
  <c r="AP128" i="8"/>
  <c r="AS128" i="8"/>
  <c r="AO128" i="8"/>
  <c r="AM128" i="8"/>
  <c r="AQ128" i="8"/>
  <c r="AN128" i="8"/>
  <c r="P125" i="8"/>
  <c r="AJ125" i="8" s="1"/>
  <c r="Z125" i="8"/>
  <c r="AA125" i="8"/>
  <c r="AH125" i="8"/>
  <c r="AG125" i="8"/>
  <c r="AG124" i="8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L125" i="8" l="1"/>
  <c r="AR125" i="8"/>
  <c r="AP125" i="8"/>
  <c r="AS125" i="8"/>
  <c r="AO125" i="8"/>
  <c r="AM125" i="8"/>
  <c r="AQ125" i="8"/>
  <c r="AN125" i="8"/>
  <c r="AK125" i="8"/>
  <c r="AK124" i="8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R124" i="8" l="1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O122" i="8"/>
  <c r="AG122" i="8"/>
  <c r="AK122" i="8"/>
  <c r="AS122" i="8"/>
  <c r="AN122" i="8"/>
  <c r="AL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P122" i="8" l="1"/>
  <c r="AR122" i="8"/>
  <c r="AM122" i="8"/>
  <c r="P121" i="8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<sst xmlns="http://schemas.openxmlformats.org/spreadsheetml/2006/main" count="3066" uniqueCount="417">
  <si>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</si>
  <si>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</si>
  <si>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</si>
  <si>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</si>
  <si>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</si>
  <si>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</si>
  <si>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</si>
  <si>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</si>
  <si>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</si>
  <si>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</si>
  <si>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</si>
  <si>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</si>
  <si>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</si>
  <si>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</si>
  <si>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</si>
  <si>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</si>
  <si>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</si>
  <si>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</si>
  <si>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</si>
  <si>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</si>
  <si>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</si>
  <si>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</si>
  <si>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</si>
  <si>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</si>
  <si>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</si>
  <si>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</si>
  <si>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</si>
  <si>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</si>
  <si>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</si>
  <si>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</si>
  <si>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</si>
  <si>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</si>
  <si>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</si>
  <si>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</si>
  <si>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</si>
  <si>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</si>
  <si>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</si>
  <si>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</si>
  <si>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</si>
  <si>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</si>
  <si>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</si>
  <si>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</si>
  <si>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</si>
  <si>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</si>
  <si>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</si>
  <si>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</si>
  <si>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</si>
  <si>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</si>
  <si>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</si>
  <si>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</si>
  <si>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</si>
  <si>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</si>
  <si>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</si>
  <si>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</si>
  <si>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</si>
  <si>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</si>
  <si>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</si>
  <si>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</si>
  <si>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</si>
  <si>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</si>
  <si>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</si>
  <si>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</si>
  <si>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</si>
  <si>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</si>
  <si>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</si>
  <si>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</si>
  <si>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</si>
  <si>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</si>
  <si>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</si>
  <si>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</si>
  <si>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</si>
  <si>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</si>
  <si>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</si>
  <si>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</si>
  <si>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</si>
  <si>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</si>
  <si>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</si>
  <si>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</si>
  <si>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</si>
  <si>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</si>
  <si>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</si>
  <si>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</si>
  <si>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</si>
  <si>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</si>
  <si>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</si>
  <si>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</si>
  <si>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</si>
  <si>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</si>
  <si>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</si>
  <si>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</si>
  <si>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</si>
  <si>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</si>
  <si>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</si>
  <si>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</si>
  <si>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</si>
  <si>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</si>
  <si>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</si>
  <si>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</si>
  <si>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</si>
  <si>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</si>
  <si>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</si>
  <si>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</si>
  <si>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</si>
  <si>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</si>
  <si>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</si>
  <si>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</si>
  <si>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</si>
  <si>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</si>
  <si>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</si>
  <si>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</si>
  <si>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</si>
  <si>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</si>
  <si>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</si>
  <si>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</si>
  <si>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</si>
  <si>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</si>
  <si>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</si>
  <si>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</si>
  <si>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</si>
  <si>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</si>
  <si>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</si>
  <si>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</si>
  <si>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</si>
  <si>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</si>
  <si>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</si>
  <si>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</si>
  <si>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</si>
  <si>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</si>
  <si>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</si>
  <si>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</si>
  <si>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</si>
  <si>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</si>
  <si>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</si>
  <si>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</si>
  <si>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</si>
  <si>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</si>
  <si>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</si>
  <si>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</si>
  <si>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</si>
  <si>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</si>
  <si>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</si>
  <si>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</si>
  <si>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</si>
  <si>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</si>
  <si>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</si>
  <si>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</si>
  <si>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</si>
  <si>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</si>
  <si>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</si>
  <si>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</si>
  <si>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</si>
  <si>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</si>
  <si>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</si>
  <si>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</si>
  <si>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</si>
  <si>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</si>
  <si>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</si>
  <si>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</si>
  <si>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</si>
  <si>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</si>
  <si>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</si>
  <si>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</si>
  <si>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</si>
  <si>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</si>
  <si>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</si>
  <si>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</si>
  <si>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</si>
  <si>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</si>
  <si>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</si>
  <si>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</si>
  <si>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</si>
  <si>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</si>
  <si>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</si>
  <si>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</si>
  <si>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</si>
  <si>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</si>
  <si>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</si>
  <si>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</si>
  <si>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</si>
  <si>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</si>
  <si>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</si>
  <si>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</si>
  <si>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</si>
  <si>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</si>
  <si>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</si>
  <si>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</si>
  <si>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</si>
  <si>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</si>
  <si>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</si>
  <si>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</si>
  <si>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</si>
  <si>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</si>
  <si>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</si>
  <si>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</si>
  <si>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</si>
  <si>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</si>
  <si>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</si>
  <si>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</si>
  <si>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</si>
  <si>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</si>
  <si>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</si>
  <si>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</si>
  <si>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</si>
  <si>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</si>
  <si>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</si>
  <si>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</si>
  <si>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</si>
  <si>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</si>
  <si>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</si>
  <si>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</si>
  <si>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</si>
  <si>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</si>
  <si>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</si>
  <si>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</si>
  <si>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</si>
  <si>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</si>
  <si>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</si>
  <si>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</si>
  <si>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</si>
  <si>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</si>
  <si>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</si>
  <si>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</si>
  <si>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</si>
  <si>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</si>
  <si>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</si>
  <si>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</si>
  <si>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</si>
  <si>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</si>
  <si>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</si>
  <si>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</si>
  <si>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</si>
  <si>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</si>
  <si>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</si>
  <si>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</si>
  <si>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</si>
  <si>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</si>
  <si>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</si>
  <si>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</si>
  <si>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</si>
  <si>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</si>
  <si>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</si>
  <si>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</si>
  <si>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</si>
  <si>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</si>
  <si>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</si>
  <si>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</si>
  <si>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</si>
  <si>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</si>
  <si>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</si>
  <si>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</si>
  <si>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</si>
  <si>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</si>
  <si>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</si>
  <si>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</si>
  <si>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</si>
  <si>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</si>
  <si>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</si>
  <si>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</si>
  <si>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</si>
  <si>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</si>
  <si>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</si>
  <si>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</si>
  <si>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</si>
  <si>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</si>
  <si>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</si>
  <si>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</si>
  <si>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</si>
  <si>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</si>
  <si>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</si>
  <si>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</si>
  <si>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</si>
  <si>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</si>
  <si>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</si>
  <si>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</si>
  <si>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</si>
  <si>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</si>
  <si>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</si>
  <si>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</si>
  <si>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</si>
  <si>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</si>
  <si>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</si>
  <si>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</si>
  <si>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</si>
  <si>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</si>
  <si>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</si>
  <si>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</si>
  <si>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</si>
  <si>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</si>
  <si>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</si>
  <si>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</si>
  <si>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</si>
  <si>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</si>
  <si>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</si>
  <si>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</si>
  <si>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</si>
  <si>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</si>
  <si>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</si>
  <si>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</si>
  <si>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</si>
  <si>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</si>
  <si>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</si>
  <si>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</si>
  <si>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</si>
  <si>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</si>
  <si>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</si>
  <si>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</si>
  <si>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</si>
  <si>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</si>
  <si>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</si>
  <si>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</si>
  <si>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</si>
  <si>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</si>
  <si>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</si>
  <si>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</si>
  <si>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</si>
  <si>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</si>
  <si>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</si>
  <si>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</si>
  <si>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</si>
  <si>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</si>
  <si>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</si>
  <si>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</si>
  <si>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</si>
  <si>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</si>
  <si>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</si>
  <si>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</si>
  <si>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</si>
  <si>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</si>
  <si>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</si>
  <si>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</si>
  <si>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</si>
  <si>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</si>
  <si>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</si>
  <si>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</si>
  <si>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</si>
  <si>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</si>
  <si>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</si>
  <si>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</si>
  <si>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</si>
  <si>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</si>
  <si>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</si>
  <si>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</si>
  <si>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</si>
  <si>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</si>
  <si>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</si>
  <si>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</si>
  <si>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</si>
  <si>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</si>
  <si>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</si>
  <si>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</si>
  <si>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</si>
  <si>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</si>
  <si>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</si>
  <si>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</si>
  <si>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</si>
  <si>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</si>
  <si>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</si>
  <si>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</si>
  <si>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</si>
  <si>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</si>
  <si>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</si>
  <si>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</si>
  <si>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</si>
  <si>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</si>
  <si>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</si>
  <si>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</si>
  <si>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</si>
  <si>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</si>
  <si>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</si>
  <si>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</si>
  <si>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</si>
  <si>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</si>
  <si>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</si>
  <si>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</si>
  <si>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</si>
  <si>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</si>
  <si>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</si>
  <si>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</si>
  <si>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</si>
  <si>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</si>
  <si>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</si>
  <si>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</si>
  <si>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</si>
  <si>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</si>
  <si>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</si>
  <si>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</si>
  <si>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</si>
  <si>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</si>
  <si>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</si>
  <si>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</si>
  <si>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</si>
  <si>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</si>
  <si>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</si>
  <si>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</si>
  <si>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</si>
  <si>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</si>
  <si>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</si>
  <si>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</si>
  <si>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</si>
  <si>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</si>
  <si>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</si>
  <si>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</si>
  <si>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</si>
  <si>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</si>
  <si>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</si>
  <si>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</si>
  <si>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</si>
  <si>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</si>
  <si>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</si>
  <si>
    <t>16 Juil, 18h05</t>
  </si>
  <si>
    <t>17 Juil, 18h05</t>
  </si>
  <si>
    <t>18 Juil, 18h05</t>
  </si>
  <si>
    <t>19 Juil, 18h05</t>
  </si>
  <si>
    <t>20 Juil, 18h05</t>
  </si>
  <si>
    <t>21 Juil, 18h05</t>
  </si>
  <si>
    <t>22 Juil, 18h05</t>
  </si>
  <si>
    <t>23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</si>
</sst>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32"/>
  <sheetViews>
    <sheetView tabSelected="1" zoomScale="75" zoomScaleNormal="75" workbookViewId="0">
      <pane ySplit="1" topLeftCell="A112" activePane="bottomLeft" state="frozen"/>
      <selection pane="bottomLeft" activeCell="A132" sqref="A132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776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960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1203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1404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1666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1932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2264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618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14468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15680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16203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16550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17438</v>
      </c>
      <c r="C53" s="5">
        <f>mtl_newcases!B71</f>
        <v>470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18007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18434</v>
      </c>
      <c r="C55" s="5">
        <f>mtl_newcases!B73</f>
        <v>427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18866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19179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19481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19849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20274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20667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21021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21370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21641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21983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22313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22630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23037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23415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23667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23882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24093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24295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24532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24781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24965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25158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25365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25499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25654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25749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25862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25983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26091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26194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26267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26317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26393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26461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26525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26598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26664</v>
      </c>
      <c r="C92" s="5">
        <f>mtl_newcases!B110</f>
        <v>66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26691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26746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26818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26868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26921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27044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27081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27149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27282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27298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27338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27363</v>
      </c>
      <c r="C110" s="5">
        <f>mtl_newcases!B128</f>
        <v>25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27417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27432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27453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27486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27537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27619</v>
      </c>
      <c r="C121" s="5">
        <f>mtl_newcases!B139</f>
        <v>14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27696</v>
      </c>
      <c r="C122" s="5">
        <f>mtl_newcases!B140</f>
        <v>77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27763</v>
      </c>
      <c r="C123" s="5">
        <f>mtl_newcases!B141</f>
        <v>67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27829</v>
      </c>
      <c r="C124" s="5">
        <f>mtl_newcases!B142</f>
        <v>66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  <row r="125" spans="1:45" ht="12" customHeight="1" x14ac:dyDescent="0.35">
      <c r="A125" s="7">
        <v>44028</v>
      </c>
      <c r="B125" s="5">
        <f>mtl_newcases!C143</f>
        <v>27891</v>
      </c>
      <c r="C125" s="5">
        <f>mtl_newcases!B143</f>
        <v>62</v>
      </c>
      <c r="D125">
        <v>3431</v>
      </c>
      <c r="E125">
        <f>D125-D124</f>
        <v>0</v>
      </c>
      <c r="F125" cm="1">
        <f t="array" ref="F125:O125">TRANSPOSE(santemontreal!DF$57:DF$66)</f>
        <v>348</v>
      </c>
      <c r="G125">
        <v>315</v>
      </c>
      <c r="H125">
        <v>1088</v>
      </c>
      <c r="I125">
        <v>3464</v>
      </c>
      <c r="J125">
        <v>3591</v>
      </c>
      <c r="K125">
        <v>3833</v>
      </c>
      <c r="L125">
        <v>3461</v>
      </c>
      <c r="M125">
        <v>2401</v>
      </c>
      <c r="N125">
        <v>2413</v>
      </c>
      <c r="O125">
        <v>6866</v>
      </c>
      <c r="P125" s="6">
        <f>F125/(age_distribution_2016!$B$2/100000)</f>
        <v>317.11317659923458</v>
      </c>
      <c r="Q125" s="6">
        <f>G125/(age_distribution_2016!$B$3/100000)</f>
        <v>301.7674953297888</v>
      </c>
      <c r="R125" s="6">
        <f>H125/(age_distribution_2016!$B$4/100000)</f>
        <v>578.15447564896249</v>
      </c>
      <c r="S125" s="6">
        <f>I125/(age_distribution_2016!$B$5/100000)</f>
        <v>1181.3453832381279</v>
      </c>
      <c r="T125" s="6">
        <f>J125/(age_distribution_2016!$B$6/100000)</f>
        <v>1198.2981563360306</v>
      </c>
      <c r="U125" s="6">
        <f>K125/(age_distribution_2016!$B$7/100000)</f>
        <v>1506.2383338245406</v>
      </c>
      <c r="V125" s="6">
        <f>L125/(age_distribution_2016!$B$8/100000)</f>
        <v>1336.9386769676485</v>
      </c>
      <c r="W125" s="6">
        <f>M125/(age_distribution_2016!$B$9/100000)</f>
        <v>1171.1909465622789</v>
      </c>
      <c r="X125" s="6">
        <f>N125/(age_distribution_2016!$B$10/100000)</f>
        <v>1860.7341147439852</v>
      </c>
      <c r="Y125" s="6">
        <f>O125/(age_distribution_2016!$B$11/100000)</f>
        <v>6949.0410404331769</v>
      </c>
      <c r="Z125" s="3">
        <f t="shared" ref="Z125" si="1756">F125*100/SUM($F125:$O125)</f>
        <v>1.2526997840172787</v>
      </c>
      <c r="AA125" s="3">
        <f t="shared" ref="AA125" si="1757">G125*100/SUM($F125:$O125)</f>
        <v>1.1339092872570193</v>
      </c>
      <c r="AB125" s="3">
        <f t="shared" ref="AB125" si="1758">H125*100/SUM($F125:$O125)</f>
        <v>3.9164866810655146</v>
      </c>
      <c r="AC125" s="3">
        <f t="shared" ref="AC125" si="1759">I125*100/SUM($F125:$O125)</f>
        <v>12.469402447804177</v>
      </c>
      <c r="AD125" s="3">
        <f t="shared" ref="AD125" si="1760">J125*100/SUM($F125:$O125)</f>
        <v>12.926565874730022</v>
      </c>
      <c r="AE125" s="3">
        <f t="shared" ref="AE125" si="1761">K125*100/SUM($F125:$O125)</f>
        <v>13.797696184305256</v>
      </c>
      <c r="AF125" s="3">
        <f t="shared" ref="AF125" si="1762">L125*100/SUM($F125:$O125)</f>
        <v>12.458603311735061</v>
      </c>
      <c r="AG125" s="3">
        <f t="shared" ref="AG125" si="1763">M125*100/SUM($F125:$O125)</f>
        <v>8.6429085673146151</v>
      </c>
      <c r="AH125" s="3">
        <f t="shared" ref="AH125" si="1764">N125*100/SUM($F125:$O125)</f>
        <v>8.6861051115910719</v>
      </c>
      <c r="AI125" s="3">
        <f t="shared" ref="AI125" si="1765">O125*100/SUM($F125:$O125)</f>
        <v>24.715622750179985</v>
      </c>
      <c r="AJ125" s="3">
        <f t="shared" ref="AJ125" si="1766">P125*100/SUM($P125:$Y125)</f>
        <v>1.9335200423026904</v>
      </c>
      <c r="AK125" s="3">
        <f t="shared" ref="AK125" si="1767">Q125*100/SUM($P125:$Y125)</f>
        <v>1.8399535036445991</v>
      </c>
      <c r="AL125" s="3">
        <f t="shared" ref="AL125" si="1768">R125*100/SUM($P125:$Y125)</f>
        <v>3.5251555239756946</v>
      </c>
      <c r="AM125" s="3">
        <f t="shared" ref="AM125" si="1769">S125*100/SUM($P125:$Y125)</f>
        <v>7.2029645688907218</v>
      </c>
      <c r="AN125" s="3">
        <f t="shared" ref="AN125" si="1770">T125*100/SUM($P125:$Y125)</f>
        <v>7.3063299569484697</v>
      </c>
      <c r="AO125" s="3">
        <f t="shared" ref="AO125" si="1771">U125*100/SUM($P125:$Y125)</f>
        <v>9.1839198804878333</v>
      </c>
      <c r="AP125" s="3">
        <f t="shared" ref="AP125" si="1772">V125*100/SUM($P125:$Y125)</f>
        <v>8.1516566260931285</v>
      </c>
      <c r="AQ125" s="3">
        <f t="shared" ref="AQ125" si="1773">W125*100/SUM($P125:$Y125)</f>
        <v>7.1410503745907459</v>
      </c>
      <c r="AR125" s="3">
        <f t="shared" ref="AR125" si="1774">X125*100/SUM($P125:$Y125)</f>
        <v>11.345371210483259</v>
      </c>
      <c r="AS125" s="3">
        <f t="shared" ref="AS125" si="1775">Y125*100/SUM($P125:$Y125)</f>
        <v>42.370078312582862</v>
      </c>
    </row>
    <row r="126" spans="1:45" x14ac:dyDescent="0.35">
      <c r="A126" s="7">
        <v>44029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</row>
    <row r="127" spans="1:45" x14ac:dyDescent="0.35">
      <c r="A127" s="7">
        <v>44030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</row>
    <row r="128" spans="1:45" ht="12" customHeight="1" x14ac:dyDescent="0.35">
      <c r="A128" s="7">
        <v>44031</v>
      </c>
      <c r="B128" s="5">
        <f>mtl_newcases!C146</f>
        <v>28140</v>
      </c>
      <c r="C128" s="5">
        <f>mtl_newcases!B146</f>
        <v>54</v>
      </c>
      <c r="D128">
        <v>3434</v>
      </c>
      <c r="E128">
        <f>D128-D125</f>
        <v>3</v>
      </c>
      <c r="F128" cm="1">
        <f t="array" ref="F128:O128">TRANSPOSE(santemontreal!DI$57:DI$66)</f>
        <v>353</v>
      </c>
      <c r="G128">
        <v>316</v>
      </c>
      <c r="H128">
        <v>1098</v>
      </c>
      <c r="I128">
        <v>3568</v>
      </c>
      <c r="J128">
        <v>3638</v>
      </c>
      <c r="K128">
        <v>3852</v>
      </c>
      <c r="L128">
        <v>3474</v>
      </c>
      <c r="M128">
        <v>2408</v>
      </c>
      <c r="N128">
        <v>2416</v>
      </c>
      <c r="O128">
        <v>6869</v>
      </c>
      <c r="P128" s="6">
        <f>F128/(age_distribution_2016!$B$2/100000)</f>
        <v>321.66940040094772</v>
      </c>
      <c r="Q128" s="6">
        <f>G128/(age_distribution_2016!$B$3/100000)</f>
        <v>302.72548737845477</v>
      </c>
      <c r="R128" s="6">
        <f>H128/(age_distribution_2016!$B$4/100000)</f>
        <v>583.46839546191245</v>
      </c>
      <c r="S128" s="6">
        <f>I128/(age_distribution_2016!$B$5/100000)</f>
        <v>1216.8130275385797</v>
      </c>
      <c r="T128" s="6">
        <f>J128/(age_distribution_2016!$B$6/100000)</f>
        <v>1213.9818136314341</v>
      </c>
      <c r="U128" s="6">
        <f>K128/(age_distribution_2016!$B$7/100000)</f>
        <v>1513.7046861184792</v>
      </c>
      <c r="V128" s="6">
        <f>L128/(age_distribution_2016!$B$8/100000)</f>
        <v>1341.9604056011588</v>
      </c>
      <c r="W128" s="6">
        <f>M128/(age_distribution_2016!$B$9/100000)</f>
        <v>1174.605497426892</v>
      </c>
      <c r="X128" s="6">
        <f>N128/(age_distribution_2016!$B$10/100000)</f>
        <v>1863.047501542258</v>
      </c>
      <c r="Y128" s="6">
        <f>O128/(age_distribution_2016!$B$11/100000)</f>
        <v>6952.0773240220642</v>
      </c>
      <c r="Z128" s="3">
        <f t="shared" ref="Z128" si="1776">F128*100/SUM($F128:$O128)</f>
        <v>1.2610745927407832</v>
      </c>
      <c r="AA128" s="3">
        <f t="shared" ref="AA128" si="1777">G128*100/SUM($F128:$O128)</f>
        <v>1.1288939697056302</v>
      </c>
      <c r="AB128" s="3">
        <f t="shared" ref="AB128" si="1778">H128*100/SUM($F128:$O128)</f>
        <v>3.9225492997999427</v>
      </c>
      <c r="AC128" s="3">
        <f t="shared" ref="AC128" si="1779">I128*100/SUM($F128:$O128)</f>
        <v>12.746498999714204</v>
      </c>
      <c r="AD128" s="3">
        <f t="shared" ref="AD128" si="1780">J128*100/SUM($F128:$O128)</f>
        <v>12.996570448699629</v>
      </c>
      <c r="AE128" s="3">
        <f t="shared" ref="AE128" si="1781">K128*100/SUM($F128:$O128)</f>
        <v>13.761074592740783</v>
      </c>
      <c r="AF128" s="3">
        <f t="shared" ref="AF128" si="1782">L128*100/SUM($F128:$O128)</f>
        <v>12.410688768219492</v>
      </c>
      <c r="AG128" s="3">
        <f t="shared" ref="AG128" si="1783">M128*100/SUM($F128:$O128)</f>
        <v>8.6024578450986002</v>
      </c>
      <c r="AH128" s="3">
        <f t="shared" ref="AH128" si="1784">N128*100/SUM($F128:$O128)</f>
        <v>8.6310374392683631</v>
      </c>
      <c r="AI128" s="3">
        <f t="shared" ref="AI128" si="1785">O128*100/SUM($F128:$O128)</f>
        <v>24.539154044012577</v>
      </c>
      <c r="AJ128" s="3">
        <f t="shared" ref="AJ128" si="1786">P128*100/SUM($P128:$Y128)</f>
        <v>1.9513974498900923</v>
      </c>
      <c r="AK128" s="3">
        <f t="shared" ref="AK128" si="1787">Q128*100/SUM($P128:$Y128)</f>
        <v>1.8364747885584443</v>
      </c>
      <c r="AL128" s="3">
        <f t="shared" ref="AL128" si="1788">R128*100/SUM($P128:$Y128)</f>
        <v>3.539592941002931</v>
      </c>
      <c r="AM128" s="3">
        <f t="shared" ref="AM128" si="1789">S128*100/SUM($P128:$Y128)</f>
        <v>7.3817585259030798</v>
      </c>
      <c r="AN128" s="3">
        <f t="shared" ref="AN128" si="1790">T128*100/SUM($P128:$Y128)</f>
        <v>7.364583054466844</v>
      </c>
      <c r="AO128" s="3">
        <f t="shared" ref="AO128" si="1791">U128*100/SUM($P128:$Y128)</f>
        <v>9.1828425728292569</v>
      </c>
      <c r="AP128" s="3">
        <f t="shared" ref="AP128" si="1792">V128*100/SUM($P128:$Y128)</f>
        <v>8.1409612169496874</v>
      </c>
      <c r="AQ128" s="3">
        <f t="shared" ref="AQ128" si="1793">W128*100/SUM($P128:$Y128)</f>
        <v>7.1257078523747817</v>
      </c>
      <c r="AR128" s="3">
        <f t="shared" ref="AR128" si="1794">X128*100/SUM($P128:$Y128)</f>
        <v>11.302119937433002</v>
      </c>
      <c r="AS128" s="3">
        <f t="shared" ref="AS128" si="1795">Y128*100/SUM($P128:$Y128)</f>
        <v>42.174561660591898</v>
      </c>
    </row>
    <row r="129" spans="1:45" ht="12" customHeight="1" x14ac:dyDescent="0.35">
      <c r="A129" s="7">
        <v>44032</v>
      </c>
      <c r="B129" s="5">
        <f>mtl_newcases!C147</f>
        <v>28179</v>
      </c>
      <c r="C129" s="5">
        <f>mtl_newcases!B147</f>
        <v>39</v>
      </c>
      <c r="D129">
        <v>3434</v>
      </c>
      <c r="E129">
        <f>D129-D128</f>
        <v>0</v>
      </c>
      <c r="F129" cm="1">
        <f t="array" ref="F129:O129">TRANSPOSE(santemontreal!DJ$57:DJ$66)</f>
        <v>353</v>
      </c>
      <c r="G129">
        <v>316</v>
      </c>
      <c r="H129">
        <v>1103</v>
      </c>
      <c r="I129">
        <v>3601</v>
      </c>
      <c r="J129">
        <v>3661</v>
      </c>
      <c r="K129">
        <v>3867</v>
      </c>
      <c r="L129">
        <v>3482</v>
      </c>
      <c r="M129">
        <v>2414</v>
      </c>
      <c r="N129">
        <v>2416</v>
      </c>
      <c r="O129">
        <v>6871</v>
      </c>
      <c r="P129" s="6">
        <f>F129/(age_distribution_2016!$B$2/100000)</f>
        <v>321.66940040094772</v>
      </c>
      <c r="Q129" s="6">
        <f>G129/(age_distribution_2016!$B$3/100000)</f>
        <v>302.72548737845477</v>
      </c>
      <c r="R129" s="6">
        <f>H129/(age_distribution_2016!$B$4/100000)</f>
        <v>586.12535536838743</v>
      </c>
      <c r="S129" s="6">
        <f>I129/(age_distribution_2016!$B$5/100000)</f>
        <v>1228.0671839031461</v>
      </c>
      <c r="T129" s="6">
        <f>J129/(age_distribution_2016!$B$6/100000)</f>
        <v>1221.6567948610996</v>
      </c>
      <c r="U129" s="6">
        <f>K129/(age_distribution_2016!$B$7/100000)</f>
        <v>1519.5991747715884</v>
      </c>
      <c r="V129" s="6">
        <f>L129/(age_distribution_2016!$B$8/100000)</f>
        <v>1345.0507001448575</v>
      </c>
      <c r="W129" s="6">
        <f>M129/(age_distribution_2016!$B$9/100000)</f>
        <v>1177.532255310846</v>
      </c>
      <c r="X129" s="6">
        <f>N129/(age_distribution_2016!$B$10/100000)</f>
        <v>1863.047501542258</v>
      </c>
      <c r="Y129" s="6">
        <f>O129/(age_distribution_2016!$B$11/100000)</f>
        <v>6954.1015130813221</v>
      </c>
      <c r="Z129" s="3">
        <f t="shared" ref="Z129" si="1796">F129*100/SUM($F129:$O129)</f>
        <v>1.256943455348241</v>
      </c>
      <c r="AA129" s="3">
        <f t="shared" ref="AA129" si="1797">G129*100/SUM($F129:$O129)</f>
        <v>1.1251958410482836</v>
      </c>
      <c r="AB129" s="3">
        <f t="shared" ref="AB129" si="1798">H129*100/SUM($F129:$O129)</f>
        <v>3.9275032046716993</v>
      </c>
      <c r="AC129" s="3">
        <f t="shared" ref="AC129" si="1799">I129*100/SUM($F129:$O129)</f>
        <v>12.82224754308503</v>
      </c>
      <c r="AD129" s="3">
        <f t="shared" ref="AD129" si="1800">J129*100/SUM($F129:$O129)</f>
        <v>13.035892323030907</v>
      </c>
      <c r="AE129" s="3">
        <f t="shared" ref="AE129" si="1801">K129*100/SUM($F129:$O129)</f>
        <v>13.769406067511751</v>
      </c>
      <c r="AF129" s="3">
        <f t="shared" ref="AF129" si="1802">L129*100/SUM($F129:$O129)</f>
        <v>12.398518729525708</v>
      </c>
      <c r="AG129" s="3">
        <f t="shared" ref="AG129" si="1803">M129*100/SUM($F129:$O129)</f>
        <v>8.5956416464891046</v>
      </c>
      <c r="AH129" s="3">
        <f t="shared" ref="AH129" si="1804">N129*100/SUM($F129:$O129)</f>
        <v>8.6027631391539661</v>
      </c>
      <c r="AI129" s="3">
        <f t="shared" ref="AI129" si="1805">O129*100/SUM($F129:$O129)</f>
        <v>24.465888050135309</v>
      </c>
      <c r="AJ129" s="3">
        <f t="shared" ref="AJ129" si="1806">P129*100/SUM($P129:$Y129)</f>
        <v>1.9472013853827068</v>
      </c>
      <c r="AK129" s="3">
        <f t="shared" ref="AK129" si="1807">Q129*100/SUM($P129:$Y129)</f>
        <v>1.8325258407521363</v>
      </c>
      <c r="AL129" s="3">
        <f t="shared" ref="AL129" si="1808">R129*100/SUM($P129:$Y129)</f>
        <v>3.5480655062578745</v>
      </c>
      <c r="AM129" s="3">
        <f t="shared" ref="AM129" si="1809">S129*100/SUM($P129:$Y129)</f>
        <v>7.434011811066255</v>
      </c>
      <c r="AN129" s="3">
        <f t="shared" ref="AN129" si="1810">T129*100/SUM($P129:$Y129)</f>
        <v>7.3952070058595538</v>
      </c>
      <c r="AO129" s="3">
        <f t="shared" ref="AO129" si="1811">U129*100/SUM($P129:$Y129)</f>
        <v>9.198778667331819</v>
      </c>
      <c r="AP129" s="3">
        <f t="shared" ref="AP129" si="1812">V129*100/SUM($P129:$Y129)</f>
        <v>8.1421626784128822</v>
      </c>
      <c r="AQ129" s="3">
        <f t="shared" ref="AQ129" si="1813">W129*100/SUM($P129:$Y129)</f>
        <v>7.1281024431173945</v>
      </c>
      <c r="AR129" s="3">
        <f t="shared" ref="AR129" si="1814">X129*100/SUM($P129:$Y129)</f>
        <v>11.277817136212088</v>
      </c>
      <c r="AS129" s="3">
        <f t="shared" ref="AS129" si="1815">Y129*100/SUM($P129:$Y129)</f>
        <v>42.096127525607294</v>
      </c>
    </row>
    <row r="130" spans="1:45" ht="12" customHeight="1" x14ac:dyDescent="0.35">
      <c r="A130" s="7">
        <v>44033</v>
      </c>
      <c r="B130" s="5">
        <f>mtl_newcases!C148</f>
        <v>28238</v>
      </c>
      <c r="C130" s="5">
        <f>mtl_newcases!B148</f>
        <v>59</v>
      </c>
      <c r="D130">
        <v>3434</v>
      </c>
      <c r="E130">
        <f>D130-D129</f>
        <v>0</v>
      </c>
      <c r="F130" cm="1">
        <f t="array" ref="F130:O130">TRANSPOSE(santemontreal!DK$57:DK$66)</f>
        <v>358</v>
      </c>
      <c r="G130">
        <v>319</v>
      </c>
      <c r="H130">
        <v>1106</v>
      </c>
      <c r="I130">
        <v>3626</v>
      </c>
      <c r="J130">
        <v>3675</v>
      </c>
      <c r="K130">
        <v>3871</v>
      </c>
      <c r="L130">
        <v>3483</v>
      </c>
      <c r="M130">
        <v>2416</v>
      </c>
      <c r="N130">
        <v>2418</v>
      </c>
      <c r="O130">
        <v>6873</v>
      </c>
      <c r="P130" s="6">
        <f>F130/(age_distribution_2016!$B$2/100000)</f>
        <v>326.22562420266087</v>
      </c>
      <c r="Q130" s="6">
        <f>G130/(age_distribution_2016!$B$3/100000)</f>
        <v>305.59946352445274</v>
      </c>
      <c r="R130" s="6">
        <f>H130/(age_distribution_2016!$B$4/100000)</f>
        <v>587.71953131227247</v>
      </c>
      <c r="S130" s="6">
        <f>I130/(age_distribution_2016!$B$5/100000)</f>
        <v>1236.5930599369085</v>
      </c>
      <c r="T130" s="6">
        <f>J130/(age_distribution_2016!$B$6/100000)</f>
        <v>1226.3285225661132</v>
      </c>
      <c r="U130" s="6">
        <f>K130/(age_distribution_2016!$B$7/100000)</f>
        <v>1521.1710384124176</v>
      </c>
      <c r="V130" s="6">
        <f>L130/(age_distribution_2016!$B$8/100000)</f>
        <v>1345.4369869628199</v>
      </c>
      <c r="W130" s="6">
        <f>M130/(age_distribution_2016!$B$9/100000)</f>
        <v>1178.5078412721641</v>
      </c>
      <c r="X130" s="6">
        <f>N130/(age_distribution_2016!$B$10/100000)</f>
        <v>1864.589759407773</v>
      </c>
      <c r="Y130" s="6">
        <f>O130/(age_distribution_2016!$B$11/100000)</f>
        <v>6956.12570214058</v>
      </c>
      <c r="Z130" s="3">
        <f t="shared" ref="Z130" si="1816">F130*100/SUM($F130:$O130)</f>
        <v>1.2719843666725883</v>
      </c>
      <c r="AA130" s="3">
        <f t="shared" ref="AA130" si="1817">G130*100/SUM($F130:$O130)</f>
        <v>1.1334162373423344</v>
      </c>
      <c r="AB130" s="3">
        <f t="shared" ref="AB130" si="1818">H130*100/SUM($F130:$O130)</f>
        <v>3.929650026647717</v>
      </c>
      <c r="AC130" s="3">
        <f t="shared" ref="AC130" si="1819">I130*100/SUM($F130:$O130)</f>
        <v>12.883282998756441</v>
      </c>
      <c r="AD130" s="3">
        <f t="shared" ref="AD130" si="1820">J130*100/SUM($F130:$O130)</f>
        <v>13.057381417658554</v>
      </c>
      <c r="AE130" s="3">
        <f t="shared" ref="AE130" si="1821">K130*100/SUM($F130:$O130)</f>
        <v>13.753775093267009</v>
      </c>
      <c r="AF130" s="3">
        <f t="shared" ref="AF130" si="1822">L130*100/SUM($F130:$O130)</f>
        <v>12.375199857878842</v>
      </c>
      <c r="AG130" s="3">
        <f t="shared" ref="AG130" si="1823">M130*100/SUM($F130:$O130)</f>
        <v>8.5841179605613789</v>
      </c>
      <c r="AH130" s="3">
        <f t="shared" ref="AH130" si="1824">N130*100/SUM($F130:$O130)</f>
        <v>8.5912240184757511</v>
      </c>
      <c r="AI130" s="3">
        <f t="shared" ref="AI130" si="1825">O130*100/SUM($F130:$O130)</f>
        <v>24.419968022739386</v>
      </c>
      <c r="AJ130" s="3">
        <f t="shared" ref="AJ130" si="1826">P130*100/SUM($P130:$Y130)</f>
        <v>1.9713545977549425</v>
      </c>
      <c r="AK130" s="3">
        <f t="shared" ref="AK130" si="1827">Q130*100/SUM($P130:$Y130)</f>
        <v>1.8467124063685365</v>
      </c>
      <c r="AL130" s="3">
        <f t="shared" ref="AL130" si="1828">R130*100/SUM($P130:$Y130)</f>
        <v>3.5515407567220101</v>
      </c>
      <c r="AM130" s="3">
        <f t="shared" ref="AM130" si="1829">S130*100/SUM($P130:$Y130)</f>
        <v>7.4726300860537807</v>
      </c>
      <c r="AN130" s="3">
        <f t="shared" ref="AN130" si="1830">T130*100/SUM($P130:$Y130)</f>
        <v>7.410602331522842</v>
      </c>
      <c r="AO130" s="3">
        <f t="shared" ref="AO130" si="1831">U130*100/SUM($P130:$Y130)</f>
        <v>9.192311388399883</v>
      </c>
      <c r="AP130" s="3">
        <f t="shared" ref="AP130" si="1832">V130*100/SUM($P130:$Y130)</f>
        <v>8.1303649789049217</v>
      </c>
      <c r="AQ130" s="3">
        <f t="shared" ref="AQ130" si="1833">W130*100/SUM($P130:$Y130)</f>
        <v>7.1216258902423242</v>
      </c>
      <c r="AR130" s="3">
        <f t="shared" ref="AR130" si="1834">X130*100/SUM($P130:$Y130)</f>
        <v>11.267562455032047</v>
      </c>
      <c r="AS130" s="3">
        <f t="shared" ref="AS130" si="1835">Y130*100/SUM($P130:$Y130)</f>
        <v>42.03529510899871</v>
      </c>
    </row>
    <row r="131" spans="1:45" ht="12" customHeight="1" x14ac:dyDescent="0.35">
      <c r="A131" s="7">
        <v>44034</v>
      </c>
      <c r="B131" s="5">
        <f>mtl_newcases!C149</f>
        <v>28303</v>
      </c>
      <c r="C131" s="5">
        <f>mtl_newcases!B149</f>
        <v>65</v>
      </c>
      <c r="D131">
        <v>3434</v>
      </c>
      <c r="E131">
        <f>D131-D130</f>
        <v>0</v>
      </c>
      <c r="F131" cm="1">
        <f t="array" ref="F131:O131">TRANSPOSE(santemontreal!DL$57:DL$66)</f>
        <v>359</v>
      </c>
      <c r="G131">
        <v>319</v>
      </c>
      <c r="H131">
        <v>1107</v>
      </c>
      <c r="I131">
        <v>3655</v>
      </c>
      <c r="J131">
        <v>3679</v>
      </c>
      <c r="K131">
        <v>3877</v>
      </c>
      <c r="L131">
        <v>3489</v>
      </c>
      <c r="M131">
        <v>2416</v>
      </c>
      <c r="N131">
        <v>2418</v>
      </c>
      <c r="O131">
        <v>6873</v>
      </c>
      <c r="P131" s="6">
        <f>F131/(age_distribution_2016!$B$2/100000)</f>
        <v>327.13686896300351</v>
      </c>
      <c r="Q131" s="6">
        <f>G131/(age_distribution_2016!$B$3/100000)</f>
        <v>305.59946352445274</v>
      </c>
      <c r="R131" s="6">
        <f>H131/(age_distribution_2016!$B$4/100000)</f>
        <v>588.25092329356744</v>
      </c>
      <c r="S131" s="6">
        <f>I131/(age_distribution_2016!$B$5/100000)</f>
        <v>1246.4830761360731</v>
      </c>
      <c r="T131" s="6">
        <f>J131/(age_distribution_2016!$B$6/100000)</f>
        <v>1227.6633019104029</v>
      </c>
      <c r="U131" s="6">
        <f>K131/(age_distribution_2016!$B$7/100000)</f>
        <v>1523.5288338736614</v>
      </c>
      <c r="V131" s="6">
        <f>L131/(age_distribution_2016!$B$8/100000)</f>
        <v>1347.7547078705938</v>
      </c>
      <c r="W131" s="6">
        <f>M131/(age_distribution_2016!$B$9/100000)</f>
        <v>1178.5078412721641</v>
      </c>
      <c r="X131" s="6">
        <f>N131/(age_distribution_2016!$B$10/100000)</f>
        <v>1864.589759407773</v>
      </c>
      <c r="Y131" s="6">
        <f>O131/(age_distribution_2016!$B$11/100000)</f>
        <v>6956.12570214058</v>
      </c>
      <c r="Z131" s="3">
        <f t="shared" ref="Z131" si="1836">F131*100/SUM($F131:$O131)</f>
        <v>1.273410896708286</v>
      </c>
      <c r="AA131" s="3">
        <f t="shared" ref="AA131" si="1837">G131*100/SUM($F131:$O131)</f>
        <v>1.1315266742338252</v>
      </c>
      <c r="AB131" s="3">
        <f t="shared" ref="AB131" si="1838">H131*100/SUM($F131:$O131)</f>
        <v>3.9266458569807039</v>
      </c>
      <c r="AC131" s="3">
        <f t="shared" ref="AC131" si="1839">I131*100/SUM($F131:$O131)</f>
        <v>12.964670828603859</v>
      </c>
      <c r="AD131" s="3">
        <f t="shared" ref="AD131" si="1840">J131*100/SUM($F131:$O131)</f>
        <v>13.049801362088536</v>
      </c>
      <c r="AE131" s="3">
        <f t="shared" ref="AE131" si="1841">K131*100/SUM($F131:$O131)</f>
        <v>13.752128263337116</v>
      </c>
      <c r="AF131" s="3">
        <f t="shared" ref="AF131" si="1842">L131*100/SUM($F131:$O131)</f>
        <v>12.375851305334846</v>
      </c>
      <c r="AG131" s="3">
        <f t="shared" ref="AG131" si="1843">M131*100/SUM($F131:$O131)</f>
        <v>8.5698070374574353</v>
      </c>
      <c r="AH131" s="3">
        <f t="shared" ref="AH131" si="1844">N131*100/SUM($F131:$O131)</f>
        <v>8.5769012485811587</v>
      </c>
      <c r="AI131" s="3">
        <f t="shared" ref="AI131" si="1845">O131*100/SUM($F131:$O131)</f>
        <v>24.379256526674233</v>
      </c>
      <c r="AJ131" s="3">
        <f t="shared" ref="AJ131" si="1846">P131*100/SUM($P131:$Y131)</f>
        <v>1.9747915535756746</v>
      </c>
      <c r="AK131" s="3">
        <f t="shared" ref="AK131" si="1847">Q131*100/SUM($P131:$Y131)</f>
        <v>1.8447790408289231</v>
      </c>
      <c r="AL131" s="3">
        <f t="shared" ref="AL131" si="1848">R131*100/SUM($P131:$Y131)</f>
        <v>3.5510303634855807</v>
      </c>
      <c r="AM131" s="3">
        <f t="shared" ref="AM131" si="1849">S131*100/SUM($P131:$Y131)</f>
        <v>7.5245088033991117</v>
      </c>
      <c r="AN131" s="3">
        <f t="shared" ref="AN131" si="1850">T131*100/SUM($P131:$Y131)</f>
        <v>7.4109015193932919</v>
      </c>
      <c r="AO131" s="3">
        <f t="shared" ref="AO131" si="1851">U131*100/SUM($P131:$Y131)</f>
        <v>9.1969207943448197</v>
      </c>
      <c r="AP131" s="3">
        <f t="shared" ref="AP131" si="1852">V131*100/SUM($P131:$Y131)</f>
        <v>8.1358442471847994</v>
      </c>
      <c r="AQ131" s="3">
        <f t="shared" ref="AQ131" si="1853">W131*100/SUM($P131:$Y131)</f>
        <v>7.1141700968904571</v>
      </c>
      <c r="AR131" s="3">
        <f t="shared" ref="AR131" si="1854">X131*100/SUM($P131:$Y131)</f>
        <v>11.255766185677448</v>
      </c>
      <c r="AS131" s="3">
        <f t="shared" ref="AS131" si="1855">Y131*100/SUM($P131:$Y131)</f>
        <v>41.991287395219906</v>
      </c>
    </row>
    <row r="132" spans="1:45" ht="12" customHeight="1" x14ac:dyDescent="0.35">
      <c r="A132" s="7">
        <v>44035</v>
      </c>
      <c r="B132" s="5">
        <f>mtl_newcases!C150</f>
        <v>28340</v>
      </c>
      <c r="C132" s="5">
        <f>mtl_newcases!B150</f>
        <v>37</v>
      </c>
      <c r="D132">
        <v>3434</v>
      </c>
      <c r="E132">
        <f>D132-D131</f>
        <v>0</v>
      </c>
      <c r="F132" cm="1">
        <f t="array" ref="F132:O132">TRANSPOSE(santemontreal!DM$57:DM$66)</f>
        <v>360</v>
      </c>
      <c r="G132">
        <v>319</v>
      </c>
      <c r="H132">
        <v>1116</v>
      </c>
      <c r="I132">
        <v>3687</v>
      </c>
      <c r="J132">
        <v>3691</v>
      </c>
      <c r="K132">
        <v>3883</v>
      </c>
      <c r="L132">
        <v>3493</v>
      </c>
      <c r="M132">
        <v>2418</v>
      </c>
      <c r="N132">
        <v>2418</v>
      </c>
      <c r="O132">
        <v>6873</v>
      </c>
      <c r="P132" s="6">
        <f>F132/(age_distribution_2016!$B$2/100000)</f>
        <v>328.04811372334609</v>
      </c>
      <c r="Q132" s="6">
        <f>G132/(age_distribution_2016!$B$3/100000)</f>
        <v>305.59946352445274</v>
      </c>
      <c r="R132" s="6">
        <f>H132/(age_distribution_2016!$B$4/100000)</f>
        <v>593.03345112522254</v>
      </c>
      <c r="S132" s="6">
        <f>I132/(age_distribution_2016!$B$5/100000)</f>
        <v>1257.3961974592889</v>
      </c>
      <c r="T132" s="6">
        <f>J132/(age_distribution_2016!$B$6/100000)</f>
        <v>1231.667639943272</v>
      </c>
      <c r="U132" s="6">
        <f>K132/(age_distribution_2016!$B$7/100000)</f>
        <v>1525.8866293349051</v>
      </c>
      <c r="V132" s="6">
        <f>L132/(age_distribution_2016!$B$8/100000)</f>
        <v>1349.2998551424432</v>
      </c>
      <c r="W132" s="6">
        <f>M132/(age_distribution_2016!$B$9/100000)</f>
        <v>1179.483427233482</v>
      </c>
      <c r="X132" s="6">
        <f>N132/(age_distribution_2016!$B$10/100000)</f>
        <v>1864.589759407773</v>
      </c>
      <c r="Y132" s="6">
        <f>O132/(age_distribution_2016!$B$11/100000)</f>
        <v>6956.12570214058</v>
      </c>
      <c r="Z132" s="3">
        <f t="shared" ref="Z132" si="1856">F132*100/SUM($F132:$O132)</f>
        <v>1.273975511359615</v>
      </c>
      <c r="AA132" s="3">
        <f t="shared" ref="AA132" si="1857">G132*100/SUM($F132:$O132)</f>
        <v>1.1288838558992145</v>
      </c>
      <c r="AB132" s="3">
        <f t="shared" ref="AB132" si="1858">H132*100/SUM($F132:$O132)</f>
        <v>3.9493240852148066</v>
      </c>
      <c r="AC132" s="3">
        <f t="shared" ref="AC132" si="1859">I132*100/SUM($F132:$O132)</f>
        <v>13.04763252884139</v>
      </c>
      <c r="AD132" s="3">
        <f t="shared" ref="AD132" si="1860">J132*100/SUM($F132:$O132)</f>
        <v>13.061787812300942</v>
      </c>
      <c r="AE132" s="3">
        <f t="shared" ref="AE132" si="1861">K132*100/SUM($F132:$O132)</f>
        <v>13.741241418359403</v>
      </c>
      <c r="AF132" s="3">
        <f t="shared" ref="AF132" si="1862">L132*100/SUM($F132:$O132)</f>
        <v>12.361101281053154</v>
      </c>
      <c r="AG132" s="3">
        <f t="shared" ref="AG132" si="1863">M132*100/SUM($F132:$O132)</f>
        <v>8.5568688512987467</v>
      </c>
      <c r="AH132" s="3">
        <f t="shared" ref="AH132" si="1864">N132*100/SUM($F132:$O132)</f>
        <v>8.5568688512987467</v>
      </c>
      <c r="AI132" s="3">
        <f t="shared" ref="AI132" si="1865">O132*100/SUM($F132:$O132)</f>
        <v>24.322315804373982</v>
      </c>
      <c r="AJ132" s="3">
        <f t="shared" ref="AJ132" si="1866">P132*100/SUM($P132:$Y132)</f>
        <v>1.9772499461883029</v>
      </c>
      <c r="AK132" s="3">
        <f t="shared" ref="AK132" si="1867">Q132*100/SUM($P132:$Y132)</f>
        <v>1.8419448170291253</v>
      </c>
      <c r="AL132" s="3">
        <f t="shared" ref="AL132" si="1868">R132*100/SUM($P132:$Y132)</f>
        <v>3.5744005536763481</v>
      </c>
      <c r="AM132" s="3">
        <f t="shared" ref="AM132" si="1869">S132*100/SUM($P132:$Y132)</f>
        <v>7.5787253752065151</v>
      </c>
      <c r="AN132" s="3">
        <f t="shared" ref="AN132" si="1870">T132*100/SUM($P132:$Y132)</f>
        <v>7.4236512051811108</v>
      </c>
      <c r="AO132" s="3">
        <f t="shared" ref="AO132" si="1871">U132*100/SUM($P132:$Y132)</f>
        <v>9.197002297919866</v>
      </c>
      <c r="AP132" s="3">
        <f t="shared" ref="AP132" si="1872">V132*100/SUM($P132:$Y132)</f>
        <v>8.1326578461055021</v>
      </c>
      <c r="AQ132" s="3">
        <f t="shared" ref="AQ132" si="1873">W132*100/SUM($P132:$Y132)</f>
        <v>7.1091204169951823</v>
      </c>
      <c r="AR132" s="3">
        <f t="shared" ref="AR132" si="1874">X132*100/SUM($P132:$Y132)</f>
        <v>11.238473404427033</v>
      </c>
      <c r="AS132" s="3">
        <f t="shared" ref="AS132" si="1875">Y132*100/SUM($P132:$Y132)</f>
        <v>41.926774137271032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50"/>
  <sheetViews>
    <sheetView zoomScale="75" zoomScaleNormal="75" workbookViewId="0">
      <pane ySplit="1" topLeftCell="A144" activePane="bottomLeft" state="frozen"/>
      <selection pane="bottomLeft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145</v>
      </c>
      <c r="C29">
        <v>588</v>
      </c>
      <c r="E29" s="7"/>
    </row>
    <row r="30" spans="1:5" x14ac:dyDescent="0.35">
      <c r="A30" s="7">
        <v>43915</v>
      </c>
      <c r="B30">
        <v>188</v>
      </c>
      <c r="C30">
        <v>776</v>
      </c>
      <c r="E30" s="7"/>
    </row>
    <row r="31" spans="1:5" x14ac:dyDescent="0.35">
      <c r="A31" s="7">
        <v>43916</v>
      </c>
      <c r="B31">
        <v>184</v>
      </c>
      <c r="C31">
        <v>960</v>
      </c>
      <c r="E31" s="7"/>
    </row>
    <row r="32" spans="1:5" x14ac:dyDescent="0.35">
      <c r="A32" s="7">
        <v>43917</v>
      </c>
      <c r="B32">
        <v>243</v>
      </c>
      <c r="C32">
        <v>1203</v>
      </c>
      <c r="E32" s="7"/>
    </row>
    <row r="33" spans="1:5" x14ac:dyDescent="0.35">
      <c r="A33" s="7">
        <v>43918</v>
      </c>
      <c r="B33">
        <v>201</v>
      </c>
      <c r="C33">
        <v>1404</v>
      </c>
      <c r="E33" s="7"/>
    </row>
    <row r="34" spans="1:5" x14ac:dyDescent="0.35">
      <c r="A34" s="7">
        <v>43919</v>
      </c>
      <c r="B34">
        <v>262</v>
      </c>
      <c r="C34">
        <v>1666</v>
      </c>
      <c r="E34" s="7"/>
    </row>
    <row r="35" spans="1:5" x14ac:dyDescent="0.35">
      <c r="A35" s="7">
        <v>43920</v>
      </c>
      <c r="B35">
        <v>266</v>
      </c>
      <c r="C35">
        <v>1932</v>
      </c>
      <c r="E35" s="7"/>
    </row>
    <row r="36" spans="1:5" x14ac:dyDescent="0.35">
      <c r="A36" s="7">
        <v>43921</v>
      </c>
      <c r="B36" s="8">
        <v>332</v>
      </c>
      <c r="C36">
        <v>2264</v>
      </c>
      <c r="E36" s="7"/>
    </row>
    <row r="37" spans="1:5" x14ac:dyDescent="0.35">
      <c r="A37" s="7">
        <v>43922</v>
      </c>
      <c r="B37" s="8">
        <v>305</v>
      </c>
      <c r="C37">
        <v>2569</v>
      </c>
      <c r="E37" s="7"/>
    </row>
    <row r="38" spans="1:5" x14ac:dyDescent="0.35">
      <c r="A38" s="7">
        <v>43923</v>
      </c>
      <c r="B38">
        <v>410</v>
      </c>
      <c r="C38">
        <v>2979</v>
      </c>
      <c r="E38" s="7"/>
    </row>
    <row r="39" spans="1:5" x14ac:dyDescent="0.35">
      <c r="A39" s="7">
        <v>43924</v>
      </c>
      <c r="B39">
        <v>351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618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573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462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312</v>
      </c>
      <c r="C61">
        <v>12729</v>
      </c>
      <c r="E61" s="7"/>
    </row>
    <row r="62" spans="1:6" x14ac:dyDescent="0.35">
      <c r="A62" s="7">
        <v>43947</v>
      </c>
      <c r="B62" s="8">
        <v>283</v>
      </c>
      <c r="C62">
        <v>13012</v>
      </c>
      <c r="E62" s="7"/>
    </row>
    <row r="63" spans="1:6" x14ac:dyDescent="0.35">
      <c r="A63" s="7">
        <v>43948</v>
      </c>
      <c r="B63" s="8">
        <v>462</v>
      </c>
      <c r="C63">
        <v>13474</v>
      </c>
      <c r="E63" s="7"/>
      <c r="F63" s="5"/>
    </row>
    <row r="64" spans="1:6" x14ac:dyDescent="0.35">
      <c r="A64" s="7">
        <v>43949</v>
      </c>
      <c r="B64" s="8">
        <v>475</v>
      </c>
      <c r="C64">
        <v>13949</v>
      </c>
      <c r="E64" s="7"/>
    </row>
    <row r="65" spans="1:5" x14ac:dyDescent="0.35">
      <c r="A65" s="7">
        <v>43950</v>
      </c>
      <c r="B65" s="8">
        <v>519</v>
      </c>
      <c r="C65">
        <v>14468</v>
      </c>
      <c r="E65" s="7"/>
    </row>
    <row r="66" spans="1:5" x14ac:dyDescent="0.35">
      <c r="A66" s="7">
        <v>43951</v>
      </c>
      <c r="B66" s="8">
        <v>593</v>
      </c>
      <c r="C66">
        <v>15061</v>
      </c>
      <c r="E66" s="7"/>
    </row>
    <row r="67" spans="1:5" x14ac:dyDescent="0.35">
      <c r="A67" s="7">
        <v>43952</v>
      </c>
      <c r="B67" s="8">
        <v>619</v>
      </c>
      <c r="C67">
        <v>15680</v>
      </c>
      <c r="E67" s="7"/>
    </row>
    <row r="68" spans="1:5" x14ac:dyDescent="0.35">
      <c r="A68" s="7">
        <v>43953</v>
      </c>
      <c r="B68" s="8">
        <v>523</v>
      </c>
      <c r="C68">
        <v>16203</v>
      </c>
      <c r="E68" s="7"/>
    </row>
    <row r="69" spans="1:5" x14ac:dyDescent="0.35">
      <c r="A69" s="7">
        <v>43954</v>
      </c>
      <c r="B69" s="8">
        <v>347</v>
      </c>
      <c r="C69">
        <v>16550</v>
      </c>
      <c r="E69" s="7"/>
    </row>
    <row r="70" spans="1:5" x14ac:dyDescent="0.35">
      <c r="A70" s="7">
        <v>43955</v>
      </c>
      <c r="B70" s="8">
        <v>418</v>
      </c>
      <c r="C70">
        <v>16968</v>
      </c>
      <c r="E70" s="7"/>
    </row>
    <row r="71" spans="1:5" x14ac:dyDescent="0.35">
      <c r="A71" s="7">
        <v>43956</v>
      </c>
      <c r="B71" s="8">
        <v>470</v>
      </c>
      <c r="C71">
        <v>17438</v>
      </c>
      <c r="E71" s="7"/>
    </row>
    <row r="72" spans="1:5" x14ac:dyDescent="0.35">
      <c r="A72" s="7">
        <v>43957</v>
      </c>
      <c r="B72" s="8">
        <v>569</v>
      </c>
      <c r="C72">
        <v>18007</v>
      </c>
      <c r="E72" s="7"/>
    </row>
    <row r="73" spans="1:5" x14ac:dyDescent="0.35">
      <c r="A73" s="7">
        <v>43958</v>
      </c>
      <c r="B73" s="8">
        <v>427</v>
      </c>
      <c r="C73">
        <v>18434</v>
      </c>
      <c r="E73" s="7"/>
    </row>
    <row r="74" spans="1:5" x14ac:dyDescent="0.35">
      <c r="A74" s="7">
        <v>43959</v>
      </c>
      <c r="B74" s="8">
        <v>432</v>
      </c>
      <c r="C74">
        <v>18866</v>
      </c>
      <c r="E74" s="7"/>
    </row>
    <row r="75" spans="1:5" x14ac:dyDescent="0.35">
      <c r="A75" s="7">
        <v>43960</v>
      </c>
      <c r="B75" s="8">
        <v>313</v>
      </c>
      <c r="C75">
        <v>19179</v>
      </c>
      <c r="E75" s="7"/>
    </row>
    <row r="76" spans="1:5" x14ac:dyDescent="0.35">
      <c r="A76" s="7">
        <v>43961</v>
      </c>
      <c r="B76">
        <v>302</v>
      </c>
      <c r="C76">
        <v>19481</v>
      </c>
      <c r="E76" s="7"/>
    </row>
    <row r="77" spans="1:5" x14ac:dyDescent="0.35">
      <c r="A77" s="7">
        <v>43962</v>
      </c>
      <c r="B77">
        <v>368</v>
      </c>
      <c r="C77">
        <v>19849</v>
      </c>
    </row>
    <row r="78" spans="1:5" x14ac:dyDescent="0.35">
      <c r="A78" s="7">
        <v>43963</v>
      </c>
      <c r="B78">
        <v>425</v>
      </c>
      <c r="C78">
        <v>20274</v>
      </c>
    </row>
    <row r="79" spans="1:5" x14ac:dyDescent="0.35">
      <c r="A79" s="7">
        <v>43964</v>
      </c>
      <c r="B79">
        <v>393</v>
      </c>
      <c r="C79">
        <v>20667</v>
      </c>
    </row>
    <row r="80" spans="1:5" x14ac:dyDescent="0.35">
      <c r="A80" s="7">
        <v>43965</v>
      </c>
      <c r="B80">
        <v>354</v>
      </c>
      <c r="C80">
        <v>21021</v>
      </c>
    </row>
    <row r="81" spans="1:3" x14ac:dyDescent="0.35">
      <c r="A81" s="7">
        <v>43966</v>
      </c>
      <c r="B81">
        <v>349</v>
      </c>
      <c r="C81">
        <v>21370</v>
      </c>
    </row>
    <row r="82" spans="1:3" x14ac:dyDescent="0.35">
      <c r="A82" s="7">
        <v>43967</v>
      </c>
      <c r="B82">
        <v>271</v>
      </c>
      <c r="C82">
        <v>21641</v>
      </c>
    </row>
    <row r="83" spans="1:3" x14ac:dyDescent="0.35">
      <c r="A83" s="7">
        <v>43968</v>
      </c>
      <c r="B83">
        <v>342</v>
      </c>
      <c r="C83">
        <v>21983</v>
      </c>
    </row>
    <row r="84" spans="1:3" x14ac:dyDescent="0.35">
      <c r="A84" s="7">
        <v>43969</v>
      </c>
      <c r="B84">
        <v>330</v>
      </c>
      <c r="C84">
        <v>22313</v>
      </c>
    </row>
    <row r="85" spans="1:3" x14ac:dyDescent="0.35">
      <c r="A85" s="7">
        <v>43970</v>
      </c>
      <c r="B85">
        <v>317</v>
      </c>
      <c r="C85">
        <v>22630</v>
      </c>
    </row>
    <row r="86" spans="1:3" x14ac:dyDescent="0.35">
      <c r="A86" s="7">
        <v>43971</v>
      </c>
      <c r="B86">
        <v>407</v>
      </c>
      <c r="C86">
        <v>23037</v>
      </c>
    </row>
    <row r="87" spans="1:3" x14ac:dyDescent="0.35">
      <c r="A87" s="7">
        <v>43972</v>
      </c>
      <c r="B87">
        <v>378</v>
      </c>
      <c r="C87">
        <v>23415</v>
      </c>
    </row>
    <row r="88" spans="1:3" x14ac:dyDescent="0.35">
      <c r="A88" s="7">
        <v>43973</v>
      </c>
      <c r="B88">
        <v>252</v>
      </c>
      <c r="C88">
        <v>23667</v>
      </c>
    </row>
    <row r="89" spans="1:3" x14ac:dyDescent="0.35">
      <c r="A89" s="7">
        <v>43974</v>
      </c>
      <c r="B89">
        <v>215</v>
      </c>
      <c r="C89">
        <v>23882</v>
      </c>
    </row>
    <row r="90" spans="1:3" x14ac:dyDescent="0.35">
      <c r="A90" s="7">
        <v>43975</v>
      </c>
      <c r="B90">
        <v>211</v>
      </c>
      <c r="C90">
        <v>24093</v>
      </c>
    </row>
    <row r="91" spans="1:3" x14ac:dyDescent="0.35">
      <c r="A91" s="7">
        <v>43976</v>
      </c>
      <c r="B91">
        <v>202</v>
      </c>
      <c r="C91">
        <v>24295</v>
      </c>
    </row>
    <row r="92" spans="1:3" x14ac:dyDescent="0.35">
      <c r="A92" s="7">
        <v>43977</v>
      </c>
      <c r="B92">
        <v>237</v>
      </c>
      <c r="C92">
        <v>24532</v>
      </c>
    </row>
    <row r="93" spans="1:3" x14ac:dyDescent="0.35">
      <c r="A93" s="7">
        <v>43978</v>
      </c>
      <c r="B93">
        <v>249</v>
      </c>
      <c r="C93">
        <v>24781</v>
      </c>
    </row>
    <row r="94" spans="1:3" x14ac:dyDescent="0.35">
      <c r="A94" s="7">
        <v>43979</v>
      </c>
      <c r="B94">
        <v>184</v>
      </c>
      <c r="C94">
        <v>24965</v>
      </c>
    </row>
    <row r="95" spans="1:3" x14ac:dyDescent="0.35">
      <c r="A95" s="7">
        <v>43980</v>
      </c>
      <c r="B95">
        <v>193</v>
      </c>
      <c r="C95">
        <v>25158</v>
      </c>
    </row>
    <row r="96" spans="1:3" x14ac:dyDescent="0.35">
      <c r="A96" s="7">
        <v>43981</v>
      </c>
      <c r="B96">
        <v>207</v>
      </c>
      <c r="C96">
        <v>25365</v>
      </c>
    </row>
    <row r="97" spans="1:3" x14ac:dyDescent="0.35">
      <c r="A97" s="7">
        <v>43982</v>
      </c>
      <c r="B97">
        <v>134</v>
      </c>
      <c r="C97">
        <v>25499</v>
      </c>
    </row>
    <row r="98" spans="1:3" x14ac:dyDescent="0.35">
      <c r="A98" s="7">
        <v>43983</v>
      </c>
      <c r="B98">
        <v>155</v>
      </c>
      <c r="C98">
        <v>25654</v>
      </c>
    </row>
    <row r="99" spans="1:3" x14ac:dyDescent="0.35">
      <c r="A99" s="7">
        <v>43984</v>
      </c>
      <c r="B99">
        <v>95</v>
      </c>
      <c r="C99">
        <v>25749</v>
      </c>
    </row>
    <row r="100" spans="1:3" x14ac:dyDescent="0.35">
      <c r="A100" s="7">
        <v>43985</v>
      </c>
      <c r="B100">
        <v>113</v>
      </c>
      <c r="C100">
        <v>25862</v>
      </c>
    </row>
    <row r="101" spans="1:3" x14ac:dyDescent="0.35">
      <c r="A101" s="7">
        <v>43986</v>
      </c>
      <c r="B101">
        <v>121</v>
      </c>
      <c r="C101">
        <v>25983</v>
      </c>
    </row>
    <row r="102" spans="1:3" x14ac:dyDescent="0.35">
      <c r="A102" s="7">
        <v>43987</v>
      </c>
      <c r="B102">
        <v>108</v>
      </c>
      <c r="C102">
        <v>26091</v>
      </c>
    </row>
    <row r="103" spans="1:3" x14ac:dyDescent="0.35">
      <c r="A103" s="7">
        <v>43988</v>
      </c>
      <c r="B103">
        <v>103</v>
      </c>
      <c r="C103">
        <v>26194</v>
      </c>
    </row>
    <row r="104" spans="1:3" x14ac:dyDescent="0.35">
      <c r="A104" s="7">
        <v>43989</v>
      </c>
      <c r="B104">
        <v>73</v>
      </c>
      <c r="C104">
        <v>26267</v>
      </c>
    </row>
    <row r="105" spans="1:3" x14ac:dyDescent="0.35">
      <c r="A105" s="7">
        <v>43990</v>
      </c>
      <c r="B105">
        <v>50</v>
      </c>
      <c r="C105">
        <v>26317</v>
      </c>
    </row>
    <row r="106" spans="1:3" x14ac:dyDescent="0.35">
      <c r="A106" s="7">
        <v>43991</v>
      </c>
      <c r="B106">
        <v>76</v>
      </c>
      <c r="C106">
        <v>26393</v>
      </c>
    </row>
    <row r="107" spans="1:3" x14ac:dyDescent="0.35">
      <c r="A107" s="7">
        <v>43992</v>
      </c>
      <c r="B107">
        <v>68</v>
      </c>
      <c r="C107">
        <v>26461</v>
      </c>
    </row>
    <row r="108" spans="1:3" x14ac:dyDescent="0.35">
      <c r="A108" s="7">
        <v>43993</v>
      </c>
      <c r="B108">
        <v>64</v>
      </c>
      <c r="C108">
        <v>26525</v>
      </c>
    </row>
    <row r="109" spans="1:3" x14ac:dyDescent="0.35">
      <c r="A109" s="7">
        <v>43994</v>
      </c>
      <c r="B109">
        <v>73</v>
      </c>
      <c r="C109">
        <v>26598</v>
      </c>
    </row>
    <row r="110" spans="1:3" x14ac:dyDescent="0.35">
      <c r="A110" s="7">
        <v>43995</v>
      </c>
      <c r="B110">
        <v>66</v>
      </c>
      <c r="C110">
        <v>26664</v>
      </c>
    </row>
    <row r="111" spans="1:3" x14ac:dyDescent="0.35">
      <c r="A111" s="7">
        <v>43996</v>
      </c>
      <c r="B111">
        <v>27</v>
      </c>
      <c r="C111">
        <v>26691</v>
      </c>
    </row>
    <row r="112" spans="1:3" x14ac:dyDescent="0.35">
      <c r="A112" s="7">
        <v>43997</v>
      </c>
      <c r="B112">
        <v>55</v>
      </c>
      <c r="C112">
        <v>26746</v>
      </c>
    </row>
    <row r="113" spans="1:3" x14ac:dyDescent="0.35">
      <c r="A113" s="7">
        <v>43998</v>
      </c>
      <c r="B113">
        <v>72</v>
      </c>
      <c r="C113">
        <v>26818</v>
      </c>
    </row>
    <row r="114" spans="1:3" x14ac:dyDescent="0.35">
      <c r="A114" s="7">
        <v>43999</v>
      </c>
      <c r="B114">
        <v>50</v>
      </c>
      <c r="C114">
        <v>26868</v>
      </c>
    </row>
    <row r="115" spans="1:3" x14ac:dyDescent="0.35">
      <c r="A115" s="7">
        <v>44000</v>
      </c>
      <c r="B115">
        <v>53</v>
      </c>
      <c r="C115">
        <v>26921</v>
      </c>
    </row>
    <row r="116" spans="1:3" x14ac:dyDescent="0.35">
      <c r="A116" s="7">
        <v>44001</v>
      </c>
      <c r="B116">
        <v>64</v>
      </c>
      <c r="C116">
        <v>26985</v>
      </c>
    </row>
    <row r="117" spans="1:3" x14ac:dyDescent="0.35">
      <c r="A117" s="7">
        <v>44002</v>
      </c>
      <c r="B117">
        <v>33</v>
      </c>
      <c r="C117">
        <v>27018</v>
      </c>
    </row>
    <row r="118" spans="1:3" x14ac:dyDescent="0.35">
      <c r="A118" s="7">
        <v>44003</v>
      </c>
      <c r="B118">
        <v>26</v>
      </c>
      <c r="C118">
        <v>27044</v>
      </c>
    </row>
    <row r="119" spans="1:3" x14ac:dyDescent="0.35">
      <c r="A119" s="7">
        <v>44004</v>
      </c>
      <c r="B119">
        <v>37</v>
      </c>
      <c r="C119">
        <v>27081</v>
      </c>
    </row>
    <row r="120" spans="1:3" x14ac:dyDescent="0.35">
      <c r="A120" s="7">
        <v>44005</v>
      </c>
      <c r="B120">
        <v>39</v>
      </c>
      <c r="C120">
        <v>27120</v>
      </c>
    </row>
    <row r="121" spans="1:3" x14ac:dyDescent="0.35">
      <c r="A121" s="7">
        <v>44006</v>
      </c>
      <c r="B121">
        <v>29</v>
      </c>
      <c r="C121">
        <v>27149</v>
      </c>
    </row>
    <row r="122" spans="1:3" x14ac:dyDescent="0.35">
      <c r="A122" s="7">
        <v>44007</v>
      </c>
      <c r="B122">
        <v>46</v>
      </c>
      <c r="C122">
        <v>27195</v>
      </c>
    </row>
    <row r="123" spans="1:3" x14ac:dyDescent="0.35">
      <c r="A123" s="7">
        <v>44008</v>
      </c>
      <c r="B123">
        <v>40</v>
      </c>
      <c r="C123">
        <v>27235</v>
      </c>
    </row>
    <row r="124" spans="1:3" x14ac:dyDescent="0.35">
      <c r="A124" s="7">
        <v>44009</v>
      </c>
      <c r="B124">
        <v>28</v>
      </c>
      <c r="C124">
        <v>27263</v>
      </c>
    </row>
    <row r="125" spans="1:3" x14ac:dyDescent="0.35">
      <c r="A125" s="7">
        <v>44010</v>
      </c>
      <c r="B125">
        <v>19</v>
      </c>
      <c r="C125">
        <v>27282</v>
      </c>
    </row>
    <row r="126" spans="1:3" x14ac:dyDescent="0.35">
      <c r="A126" s="7">
        <v>44011</v>
      </c>
      <c r="B126">
        <v>16</v>
      </c>
      <c r="C126">
        <v>27298</v>
      </c>
    </row>
    <row r="127" spans="1:3" x14ac:dyDescent="0.35">
      <c r="A127" s="7">
        <v>44012</v>
      </c>
      <c r="B127">
        <v>40</v>
      </c>
      <c r="C127">
        <v>27338</v>
      </c>
    </row>
    <row r="128" spans="1:3" x14ac:dyDescent="0.35">
      <c r="A128" s="7">
        <v>44013</v>
      </c>
      <c r="B128">
        <v>25</v>
      </c>
      <c r="C128">
        <v>27363</v>
      </c>
    </row>
    <row r="129" spans="1:3" x14ac:dyDescent="0.35">
      <c r="A129" s="7">
        <v>44014</v>
      </c>
      <c r="B129">
        <v>16</v>
      </c>
      <c r="C129">
        <v>27379</v>
      </c>
    </row>
    <row r="130" spans="1:3" x14ac:dyDescent="0.35">
      <c r="A130" s="7">
        <v>44015</v>
      </c>
      <c r="B130">
        <v>17</v>
      </c>
      <c r="C130">
        <v>27396</v>
      </c>
    </row>
    <row r="131" spans="1:3" x14ac:dyDescent="0.35">
      <c r="A131" s="7">
        <v>44016</v>
      </c>
      <c r="B131">
        <v>15</v>
      </c>
      <c r="C131">
        <v>27411</v>
      </c>
    </row>
    <row r="132" spans="1:3" x14ac:dyDescent="0.35">
      <c r="A132" s="7">
        <v>44017</v>
      </c>
      <c r="B132">
        <v>6</v>
      </c>
      <c r="C132">
        <v>27417</v>
      </c>
    </row>
    <row r="133" spans="1:3" x14ac:dyDescent="0.35">
      <c r="A133" s="7">
        <v>44018</v>
      </c>
      <c r="B133">
        <v>15</v>
      </c>
      <c r="C133">
        <v>27432</v>
      </c>
    </row>
    <row r="134" spans="1:3" x14ac:dyDescent="0.35">
      <c r="A134" s="7">
        <v>44019</v>
      </c>
      <c r="B134">
        <v>21</v>
      </c>
      <c r="C134">
        <v>27453</v>
      </c>
    </row>
    <row r="135" spans="1:3" x14ac:dyDescent="0.35">
      <c r="A135" s="7">
        <v>44020</v>
      </c>
      <c r="B135">
        <v>33</v>
      </c>
      <c r="C135">
        <v>27486</v>
      </c>
    </row>
    <row r="136" spans="1:3" x14ac:dyDescent="0.35">
      <c r="A136" s="7">
        <v>44021</v>
      </c>
      <c r="B136">
        <v>51</v>
      </c>
      <c r="C136">
        <v>27537</v>
      </c>
    </row>
    <row r="137" spans="1:3" x14ac:dyDescent="0.35">
      <c r="A137" s="7">
        <v>44022</v>
      </c>
      <c r="B137">
        <v>48</v>
      </c>
      <c r="C137">
        <v>27585</v>
      </c>
    </row>
    <row r="138" spans="1:3" x14ac:dyDescent="0.35">
      <c r="A138" s="7">
        <v>44023</v>
      </c>
      <c r="B138">
        <v>20</v>
      </c>
      <c r="C138">
        <v>27605</v>
      </c>
    </row>
    <row r="139" spans="1:3" x14ac:dyDescent="0.35">
      <c r="A139" s="7">
        <v>44024</v>
      </c>
      <c r="B139">
        <v>14</v>
      </c>
      <c r="C139">
        <v>27619</v>
      </c>
    </row>
    <row r="140" spans="1:3" x14ac:dyDescent="0.35">
      <c r="A140" s="7">
        <v>44025</v>
      </c>
      <c r="B140">
        <v>77</v>
      </c>
      <c r="C140">
        <v>27696</v>
      </c>
    </row>
    <row r="141" spans="1:3" x14ac:dyDescent="0.35">
      <c r="A141" s="7">
        <v>44026</v>
      </c>
      <c r="B141">
        <v>67</v>
      </c>
      <c r="C141">
        <v>27763</v>
      </c>
    </row>
    <row r="142" spans="1:3" x14ac:dyDescent="0.35">
      <c r="A142" s="7">
        <v>44027</v>
      </c>
      <c r="B142">
        <v>66</v>
      </c>
      <c r="C142">
        <v>27829</v>
      </c>
    </row>
    <row r="143" spans="1:3" x14ac:dyDescent="0.35">
      <c r="A143" s="7">
        <v>44028</v>
      </c>
      <c r="B143">
        <v>62</v>
      </c>
      <c r="C143">
        <v>27891</v>
      </c>
    </row>
    <row r="144" spans="1:3" x14ac:dyDescent="0.35">
      <c r="A144" s="7">
        <v>44029</v>
      </c>
      <c r="B144">
        <v>94</v>
      </c>
      <c r="C144">
        <v>27985</v>
      </c>
    </row>
    <row r="145" spans="1:3" x14ac:dyDescent="0.35">
      <c r="A145" s="7">
        <v>44030</v>
      </c>
      <c r="B145">
        <v>101</v>
      </c>
      <c r="C145">
        <v>28086</v>
      </c>
    </row>
    <row r="146" spans="1:3" x14ac:dyDescent="0.35">
      <c r="A146" s="7">
        <v>44031</v>
      </c>
      <c r="B146">
        <v>54</v>
      </c>
      <c r="C146">
        <v>28140</v>
      </c>
    </row>
    <row r="147" spans="1:3" x14ac:dyDescent="0.35">
      <c r="A147" s="7">
        <v>44032</v>
      </c>
      <c r="B147">
        <v>39</v>
      </c>
      <c r="C147">
        <v>28179</v>
      </c>
    </row>
    <row r="148" spans="1:3" x14ac:dyDescent="0.35">
      <c r="A148" s="7">
        <v>44033</v>
      </c>
      <c r="B148">
        <v>59</v>
      </c>
      <c r="C148">
        <v>28238</v>
      </c>
    </row>
    <row r="149" spans="1:3" x14ac:dyDescent="0.35">
      <c r="A149" s="7">
        <v>44034</v>
      </c>
      <c r="B149">
        <v>65</v>
      </c>
      <c r="C149">
        <v>28303</v>
      </c>
    </row>
    <row r="150" spans="1:3" x14ac:dyDescent="0.35">
      <c r="A150" s="7">
        <v>44035</v>
      </c>
      <c r="B150">
        <v>37</v>
      </c>
      <c r="C150">
        <v>28340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Y1" workbookViewId="0">
      <pane ySplit="1" topLeftCell="A2" activePane="bottomLeft" state="frozen"/>
      <selection pane="bottomLeft" activeCell="DO117" sqref="DO11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400</v>
      </c>
      <c r="CX1" s="10" t="s">
        <v>401</v>
      </c>
      <c r="CY1" s="10" t="s">
        <v>402</v>
      </c>
      <c r="CZ1" s="10" t="s">
        <v>403</v>
      </c>
      <c r="DA1" s="10" t="s">
        <v>404</v>
      </c>
      <c r="DB1" s="10" t="s">
        <v>405</v>
      </c>
      <c r="DC1" s="10" t="s">
        <v>406</v>
      </c>
      <c r="DD1" s="10" t="s">
        <v>407</v>
      </c>
      <c r="DE1" s="10" t="s">
        <v>408</v>
      </c>
      <c r="DF1" s="10" t="s">
        <v>409</v>
      </c>
      <c r="DG1" s="10" t="s">
        <v>410</v>
      </c>
      <c r="DH1" s="10" t="s">
        <v>411</v>
      </c>
      <c r="DI1" s="10" t="s">
        <v>412</v>
      </c>
      <c r="DJ1" s="10" t="s">
        <v>413</v>
      </c>
      <c r="DK1" s="10" t="s">
        <v>414</v>
      </c>
      <c r="DL1" s="10" t="s">
        <v>415</v>
      </c>
      <c r="DM1" s="10" t="s">
        <v>416</v>
      </c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>
        <v>348</v>
      </c>
      <c r="DG57" s="13" t="s">
        <v>101</v>
      </c>
      <c r="DH57" s="13" t="s">
        <v>101</v>
      </c>
      <c r="DI57" s="13">
        <v>353</v>
      </c>
      <c r="DJ57" s="13">
        <v>353</v>
      </c>
      <c r="DK57" s="13">
        <v>358</v>
      </c>
      <c r="DL57" s="13">
        <v>359</v>
      </c>
      <c r="DM57" s="13">
        <v>360</v>
      </c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>
        <v>315</v>
      </c>
      <c r="DG58" s="13" t="s">
        <v>101</v>
      </c>
      <c r="DH58" s="13" t="s">
        <v>101</v>
      </c>
      <c r="DI58" s="15">
        <v>316</v>
      </c>
      <c r="DJ58" s="15">
        <v>316</v>
      </c>
      <c r="DK58" s="15">
        <v>319</v>
      </c>
      <c r="DL58" s="15">
        <v>319</v>
      </c>
      <c r="DM58" s="15">
        <v>319</v>
      </c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>
        <v>1088</v>
      </c>
      <c r="DG59" s="13" t="s">
        <v>101</v>
      </c>
      <c r="DH59" s="13" t="s">
        <v>101</v>
      </c>
      <c r="DI59" s="13">
        <v>1098</v>
      </c>
      <c r="DJ59" s="13">
        <v>1103</v>
      </c>
      <c r="DK59" s="13">
        <v>1106</v>
      </c>
      <c r="DL59" s="13">
        <v>1107</v>
      </c>
      <c r="DM59" s="13">
        <v>1116</v>
      </c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>
        <v>3464</v>
      </c>
      <c r="DG60" s="13" t="s">
        <v>101</v>
      </c>
      <c r="DH60" s="13" t="s">
        <v>101</v>
      </c>
      <c r="DI60" s="15">
        <v>3568</v>
      </c>
      <c r="DJ60" s="15">
        <v>3601</v>
      </c>
      <c r="DK60" s="15">
        <v>3626</v>
      </c>
      <c r="DL60" s="15">
        <v>3655</v>
      </c>
      <c r="DM60" s="15">
        <v>3687</v>
      </c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>
        <v>3591</v>
      </c>
      <c r="DG61" s="13" t="s">
        <v>101</v>
      </c>
      <c r="DH61" s="13" t="s">
        <v>101</v>
      </c>
      <c r="DI61" s="13">
        <v>3638</v>
      </c>
      <c r="DJ61" s="13">
        <v>3661</v>
      </c>
      <c r="DK61" s="13">
        <v>3675</v>
      </c>
      <c r="DL61" s="13">
        <v>3679</v>
      </c>
      <c r="DM61" s="13">
        <v>3691</v>
      </c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>
        <v>3833</v>
      </c>
      <c r="DG62" s="13" t="s">
        <v>101</v>
      </c>
      <c r="DH62" s="13" t="s">
        <v>101</v>
      </c>
      <c r="DI62" s="15">
        <v>3852</v>
      </c>
      <c r="DJ62" s="15">
        <v>3867</v>
      </c>
      <c r="DK62" s="15">
        <v>3871</v>
      </c>
      <c r="DL62" s="15">
        <v>3877</v>
      </c>
      <c r="DM62" s="15">
        <v>3883</v>
      </c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>
        <v>3461</v>
      </c>
      <c r="DG63" s="13" t="s">
        <v>101</v>
      </c>
      <c r="DH63" s="13" t="s">
        <v>101</v>
      </c>
      <c r="DI63" s="13">
        <v>3474</v>
      </c>
      <c r="DJ63" s="13">
        <v>3482</v>
      </c>
      <c r="DK63" s="13">
        <v>3483</v>
      </c>
      <c r="DL63" s="13">
        <v>3489</v>
      </c>
      <c r="DM63" s="13">
        <v>3493</v>
      </c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>
        <v>2401</v>
      </c>
      <c r="DG64" s="13" t="s">
        <v>101</v>
      </c>
      <c r="DH64" s="13" t="s">
        <v>101</v>
      </c>
      <c r="DI64" s="15">
        <v>2408</v>
      </c>
      <c r="DJ64" s="15">
        <v>2414</v>
      </c>
      <c r="DK64" s="15">
        <v>2416</v>
      </c>
      <c r="DL64" s="15">
        <v>2416</v>
      </c>
      <c r="DM64" s="15">
        <v>2418</v>
      </c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>
        <v>2413</v>
      </c>
      <c r="DG65" s="13" t="s">
        <v>101</v>
      </c>
      <c r="DH65" s="13" t="s">
        <v>101</v>
      </c>
      <c r="DI65" s="13">
        <v>2416</v>
      </c>
      <c r="DJ65" s="13">
        <v>2416</v>
      </c>
      <c r="DK65" s="13">
        <v>2418</v>
      </c>
      <c r="DL65" s="13">
        <v>2418</v>
      </c>
      <c r="DM65" s="13">
        <v>2418</v>
      </c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>
        <v>6866</v>
      </c>
      <c r="DG66" s="13" t="s">
        <v>101</v>
      </c>
      <c r="DH66" s="13" t="s">
        <v>101</v>
      </c>
      <c r="DI66" s="15">
        <v>6869</v>
      </c>
      <c r="DJ66" s="15">
        <v>6871</v>
      </c>
      <c r="DK66" s="15">
        <v>6873</v>
      </c>
      <c r="DL66" s="15">
        <v>6873</v>
      </c>
      <c r="DM66" s="15">
        <v>6873</v>
      </c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>
        <v>83</v>
      </c>
      <c r="DG67" s="13" t="s">
        <v>101</v>
      </c>
      <c r="DH67" s="13" t="s">
        <v>101</v>
      </c>
      <c r="DI67" s="13">
        <v>83</v>
      </c>
      <c r="DJ67" s="13">
        <v>83</v>
      </c>
      <c r="DK67" s="13">
        <v>83</v>
      </c>
      <c r="DL67" s="13">
        <v>82</v>
      </c>
      <c r="DM67" s="13">
        <v>82</v>
      </c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>
        <v>27863</v>
      </c>
      <c r="DG68" s="13" t="s">
        <v>101</v>
      </c>
      <c r="DH68" s="13" t="s">
        <v>101</v>
      </c>
      <c r="DI68" s="24">
        <v>28075</v>
      </c>
      <c r="DJ68" s="24">
        <v>28167</v>
      </c>
      <c r="DK68" s="24">
        <v>28228</v>
      </c>
      <c r="DL68" s="24">
        <v>28274</v>
      </c>
      <c r="DM68" s="24">
        <v>28340</v>
      </c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thickBot="1" x14ac:dyDescent="0.4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ht="15" thickBot="1" x14ac:dyDescent="0.4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3" t="s">
        <v>101</v>
      </c>
      <c r="DH107" s="13" t="s">
        <v>101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</row>
    <row r="108" spans="1:216" ht="15" thickBot="1" x14ac:dyDescent="0.4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3" t="s">
        <v>101</v>
      </c>
      <c r="DH108" s="13" t="s">
        <v>101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</row>
    <row r="109" spans="1:216" ht="15" thickBot="1" x14ac:dyDescent="0.4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3" t="s">
        <v>101</v>
      </c>
      <c r="DH109" s="13" t="s">
        <v>101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</row>
    <row r="110" spans="1:216" ht="15" thickBot="1" x14ac:dyDescent="0.4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  <c r="DF110" s="25">
        <v>3</v>
      </c>
      <c r="DG110" s="13" t="s">
        <v>101</v>
      </c>
      <c r="DH110" s="13" t="s">
        <v>101</v>
      </c>
      <c r="DI110" s="25">
        <v>3</v>
      </c>
      <c r="DJ110" s="25">
        <v>3</v>
      </c>
      <c r="DK110" s="25">
        <v>3</v>
      </c>
      <c r="DL110" s="25">
        <v>3</v>
      </c>
      <c r="DM110" s="25">
        <v>3</v>
      </c>
    </row>
    <row r="111" spans="1:216" ht="15" thickBot="1" x14ac:dyDescent="0.4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  <c r="DF111" s="25">
        <v>4</v>
      </c>
      <c r="DG111" s="13" t="s">
        <v>101</v>
      </c>
      <c r="DH111" s="13" t="s">
        <v>101</v>
      </c>
      <c r="DI111" s="25">
        <v>4</v>
      </c>
      <c r="DJ111" s="25">
        <v>4</v>
      </c>
      <c r="DK111" s="25">
        <v>4</v>
      </c>
      <c r="DL111" s="25">
        <v>4</v>
      </c>
      <c r="DM111" s="25">
        <v>4</v>
      </c>
    </row>
    <row r="112" spans="1:216" ht="15" thickBot="1" x14ac:dyDescent="0.4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  <c r="DF112" s="11">
        <v>15</v>
      </c>
      <c r="DG112" s="13" t="s">
        <v>101</v>
      </c>
      <c r="DH112" s="13" t="s">
        <v>101</v>
      </c>
      <c r="DI112" s="11">
        <v>15</v>
      </c>
      <c r="DJ112" s="11">
        <v>15</v>
      </c>
      <c r="DK112" s="11">
        <v>15</v>
      </c>
      <c r="DL112" s="11">
        <v>15</v>
      </c>
      <c r="DM112" s="11">
        <v>15</v>
      </c>
    </row>
    <row r="113" spans="1:117" ht="15" thickBot="1" x14ac:dyDescent="0.4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  <c r="DF113" s="11">
        <v>66</v>
      </c>
      <c r="DG113" s="13" t="s">
        <v>101</v>
      </c>
      <c r="DH113" s="13" t="s">
        <v>101</v>
      </c>
      <c r="DI113" s="11">
        <v>67</v>
      </c>
      <c r="DJ113" s="11">
        <v>67</v>
      </c>
      <c r="DK113" s="11">
        <v>67</v>
      </c>
      <c r="DL113" s="11">
        <v>67</v>
      </c>
      <c r="DM113" s="11">
        <v>67</v>
      </c>
    </row>
    <row r="114" spans="1:117" ht="15" thickBot="1" x14ac:dyDescent="0.4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  <c r="DF114" s="11">
        <v>219</v>
      </c>
      <c r="DG114" s="13" t="s">
        <v>101</v>
      </c>
      <c r="DH114" s="13" t="s">
        <v>101</v>
      </c>
      <c r="DI114" s="11">
        <v>219</v>
      </c>
      <c r="DJ114" s="11">
        <v>219</v>
      </c>
      <c r="DK114" s="11">
        <v>219</v>
      </c>
      <c r="DL114" s="11">
        <v>219</v>
      </c>
      <c r="DM114" s="11">
        <v>219</v>
      </c>
    </row>
    <row r="115" spans="1:117" ht="15" thickBot="1" x14ac:dyDescent="0.4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  <c r="DF115" s="11">
        <v>592</v>
      </c>
      <c r="DG115" s="13" t="s">
        <v>101</v>
      </c>
      <c r="DH115" s="13" t="s">
        <v>101</v>
      </c>
      <c r="DI115" s="11">
        <v>593</v>
      </c>
      <c r="DJ115" s="11">
        <v>593</v>
      </c>
      <c r="DK115" s="11">
        <v>593</v>
      </c>
      <c r="DL115" s="11">
        <v>593</v>
      </c>
      <c r="DM115" s="11">
        <v>593</v>
      </c>
    </row>
    <row r="116" spans="1:117" ht="15" thickBot="1" x14ac:dyDescent="0.4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  <c r="DF116" s="11">
        <v>2532</v>
      </c>
      <c r="DG116" s="13" t="s">
        <v>101</v>
      </c>
      <c r="DH116" s="13" t="s">
        <v>101</v>
      </c>
      <c r="DI116" s="11">
        <v>2533</v>
      </c>
      <c r="DJ116" s="11">
        <v>2533</v>
      </c>
      <c r="DK116" s="11">
        <v>2533</v>
      </c>
      <c r="DL116" s="11">
        <v>2533</v>
      </c>
      <c r="DM116" s="11">
        <v>2533</v>
      </c>
    </row>
    <row r="117" spans="1:117" ht="15" thickBot="1" x14ac:dyDescent="0.4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13" t="s">
        <v>101</v>
      </c>
      <c r="DH117" s="13" t="s">
        <v>101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</row>
    <row r="118" spans="1:117" ht="15" thickBot="1" x14ac:dyDescent="0.4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  <c r="DF118" s="11">
        <v>3431</v>
      </c>
      <c r="DG118" s="13" t="s">
        <v>101</v>
      </c>
      <c r="DH118" s="13" t="s">
        <v>101</v>
      </c>
      <c r="DI118" s="11">
        <v>3434</v>
      </c>
      <c r="DJ118" s="11">
        <v>3434</v>
      </c>
      <c r="DK118" s="11">
        <v>3434</v>
      </c>
      <c r="DL118" s="11">
        <v>3434</v>
      </c>
      <c r="DM118" s="11">
        <v>3434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393</v>
      </c>
      <c r="B1" s="36" t="s">
        <v>394</v>
      </c>
      <c r="C1" s="36" t="s">
        <v>395</v>
      </c>
      <c r="D1" s="36" t="s">
        <v>396</v>
      </c>
      <c r="E1" s="26" t="s">
        <v>397</v>
      </c>
      <c r="F1" s="37" t="s">
        <v>399</v>
      </c>
    </row>
    <row r="2" spans="1:6" ht="15" thickBot="1" x14ac:dyDescent="0.4">
      <c r="A2" s="27"/>
      <c r="B2" s="28"/>
      <c r="C2" s="28"/>
      <c r="D2" s="28"/>
      <c r="E2" s="28" t="s">
        <v>398</v>
      </c>
      <c r="F2" s="28"/>
    </row>
    <row r="3" spans="1:6" ht="15" thickBot="1" x14ac:dyDescent="0.4">
      <c r="A3" s="27" t="s">
        <v>331</v>
      </c>
      <c r="B3" s="28">
        <v>358</v>
      </c>
      <c r="C3" s="28">
        <v>1.3</v>
      </c>
      <c r="D3" s="28">
        <v>322.89999999999998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319</v>
      </c>
      <c r="C4" s="28">
        <v>1.1000000000000001</v>
      </c>
      <c r="D4" s="28">
        <v>295.5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1106</v>
      </c>
      <c r="C5" s="28">
        <v>3.9</v>
      </c>
      <c r="D5" s="30">
        <v>556.1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3626</v>
      </c>
      <c r="C6" s="28">
        <v>12.9</v>
      </c>
      <c r="D6" s="30">
        <v>1125.7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3675</v>
      </c>
      <c r="C7" s="28">
        <v>13.1</v>
      </c>
      <c r="D7" s="30">
        <v>1118.5999999999999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3871</v>
      </c>
      <c r="C8" s="28">
        <v>13.8</v>
      </c>
      <c r="D8" s="30">
        <v>1390.7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3483</v>
      </c>
      <c r="C9" s="28">
        <v>12.4</v>
      </c>
      <c r="D9" s="30">
        <v>1357</v>
      </c>
      <c r="E9" s="28">
        <v>67</v>
      </c>
      <c r="F9" s="28">
        <v>26.1</v>
      </c>
    </row>
    <row r="10" spans="1:6" ht="15" thickBot="1" x14ac:dyDescent="0.4">
      <c r="A10" s="27" t="s">
        <v>338</v>
      </c>
      <c r="B10" s="29">
        <v>2416</v>
      </c>
      <c r="C10" s="28">
        <v>8.6</v>
      </c>
      <c r="D10" s="30">
        <v>1115.5999999999999</v>
      </c>
      <c r="E10" s="28">
        <v>219</v>
      </c>
      <c r="F10" s="28">
        <v>101.1</v>
      </c>
    </row>
    <row r="11" spans="1:6" ht="15" thickBot="1" x14ac:dyDescent="0.4">
      <c r="A11" s="27" t="s">
        <v>339</v>
      </c>
      <c r="B11" s="29">
        <v>2418</v>
      </c>
      <c r="C11" s="28">
        <v>8.6</v>
      </c>
      <c r="D11" s="30">
        <v>1671</v>
      </c>
      <c r="E11" s="29">
        <v>593</v>
      </c>
      <c r="F11" s="30">
        <v>409.8</v>
      </c>
    </row>
    <row r="12" spans="1:6" ht="20.5" thickBot="1" x14ac:dyDescent="0.4">
      <c r="A12" s="27" t="s">
        <v>340</v>
      </c>
      <c r="B12" s="29">
        <v>6873</v>
      </c>
      <c r="C12" s="28">
        <v>24.4</v>
      </c>
      <c r="D12" s="30">
        <v>6802.2</v>
      </c>
      <c r="E12" s="29">
        <v>2533</v>
      </c>
      <c r="F12" s="30">
        <v>2506.9</v>
      </c>
    </row>
    <row r="13" spans="1:6" ht="15" thickBot="1" x14ac:dyDescent="0.4">
      <c r="A13" s="31" t="s">
        <v>341</v>
      </c>
      <c r="B13" s="32">
        <v>83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28228</v>
      </c>
      <c r="C14" t="s">
        <v>224</v>
      </c>
      <c r="D14" s="38">
        <v>1366.5</v>
      </c>
      <c r="E14" s="2">
        <v>3434</v>
      </c>
      <c r="F14">
        <v>166.2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2020-07-25T06:46:16Z</dcterms:modified>
</cp:coreProperties>
</file>