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A696F033-9C86-49E6-B707-66ECEACF1E88}" xr6:coauthVersionLast="45" xr6:coauthVersionMax="45" xr10:uidLastSave="{00000000-0000-0000-0000-000000000000}"/>
  <bookViews>
    <workbookView xWindow="0" yWindow="380" windowWidth="19200" windowHeight="9990" tabRatio="733" firstSheet="1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8" i="8" l="1" a="1"/>
  <c r="F128" i="8" s="1"/>
  <c r="E128" i="8"/>
  <c r="C128" i="8"/>
  <c r="B128" i="8"/>
  <c r="AI128" i="8" l="1"/>
  <c r="S128" i="8"/>
  <c r="W128" i="8"/>
  <c r="AE128" i="8"/>
  <c r="T128" i="8"/>
  <c r="X128" i="8"/>
  <c r="AB128" i="8"/>
  <c r="R128" i="8"/>
  <c r="V128" i="8"/>
  <c r="AD128" i="8"/>
  <c r="Q128" i="8"/>
  <c r="U128" i="8"/>
  <c r="Y128" i="8"/>
  <c r="F125" i="8" a="1"/>
  <c r="F125" i="8" s="1"/>
  <c r="E125" i="8"/>
  <c r="C125" i="8"/>
  <c r="B125" i="8"/>
  <c r="AC128" i="8" l="1"/>
  <c r="AH128" i="8"/>
  <c r="AF128" i="8"/>
  <c r="Z128" i="8"/>
  <c r="P128" i="8"/>
  <c r="AJ128" i="8" s="1"/>
  <c r="AA128" i="8"/>
  <c r="AG128" i="8"/>
  <c r="R125" i="8"/>
  <c r="V125" i="8"/>
  <c r="AD125" i="8"/>
  <c r="S125" i="8"/>
  <c r="W125" i="8"/>
  <c r="AE125" i="8"/>
  <c r="AI125" i="8"/>
  <c r="T125" i="8"/>
  <c r="X125" i="8"/>
  <c r="AB125" i="8"/>
  <c r="AF125" i="8"/>
  <c r="Q125" i="8"/>
  <c r="U125" i="8"/>
  <c r="Y125" i="8"/>
  <c r="AC125" i="8"/>
  <c r="F124" i="8" a="1"/>
  <c r="F124" i="8" s="1"/>
  <c r="E124" i="8"/>
  <c r="C124" i="8"/>
  <c r="B124" i="8"/>
  <c r="AL128" i="8" l="1"/>
  <c r="AR128" i="8"/>
  <c r="AK128" i="8"/>
  <c r="AP128" i="8"/>
  <c r="AS128" i="8"/>
  <c r="AO128" i="8"/>
  <c r="AM128" i="8"/>
  <c r="AQ128" i="8"/>
  <c r="AN128" i="8"/>
  <c r="P125" i="8"/>
  <c r="AJ125" i="8" s="1"/>
  <c r="Z125" i="8"/>
  <c r="AA125" i="8"/>
  <c r="AH125" i="8"/>
  <c r="AG125" i="8"/>
  <c r="AG124" i="8"/>
  <c r="R124" i="8"/>
  <c r="V124" i="8"/>
  <c r="AD124" i="8"/>
  <c r="AH124" i="8"/>
  <c r="S124" i="8"/>
  <c r="W124" i="8"/>
  <c r="AA124" i="8"/>
  <c r="AE124" i="8"/>
  <c r="AI124" i="8"/>
  <c r="T124" i="8"/>
  <c r="X124" i="8"/>
  <c r="AB124" i="8"/>
  <c r="AF124" i="8"/>
  <c r="Q124" i="8"/>
  <c r="U124" i="8"/>
  <c r="Y124" i="8"/>
  <c r="AC124" i="8"/>
  <c r="F123" i="8" a="1"/>
  <c r="F123" i="8" s="1"/>
  <c r="E123" i="8"/>
  <c r="C123" i="8"/>
  <c r="B123" i="8"/>
  <c r="AL125" i="8" l="1"/>
  <c r="AR125" i="8"/>
  <c r="AP125" i="8"/>
  <c r="AS125" i="8"/>
  <c r="AO125" i="8"/>
  <c r="AM125" i="8"/>
  <c r="AQ125" i="8"/>
  <c r="AN125" i="8"/>
  <c r="AK125" i="8"/>
  <c r="AK124" i="8"/>
  <c r="P124" i="8"/>
  <c r="AJ124" i="8" s="1"/>
  <c r="Z124" i="8"/>
  <c r="Q123" i="8"/>
  <c r="U123" i="8"/>
  <c r="Y123" i="8"/>
  <c r="S123" i="8"/>
  <c r="W123" i="8"/>
  <c r="AE123" i="8"/>
  <c r="AI123" i="8"/>
  <c r="R123" i="8"/>
  <c r="V123" i="8"/>
  <c r="AD123" i="8"/>
  <c r="AH123" i="8"/>
  <c r="T123" i="8"/>
  <c r="X123" i="8"/>
  <c r="AB123" i="8"/>
  <c r="AF123" i="8"/>
  <c r="F122" i="8" a="1"/>
  <c r="F122" i="8" s="1"/>
  <c r="E122" i="8"/>
  <c r="C122" i="8"/>
  <c r="B122" i="8"/>
  <c r="AR124" i="8" l="1"/>
  <c r="AP124" i="8"/>
  <c r="AO124" i="8"/>
  <c r="AS124" i="8"/>
  <c r="AM124" i="8"/>
  <c r="AL124" i="8"/>
  <c r="AN124" i="8"/>
  <c r="AQ124" i="8"/>
  <c r="P123" i="8"/>
  <c r="AJ123" i="8" s="1"/>
  <c r="Z123" i="8"/>
  <c r="AA123" i="8"/>
  <c r="AG123" i="8"/>
  <c r="AC123" i="8"/>
  <c r="Q122" i="8"/>
  <c r="U122" i="8"/>
  <c r="Y122" i="8"/>
  <c r="S122" i="8"/>
  <c r="W122" i="8"/>
  <c r="AA122" i="8"/>
  <c r="AE122" i="8"/>
  <c r="AI122" i="8"/>
  <c r="R122" i="8"/>
  <c r="V122" i="8"/>
  <c r="AD122" i="8"/>
  <c r="AH122" i="8"/>
  <c r="T122" i="8"/>
  <c r="X122" i="8"/>
  <c r="AB122" i="8"/>
  <c r="F121" i="8" a="1"/>
  <c r="F121" i="8" s="1"/>
  <c r="E121" i="8"/>
  <c r="C121" i="8"/>
  <c r="B121" i="8"/>
  <c r="AN123" i="8" l="1"/>
  <c r="AP123" i="8"/>
  <c r="AS123" i="8"/>
  <c r="AR123" i="8"/>
  <c r="AO123" i="8"/>
  <c r="AQ123" i="8"/>
  <c r="AK123" i="8"/>
  <c r="AM123" i="8"/>
  <c r="AL123" i="8"/>
  <c r="P122" i="8"/>
  <c r="AJ122" i="8" s="1"/>
  <c r="Z122" i="8"/>
  <c r="AO122" i="8"/>
  <c r="AG122" i="8"/>
  <c r="AK122" i="8"/>
  <c r="AS122" i="8"/>
  <c r="AN122" i="8"/>
  <c r="AL122" i="8"/>
  <c r="AQ122" i="8"/>
  <c r="AC122" i="8"/>
  <c r="AF122" i="8"/>
  <c r="R121" i="8"/>
  <c r="V121" i="8"/>
  <c r="S121" i="8"/>
  <c r="W121" i="8"/>
  <c r="AE121" i="8"/>
  <c r="AI121" i="8"/>
  <c r="T121" i="8"/>
  <c r="X121" i="8"/>
  <c r="AB121" i="8"/>
  <c r="AF121" i="8"/>
  <c r="Q121" i="8"/>
  <c r="U121" i="8"/>
  <c r="Y121" i="8"/>
  <c r="AC121" i="8"/>
  <c r="F118" i="8" a="1"/>
  <c r="F118" i="8" s="1"/>
  <c r="E118" i="8"/>
  <c r="C118" i="8"/>
  <c r="B118" i="8"/>
  <c r="AP122" i="8" l="1"/>
  <c r="AR122" i="8"/>
  <c r="AM122" i="8"/>
  <c r="P121" i="8"/>
  <c r="AJ121" i="8" s="1"/>
  <c r="Z121" i="8"/>
  <c r="AA121" i="8"/>
  <c r="AH121" i="8"/>
  <c r="AG121" i="8"/>
  <c r="AK121" i="8"/>
  <c r="AD121" i="8"/>
  <c r="R118" i="8"/>
  <c r="V118" i="8"/>
  <c r="AD118" i="8"/>
  <c r="T118" i="8"/>
  <c r="AB118" i="8"/>
  <c r="AF118" i="8"/>
  <c r="S118" i="8"/>
  <c r="W118" i="8"/>
  <c r="AA118" i="8"/>
  <c r="AE118" i="8"/>
  <c r="AI118" i="8"/>
  <c r="X118" i="8"/>
  <c r="Q118" i="8"/>
  <c r="U118" i="8"/>
  <c r="Y118" i="8"/>
  <c r="AC118" i="8"/>
  <c r="F117" i="8" a="1"/>
  <c r="F117" i="8" s="1"/>
  <c r="E117" i="8"/>
  <c r="C117" i="8"/>
  <c r="B117" i="8"/>
  <c r="AR121" i="8" l="1"/>
  <c r="AP121" i="8"/>
  <c r="AO121" i="8"/>
  <c r="AS121" i="8"/>
  <c r="AQ121" i="8"/>
  <c r="AL121" i="8"/>
  <c r="AN121" i="8"/>
  <c r="AM121" i="8"/>
  <c r="AL118" i="8"/>
  <c r="P118" i="8"/>
  <c r="AJ118" i="8" s="1"/>
  <c r="Z118" i="8"/>
  <c r="AH118" i="8"/>
  <c r="AG118" i="8"/>
  <c r="R117" i="8"/>
  <c r="S117" i="8"/>
  <c r="W117" i="8"/>
  <c r="AE117" i="8"/>
  <c r="V117" i="8"/>
  <c r="T117" i="8"/>
  <c r="X117" i="8"/>
  <c r="Q117" i="8"/>
  <c r="U117" i="8"/>
  <c r="Y117" i="8"/>
  <c r="F116" i="8" a="1"/>
  <c r="F116" i="8" s="1"/>
  <c r="E116" i="8"/>
  <c r="C116" i="8"/>
  <c r="B116" i="8"/>
  <c r="AN118" i="8" l="1"/>
  <c r="AS118" i="8"/>
  <c r="AQ118" i="8"/>
  <c r="AR118" i="8"/>
  <c r="AM118" i="8"/>
  <c r="AO118" i="8"/>
  <c r="AK118" i="8"/>
  <c r="AP118" i="8"/>
  <c r="AN117" i="8"/>
  <c r="P117" i="8"/>
  <c r="AJ117" i="8" s="1"/>
  <c r="Z117" i="8"/>
  <c r="AF117" i="8"/>
  <c r="AH117" i="8"/>
  <c r="AA117" i="8"/>
  <c r="AD117" i="8"/>
  <c r="AS117" i="8"/>
  <c r="AB117" i="8"/>
  <c r="AP117" i="8"/>
  <c r="AQ117" i="8"/>
  <c r="AL117" i="8"/>
  <c r="AK117" i="8"/>
  <c r="AC117" i="8"/>
  <c r="AO117" i="8"/>
  <c r="AR117" i="8"/>
  <c r="AI117" i="8"/>
  <c r="AM117" i="8"/>
  <c r="AG117" i="8"/>
  <c r="R116" i="8"/>
  <c r="V116" i="8"/>
  <c r="AD116" i="8"/>
  <c r="S116" i="8"/>
  <c r="W116" i="8"/>
  <c r="AI116" i="8"/>
  <c r="T116" i="8"/>
  <c r="X116" i="8"/>
  <c r="AB116" i="8"/>
  <c r="AF116" i="8"/>
  <c r="Q116" i="8"/>
  <c r="U116" i="8"/>
  <c r="Y116" i="8"/>
  <c r="AC116" i="8"/>
  <c r="F115" i="8" a="1"/>
  <c r="F115" i="8" s="1"/>
  <c r="E115" i="8"/>
  <c r="C115" i="8"/>
  <c r="B115" i="8"/>
  <c r="AE116" i="8" l="1"/>
  <c r="P116" i="8"/>
  <c r="AJ116" i="8" s="1"/>
  <c r="Z116" i="8"/>
  <c r="AA116" i="8"/>
  <c r="AH116" i="8"/>
  <c r="AG116" i="8"/>
  <c r="R115" i="8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AL116" i="8" l="1"/>
  <c r="AQ116" i="8"/>
  <c r="AS116" i="8"/>
  <c r="AK116" i="8"/>
  <c r="AR116" i="8"/>
  <c r="AM116" i="8"/>
  <c r="AO116" i="8"/>
  <c r="AN116" i="8"/>
  <c r="AP116" i="8"/>
  <c r="P115" i="8"/>
  <c r="AJ115" i="8" s="1"/>
  <c r="Z115" i="8"/>
  <c r="AS115" i="8"/>
  <c r="AO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K115" i="8" l="1"/>
  <c r="AP115" i="8"/>
  <c r="AR115" i="8"/>
  <c r="AL115" i="8"/>
  <c r="AM115" i="8"/>
  <c r="AQ115" i="8"/>
  <c r="AN115" i="8"/>
  <c r="Z114" i="8"/>
  <c r="P114" i="8"/>
  <c r="AJ114" i="8" s="1"/>
  <c r="AO114" i="8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R114" i="8" l="1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S101" i="8"/>
  <c r="T101" i="8"/>
  <c r="U101" i="8"/>
  <c r="W101" i="8"/>
  <c r="X101" i="8"/>
  <c r="Y101" i="8"/>
  <c r="AA101" i="8"/>
  <c r="AB101" i="8"/>
  <c r="AC101" i="8"/>
  <c r="AE101" i="8"/>
  <c r="AF101" i="8"/>
  <c r="AG101" i="8"/>
  <c r="AI101" i="8"/>
  <c r="F101" i="8" a="1"/>
  <c r="F101" i="8" s="1"/>
  <c r="Z101" i="8" s="1"/>
  <c r="E101" i="8"/>
  <c r="B101" i="8"/>
  <c r="C101" i="8"/>
  <c r="AH101" i="8" l="1"/>
  <c r="AD101" i="8"/>
  <c r="V101" i="8"/>
  <c r="R101" i="8"/>
  <c r="AQ101" i="8" s="1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P101" i="8"/>
  <c r="AK101" i="8"/>
  <c r="F100" i="8" a="1"/>
  <c r="F100" i="8" s="1"/>
  <c r="E100" i="8"/>
  <c r="C100" i="8"/>
  <c r="B100" i="8"/>
  <c r="AJ101" i="8" l="1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AO92" i="8" s="1"/>
  <c r="Q92" i="8"/>
  <c r="F91" i="8" a="1"/>
  <c r="F91" i="8" s="1"/>
  <c r="P91" i="8" s="1"/>
  <c r="B91" i="8"/>
  <c r="C91" i="8"/>
  <c r="E91" i="8"/>
  <c r="AN92" i="8" l="1"/>
  <c r="AK92" i="8"/>
  <c r="AS92" i="8"/>
  <c r="AP92" i="8"/>
  <c r="AQ92" i="8"/>
  <c r="AE91" i="8"/>
  <c r="W91" i="8"/>
  <c r="AD91" i="8"/>
  <c r="Z91" i="8"/>
  <c r="V91" i="8"/>
  <c r="R91" i="8"/>
  <c r="AL91" i="8" s="1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S91" i="8" l="1"/>
  <c r="AO91" i="8"/>
  <c r="AB90" i="8"/>
  <c r="AG90" i="8"/>
  <c r="Y90" i="8"/>
  <c r="Q90" i="8"/>
  <c r="AR91" i="8"/>
  <c r="T90" i="8"/>
  <c r="AF90" i="8"/>
  <c r="X90" i="8"/>
  <c r="P90" i="8"/>
  <c r="AP90" i="8" s="1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O90" i="8" l="1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L88" i="8" s="1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O88" i="8" l="1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K84" i="8" l="1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O83" i="8" l="1"/>
  <c r="AP83" i="8"/>
  <c r="AS83" i="8"/>
  <c r="AH82" i="8"/>
  <c r="Z82" i="8"/>
  <c r="V82" i="8"/>
  <c r="R82" i="8"/>
  <c r="AL82" i="8" s="1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K81" i="8" s="1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R81" i="8" l="1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AO80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Q79" i="8" l="1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L78" i="8" s="1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R78" i="8" l="1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L77" i="8" s="1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N76" i="8" s="1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O76" i="8" l="1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L75" i="8" l="1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L44" i="8" l="1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1AF29-5E8A-45CF-A21F-B6B5D36787F3}" keepAlive="1" name="Query - data_mtl_new_cases" description="Connection to the 'data_mtl_new_cases' query in the workbook." type="5" refreshedVersion="6" background="1">
    <dbPr connection="Provider=Microsoft.Mashup.OleDb.1;Data Source=$Workbook$;Location=data_mtl_new_cases;Extended Properties=&quot;&quot;" command="SELECT * FROM [data_mtl_new_cas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<sst xmlns="http://schemas.openxmlformats.org/spreadsheetml/2006/main" count="3062" uniqueCount="413">
  <si>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</si>
  <si>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</si>
  <si>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</si>
  <si>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</si>
  <si>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</si>
  <si>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</si>
  <si>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</si>
  <si>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</si>
  <si>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</si>
  <si>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</si>
  <si>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</si>
  <si>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</si>
  <si>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</si>
  <si>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</si>
  <si>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</si>
  <si>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</si>
  <si>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</si>
  <si>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</si>
  <si>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</si>
  <si>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</si>
  <si>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</si>
  <si>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</si>
  <si>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</si>
  <si>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</si>
  <si>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</si>
  <si>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</si>
  <si>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</si>
  <si>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</si>
  <si>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</si>
  <si>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</si>
  <si>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</si>
  <si>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</si>
  <si>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</si>
  <si>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</si>
  <si>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</si>
  <si>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</si>
  <si>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</si>
  <si>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</si>
  <si>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</si>
  <si>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</si>
  <si>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</si>
  <si>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</si>
  <si>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</si>
  <si>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</si>
  <si>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</si>
  <si>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</si>
  <si>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</si>
  <si>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</si>
  <si>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</si>
  <si>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</si>
  <si>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</si>
  <si>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</si>
  <si>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</si>
  <si>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</si>
  <si>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</si>
  <si>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</si>
  <si>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</si>
  <si>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</si>
  <si>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</si>
  <si>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</si>
  <si>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</si>
  <si>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</si>
  <si>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</si>
  <si>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</si>
  <si>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</si>
  <si>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</si>
  <si>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</si>
  <si>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</si>
  <si>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</si>
  <si>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</si>
  <si>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</si>
  <si>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</si>
  <si>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</si>
  <si>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</si>
  <si>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</si>
  <si>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</si>
  <si>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</si>
  <si>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</si>
  <si>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</si>
  <si>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</si>
  <si>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</si>
  <si>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</si>
  <si>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</si>
  <si>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</si>
  <si>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</si>
  <si>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</si>
  <si>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</si>
  <si>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</si>
  <si>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</si>
  <si>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</si>
  <si>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</si>
  <si>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</si>
  <si>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</si>
  <si>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</si>
  <si>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</si>
  <si>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</si>
  <si>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</si>
  <si>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</si>
  <si>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</si>
  <si>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</si>
  <si>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</si>
  <si>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</si>
  <si>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</si>
  <si>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</si>
  <si>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</si>
  <si>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</si>
  <si>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</si>
  <si>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</si>
  <si>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</si>
  <si>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</si>
  <si>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</si>
  <si>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</si>
  <si>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</si>
  <si>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</si>
  <si>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</si>
  <si>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</si>
  <si>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</si>
  <si>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</si>
  <si>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</si>
  <si>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</si>
  <si>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</si>
  <si>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</si>
  <si>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</si>
  <si>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</si>
  <si>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</si>
  <si>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</si>
  <si>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</si>
  <si>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</si>
  <si>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</si>
  <si>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</si>
  <si>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</si>
  <si>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</si>
  <si>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</si>
  <si>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</si>
  <si>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</si>
  <si>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</si>
  <si>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</si>
  <si>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</si>
  <si>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</si>
  <si>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</si>
  <si>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</si>
  <si>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</si>
  <si>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</si>
  <si>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</si>
  <si>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</si>
  <si>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</si>
  <si>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</si>
  <si>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</si>
  <si>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</si>
  <si>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</si>
  <si>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</si>
  <si>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</si>
  <si>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</si>
  <si>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</si>
  <si>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</si>
  <si>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</si>
  <si>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</si>
  <si>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</si>
  <si>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</si>
  <si>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</si>
  <si>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</si>
  <si>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</si>
  <si>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</si>
  <si>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</si>
  <si>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</si>
  <si>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</si>
  <si>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</si>
  <si>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</si>
  <si>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</si>
  <si>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</si>
  <si>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</si>
  <si>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</si>
  <si>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</si>
  <si>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</si>
  <si>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</si>
  <si>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</si>
  <si>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</si>
  <si>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</si>
  <si>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</si>
  <si>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</si>
  <si>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</si>
  <si>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</si>
  <si>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</si>
  <si>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</si>
  <si>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</si>
  <si>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</si>
  <si>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</si>
  <si>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</si>
  <si>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</si>
  <si>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</si>
  <si>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</si>
  <si>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</si>
  <si>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</si>
  <si>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</si>
  <si>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</si>
  <si>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</si>
  <si>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</si>
  <si>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</si>
  <si>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</si>
  <si>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</si>
  <si>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</si>
  <si>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</si>
  <si>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</si>
  <si>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</si>
  <si>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</si>
  <si>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</si>
  <si>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</si>
  <si>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</si>
  <si>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</si>
  <si>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</si>
  <si>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</si>
  <si>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</si>
  <si>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</si>
  <si>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</si>
  <si>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</si>
  <si>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</si>
  <si>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</si>
  <si>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</si>
  <si>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</si>
  <si>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</si>
  <si>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</si>
  <si>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</si>
  <si>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</si>
  <si>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</si>
  <si>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</si>
  <si>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</si>
  <si>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</si>
  <si>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</si>
  <si>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</si>
  <si>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</si>
  <si>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</si>
  <si>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</si>
  <si>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</si>
  <si>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</si>
  <si>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</si>
  <si>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</si>
  <si>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</si>
  <si>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</si>
  <si>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</si>
  <si>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</si>
  <si>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</si>
  <si>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</si>
  <si>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</si>
  <si>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</si>
  <si>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</si>
  <si>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</si>
  <si>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</si>
  <si>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</si>
  <si>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</si>
  <si>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</si>
  <si>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</si>
  <si>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</si>
  <si>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</si>
  <si>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</si>
  <si>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</si>
  <si>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</si>
  <si>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</si>
  <si>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</si>
  <si>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</si>
  <si>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</si>
  <si>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</si>
  <si>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</si>
  <si>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</si>
  <si>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</si>
  <si>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</si>
  <si>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</si>
  <si>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</si>
  <si>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</si>
  <si>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</si>
  <si>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</si>
  <si>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</si>
  <si>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</si>
  <si>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</si>
  <si>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</si>
  <si>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</si>
  <si>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</si>
  <si>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</si>
  <si>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</si>
  <si>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</si>
  <si>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</si>
  <si>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</si>
  <si>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</si>
  <si>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</si>
  <si>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</si>
  <si>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</si>
  <si>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</si>
  <si>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</si>
  <si>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</si>
  <si>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</si>
  <si>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</si>
  <si>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</si>
  <si>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</si>
  <si>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</si>
  <si>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</si>
  <si>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</si>
  <si>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</si>
  <si>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</si>
  <si>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</si>
  <si>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</si>
  <si>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</si>
  <si>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</si>
  <si>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</si>
  <si>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</si>
  <si>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</si>
  <si>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</si>
  <si>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</si>
  <si>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</si>
  <si>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</si>
  <si>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</si>
  <si>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</si>
  <si>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</si>
  <si>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</si>
  <si>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</si>
  <si>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</si>
  <si>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</si>
  <si>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</si>
  <si>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</si>
  <si>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</si>
  <si>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</si>
  <si>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</si>
  <si>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</si>
  <si>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</si>
  <si>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</si>
  <si>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</si>
  <si>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</si>
  <si>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</si>
  <si>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</si>
  <si>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</si>
  <si>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</si>
  <si>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</si>
  <si>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</si>
  <si>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</si>
  <si>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</si>
  <si>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</si>
  <si>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</si>
  <si>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</si>
  <si>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</si>
  <si>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</si>
  <si>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</si>
  <si>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</si>
  <si>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</si>
  <si>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</si>
  <si>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</si>
  <si>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</si>
  <si>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</si>
  <si>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</si>
  <si>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</si>
  <si>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</si>
  <si>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</si>
  <si>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</si>
  <si>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</si>
  <si>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</si>
  <si>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</si>
  <si>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</si>
  <si>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</si>
  <si>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</si>
  <si>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</si>
  <si>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</si>
  <si>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</si>
  <si>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</si>
  <si>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</si>
  <si>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</si>
  <si>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</si>
  <si>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</si>
  <si>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</si>
  <si>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</si>
  <si>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</si>
  <si>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</si>
  <si>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</si>
  <si>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</si>
  <si>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</si>
  <si>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</si>
  <si>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</si>
  <si>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</si>
  <si>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</si>
  <si>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</si>
  <si>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</si>
  <si>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</si>
  <si>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</si>
  <si>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</si>
  <si>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</si>
  <si>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</si>
  <si>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</si>
  <si>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</si>
  <si>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</si>
  <si>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</si>
  <si>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</si>
  <si>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</si>
  <si>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</si>
  <si>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</si>
  <si>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</si>
  <si>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</si>
  <si>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</si>
  <si>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</si>
  <si>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</si>
  <si>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</si>
  <si>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</si>
  <si>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</si>
  <si>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</si>
  <si>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</si>
  <si>
    <t>7 Juil, 18h05</t>
  </si>
  <si>
    <t>8 Juil, 18h05</t>
  </si>
  <si>
    <t>9 Juil, 18h05</t>
  </si>
  <si>
    <t>10 Juil, 18h05</t>
  </si>
  <si>
    <t>11 Juil, 18h05</t>
  </si>
  <si>
    <t>12 Juil, 18h05</t>
  </si>
  <si>
    <t>13 Juil, 18h05</t>
  </si>
  <si>
    <t>14 Juil, 18h05</t>
  </si>
  <si>
    <t>15 Juil, 18h05</t>
  </si>
  <si>
    <t>16 Juil, 18h05</t>
  </si>
  <si>
    <t>17 Juil, 18h05</t>
  </si>
  <si>
    <t>18 Juil, 18h05</t>
  </si>
  <si>
    <t>19 Juil,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</si>
</sst>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28"/>
  <sheetViews>
    <sheetView tabSelected="1" zoomScale="75" zoomScaleNormal="75" workbookViewId="0">
      <pane ySplit="1" topLeftCell="A107" activePane="bottomLeft" state="frozen"/>
      <selection pane="bottomLeft" activeCell="B128" sqref="B128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588</v>
      </c>
      <c r="C11" s="5">
        <f>mtl_newcases!B29</f>
        <v>145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776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960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1203</v>
      </c>
      <c r="C14" s="5">
        <f>mtl_newcases!B32</f>
        <v>243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1404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1666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1932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2264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2569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2979</v>
      </c>
      <c r="C20" s="5">
        <f>mtl_newcases!B38</f>
        <v>410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3330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4390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4813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5190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5542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5849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6111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6442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6986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7456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8074</v>
      </c>
      <c r="C33" s="5">
        <f>mtl_newcases!B51</f>
        <v>618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8571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9144</v>
      </c>
      <c r="C35" s="5">
        <f>mtl_newcases!B53</f>
        <v>573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9474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9908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10392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10854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11392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11919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12417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12729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13012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13474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13949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14468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15061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15680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16203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16550</v>
      </c>
      <c r="C51" s="5">
        <f>mtl_newcases!B69</f>
        <v>347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16968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17439</v>
      </c>
      <c r="C53" s="5">
        <f>mtl_newcases!B71</f>
        <v>471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18008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18435</v>
      </c>
      <c r="C55" s="5">
        <f>mtl_newcases!B73</f>
        <v>427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18867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19180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19482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19850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20275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20668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21022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21371</v>
      </c>
      <c r="C63" s="5">
        <f>mtl_newcases!B81</f>
        <v>349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21642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21984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22314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22631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23038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23416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23668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23883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24094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24296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24533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24782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24966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25159</v>
      </c>
      <c r="C77" s="5">
        <f>mtl_newcases!B95</f>
        <v>193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25366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25500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25655</v>
      </c>
      <c r="C80" s="5">
        <f>mtl_newcases!B98</f>
        <v>155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25750</v>
      </c>
      <c r="C81" s="5">
        <f>mtl_newcases!B99</f>
        <v>95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25863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25984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26092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26195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26268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26318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26394</v>
      </c>
      <c r="C88" s="5">
        <f>mtl_newcases!B106</f>
        <v>76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26462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26526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26599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26665</v>
      </c>
      <c r="C92" s="5">
        <f>mtl_newcases!B110</f>
        <v>66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26692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26747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26819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26869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26922</v>
      </c>
      <c r="C97" s="5">
        <f>mtl_newcases!B115</f>
        <v>53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27045</v>
      </c>
      <c r="C100" s="5">
        <f>mtl_newcases!B118</f>
        <v>26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27082</v>
      </c>
      <c r="C101" s="5">
        <f>mtl_newcases!B119</f>
        <v>37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27150</v>
      </c>
      <c r="C103" s="5">
        <f>mtl_newcases!B121</f>
        <v>29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27283</v>
      </c>
      <c r="C107" s="5">
        <f>mtl_newcases!B125</f>
        <v>19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27299</v>
      </c>
      <c r="C108" s="5">
        <f>mtl_newcases!B126</f>
        <v>16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27339</v>
      </c>
      <c r="C109" s="5">
        <f>mtl_newcases!B127</f>
        <v>40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27364</v>
      </c>
      <c r="C110" s="5">
        <f>mtl_newcases!B128</f>
        <v>25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27418</v>
      </c>
      <c r="C114" s="5">
        <f>mtl_newcases!B132</f>
        <v>6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44018</v>
      </c>
      <c r="B115" s="5">
        <f>mtl_newcases!C133</f>
        <v>27433</v>
      </c>
      <c r="C115" s="5">
        <f>mtl_newcases!B133</f>
        <v>15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  <row r="116" spans="1:45" ht="12" customHeight="1" x14ac:dyDescent="0.35">
      <c r="A116" s="7">
        <v>44019</v>
      </c>
      <c r="B116" s="5">
        <f>mtl_newcases!C134</f>
        <v>27454</v>
      </c>
      <c r="C116" s="5">
        <f>mtl_newcases!B134</f>
        <v>21</v>
      </c>
      <c r="D116">
        <v>3415</v>
      </c>
      <c r="E116">
        <f>D116-D115</f>
        <v>2</v>
      </c>
      <c r="F116" cm="1">
        <f t="array" ref="F116:O116">TRANSPOSE(santemontreal!CW$57:CW$66)</f>
        <v>339</v>
      </c>
      <c r="G116">
        <v>307</v>
      </c>
      <c r="H116">
        <v>1051</v>
      </c>
      <c r="I116">
        <v>3311</v>
      </c>
      <c r="J116">
        <v>3504</v>
      </c>
      <c r="K116">
        <v>3783</v>
      </c>
      <c r="L116">
        <v>3442</v>
      </c>
      <c r="M116">
        <v>2375</v>
      </c>
      <c r="N116">
        <v>2404</v>
      </c>
      <c r="O116">
        <v>6858</v>
      </c>
      <c r="P116" s="6">
        <f>F116/(age_distribution_2016!$B$2/100000)</f>
        <v>308.91197375615093</v>
      </c>
      <c r="Q116" s="6">
        <f>G116/(age_distribution_2016!$B$3/100000)</f>
        <v>294.1035589404608</v>
      </c>
      <c r="R116" s="6">
        <f>H116/(age_distribution_2016!$B$4/100000)</f>
        <v>558.49297234104733</v>
      </c>
      <c r="S116" s="6">
        <f>I116/(age_distribution_2016!$B$5/100000)</f>
        <v>1129.1670219115015</v>
      </c>
      <c r="T116" s="6">
        <f>J116/(age_distribution_2016!$B$6/100000)</f>
        <v>1169.2667055977308</v>
      </c>
      <c r="U116" s="6">
        <f>K116/(age_distribution_2016!$B$7/100000)</f>
        <v>1486.5900383141761</v>
      </c>
      <c r="V116" s="6">
        <f>L116/(age_distribution_2016!$B$8/100000)</f>
        <v>1329.599227426364</v>
      </c>
      <c r="W116" s="6">
        <f>M116/(age_distribution_2016!$B$9/100000)</f>
        <v>1158.5083290651446</v>
      </c>
      <c r="X116" s="6">
        <f>N116/(age_distribution_2016!$B$10/100000)</f>
        <v>1853.7939543491673</v>
      </c>
      <c r="Y116" s="6">
        <f>O116/(age_distribution_2016!$B$11/100000)</f>
        <v>6940.9442841961436</v>
      </c>
      <c r="Z116" s="3">
        <f t="shared" ref="Z116" si="1616">F116*100/SUM($F116:$O116)</f>
        <v>1.2384014027909696</v>
      </c>
      <c r="AA116" s="3">
        <f t="shared" ref="AA116" si="1617">G116*100/SUM($F116:$O116)</f>
        <v>1.121502155329875</v>
      </c>
      <c r="AB116" s="3">
        <f t="shared" ref="AB116" si="1618">H116*100/SUM($F116:$O116)</f>
        <v>3.8394096588003213</v>
      </c>
      <c r="AC116" s="3">
        <f t="shared" ref="AC116" si="1619">I116*100/SUM($F116:$O116)</f>
        <v>12.095419010740118</v>
      </c>
      <c r="AD116" s="3">
        <f t="shared" ref="AD116" si="1620">J116*100/SUM($F116:$O116)</f>
        <v>12.800467596989844</v>
      </c>
      <c r="AE116" s="3">
        <f t="shared" ref="AE116" si="1621">K116*100/SUM($F116:$O116)</f>
        <v>13.819682910791261</v>
      </c>
      <c r="AF116" s="3">
        <f t="shared" ref="AF116" si="1622">L116*100/SUM($F116:$O116)</f>
        <v>12.573975305033974</v>
      </c>
      <c r="AG116" s="3">
        <f t="shared" ref="AG116" si="1623">M116*100/SUM($F116:$O116)</f>
        <v>8.6761160225031055</v>
      </c>
      <c r="AH116" s="3">
        <f t="shared" ref="AH116" si="1624">N116*100/SUM($F116:$O116)</f>
        <v>8.7820559655147221</v>
      </c>
      <c r="AI116" s="3">
        <f t="shared" ref="AI116" si="1625">O116*100/SUM($F116:$O116)</f>
        <v>25.05296997150581</v>
      </c>
      <c r="AJ116" s="3">
        <f t="shared" ref="AJ116" si="1626">P116*100/SUM($P116:$Y116)</f>
        <v>1.9034122718803053</v>
      </c>
      <c r="AK116" s="3">
        <f t="shared" ref="AK116" si="1627">Q116*100/SUM($P116:$Y116)</f>
        <v>1.8121677722108667</v>
      </c>
      <c r="AL116" s="3">
        <f t="shared" ref="AL116" si="1628">R116*100/SUM($P116:$Y116)</f>
        <v>3.4412469170003828</v>
      </c>
      <c r="AM116" s="3">
        <f t="shared" ref="AM116" si="1629">S116*100/SUM($P116:$Y116)</f>
        <v>6.9575495581323166</v>
      </c>
      <c r="AN116" s="3">
        <f t="shared" ref="AN116" si="1630">T116*100/SUM($P116:$Y116)</f>
        <v>7.2046303983432489</v>
      </c>
      <c r="AO116" s="3">
        <f t="shared" ref="AO116" si="1631">U116*100/SUM($P116:$Y116)</f>
        <v>9.1598706510995989</v>
      </c>
      <c r="AP116" s="3">
        <f t="shared" ref="AP116" si="1632">V116*100/SUM($P116:$Y116)</f>
        <v>8.1925457773406318</v>
      </c>
      <c r="AQ116" s="3">
        <f t="shared" ref="AQ116" si="1633">W116*100/SUM($P116:$Y116)</f>
        <v>7.1383408801072283</v>
      </c>
      <c r="AR116" s="3">
        <f t="shared" ref="AR116" si="1634">X116*100/SUM($P116:$Y116)</f>
        <v>11.422458376544119</v>
      </c>
      <c r="AS116" s="3">
        <f t="shared" ref="AS116" si="1635">Y116*100/SUM($P116:$Y116)</f>
        <v>42.767777397341298</v>
      </c>
    </row>
    <row r="117" spans="1:45" ht="12" customHeight="1" x14ac:dyDescent="0.35">
      <c r="A117" s="7">
        <v>44020</v>
      </c>
      <c r="B117" s="5">
        <f>mtl_newcases!C135</f>
        <v>27487</v>
      </c>
      <c r="C117" s="5">
        <f>mtl_newcases!B135</f>
        <v>33</v>
      </c>
      <c r="D117">
        <v>3418</v>
      </c>
      <c r="E117">
        <f>D117-D116</f>
        <v>3</v>
      </c>
      <c r="F117" cm="1">
        <f t="array" ref="F117:O117">TRANSPOSE(santemontreal!CX$57:CX$66)</f>
        <v>339</v>
      </c>
      <c r="G117">
        <v>309</v>
      </c>
      <c r="H117">
        <v>1057</v>
      </c>
      <c r="I117">
        <v>3320</v>
      </c>
      <c r="J117">
        <v>3513</v>
      </c>
      <c r="K117">
        <v>3787</v>
      </c>
      <c r="L117">
        <v>3441</v>
      </c>
      <c r="M117">
        <v>2378</v>
      </c>
      <c r="N117">
        <v>2406</v>
      </c>
      <c r="O117">
        <v>6860</v>
      </c>
      <c r="P117" s="6">
        <f>F117/(age_distribution_2016!$B$2/100000)</f>
        <v>308.91197375615093</v>
      </c>
      <c r="Q117" s="6">
        <f>G117/(age_distribution_2016!$B$3/100000)</f>
        <v>296.0195430377928</v>
      </c>
      <c r="R117" s="6">
        <f>H117/(age_distribution_2016!$B$4/100000)</f>
        <v>561.6813242288174</v>
      </c>
      <c r="S117" s="6">
        <f>I117/(age_distribution_2016!$B$5/100000)</f>
        <v>1132.236337283656</v>
      </c>
      <c r="T117" s="6">
        <f>J117/(age_distribution_2016!$B$6/100000)</f>
        <v>1172.2699591223825</v>
      </c>
      <c r="U117" s="6">
        <f>K117/(age_distribution_2016!$B$7/100000)</f>
        <v>1488.1619019550053</v>
      </c>
      <c r="V117" s="6">
        <f>L117/(age_distribution_2016!$B$8/100000)</f>
        <v>1329.2129406084016</v>
      </c>
      <c r="W117" s="6">
        <f>M117/(age_distribution_2016!$B$9/100000)</f>
        <v>1159.9717080071216</v>
      </c>
      <c r="X117" s="6">
        <f>N117/(age_distribution_2016!$B$10/100000)</f>
        <v>1855.3362122146823</v>
      </c>
      <c r="Y117" s="6">
        <f>O117/(age_distribution_2016!$B$11/100000)</f>
        <v>6942.9684732554024</v>
      </c>
      <c r="Z117" s="3">
        <f t="shared" ref="Z117" si="1636">F117*100/SUM($F117:$O117)</f>
        <v>1.2367748996716528</v>
      </c>
      <c r="AA117" s="3">
        <f t="shared" ref="AA117" si="1637">G117*100/SUM($F117:$O117)</f>
        <v>1.1273257935060197</v>
      </c>
      <c r="AB117" s="3">
        <f t="shared" ref="AB117" si="1638">H117*100/SUM($F117:$O117)</f>
        <v>3.8562568405691353</v>
      </c>
      <c r="AC117" s="3">
        <f t="shared" ref="AC117" si="1639">I117*100/SUM($F117:$O117)</f>
        <v>12.112367748996716</v>
      </c>
      <c r="AD117" s="3">
        <f t="shared" ref="AD117" si="1640">J117*100/SUM($F117:$O117)</f>
        <v>12.816490331995622</v>
      </c>
      <c r="AE117" s="3">
        <f t="shared" ref="AE117" si="1641">K117*100/SUM($F117:$O117)</f>
        <v>13.816125501641737</v>
      </c>
      <c r="AF117" s="3">
        <f t="shared" ref="AF117" si="1642">L117*100/SUM($F117:$O117)</f>
        <v>12.553812477198102</v>
      </c>
      <c r="AG117" s="3">
        <f t="shared" ref="AG117" si="1643">M117*100/SUM($F117:$O117)</f>
        <v>8.6756658153958401</v>
      </c>
      <c r="AH117" s="3">
        <f t="shared" ref="AH117" si="1644">N117*100/SUM($F117:$O117)</f>
        <v>8.7778183144837651</v>
      </c>
      <c r="AI117" s="3">
        <f t="shared" ref="AI117" si="1645">O117*100/SUM($F117:$O117)</f>
        <v>25.027362276541407</v>
      </c>
      <c r="AJ117" s="3">
        <f t="shared" ref="AJ117" si="1646">P117*100/SUM($P117:$Y117)</f>
        <v>1.9013746526546396</v>
      </c>
      <c r="AK117" s="3">
        <f t="shared" ref="AK117" si="1647">Q117*100/SUM($P117:$Y117)</f>
        <v>1.822020846193442</v>
      </c>
      <c r="AL117" s="3">
        <f t="shared" ref="AL117" si="1648">R117*100/SUM($P117:$Y117)</f>
        <v>3.4571875598489998</v>
      </c>
      <c r="AM117" s="3">
        <f t="shared" ref="AM117" si="1649">S117*100/SUM($P117:$Y117)</f>
        <v>6.9689932907070009</v>
      </c>
      <c r="AN117" s="3">
        <f t="shared" ref="AN117" si="1650">T117*100/SUM($P117:$Y117)</f>
        <v>7.2154030134916614</v>
      </c>
      <c r="AO117" s="3">
        <f t="shared" ref="AO117" si="1651">U117*100/SUM($P117:$Y117)</f>
        <v>9.1597398605764635</v>
      </c>
      <c r="AP117" s="3">
        <f t="shared" ref="AP117" si="1652">V117*100/SUM($P117:$Y117)</f>
        <v>8.1813979643546553</v>
      </c>
      <c r="AQ117" s="3">
        <f t="shared" ref="AQ117" si="1653">W117*100/SUM($P117:$Y117)</f>
        <v>7.1397064237537808</v>
      </c>
      <c r="AR117" s="3">
        <f t="shared" ref="AR117" si="1654">X117*100/SUM($P117:$Y117)</f>
        <v>11.419723240776531</v>
      </c>
      <c r="AS117" s="3">
        <f t="shared" ref="AS117" si="1655">Y117*100/SUM($P117:$Y117)</f>
        <v>42.734453147642839</v>
      </c>
    </row>
    <row r="118" spans="1:45" ht="12" customHeight="1" x14ac:dyDescent="0.35">
      <c r="A118" s="7">
        <v>44021</v>
      </c>
      <c r="B118" s="5">
        <f>mtl_newcases!C136</f>
        <v>27538</v>
      </c>
      <c r="C118" s="5">
        <f>mtl_newcases!B136</f>
        <v>51</v>
      </c>
      <c r="D118">
        <v>3418</v>
      </c>
      <c r="E118">
        <f>D118-D117</f>
        <v>0</v>
      </c>
      <c r="F118" cm="1">
        <f t="array" ref="F118:O118">TRANSPOSE(santemontreal!CY$57:CY$66)</f>
        <v>340</v>
      </c>
      <c r="G118">
        <v>309</v>
      </c>
      <c r="H118">
        <v>1060</v>
      </c>
      <c r="I118">
        <v>3328</v>
      </c>
      <c r="J118">
        <v>3516</v>
      </c>
      <c r="K118">
        <v>3793</v>
      </c>
      <c r="L118">
        <v>3447</v>
      </c>
      <c r="M118">
        <v>2380</v>
      </c>
      <c r="N118">
        <v>2409</v>
      </c>
      <c r="O118">
        <v>6860</v>
      </c>
      <c r="P118" s="6">
        <f>F118/(age_distribution_2016!$B$2/100000)</f>
        <v>309.82321851649357</v>
      </c>
      <c r="Q118" s="6">
        <f>G118/(age_distribution_2016!$B$3/100000)</f>
        <v>296.0195430377928</v>
      </c>
      <c r="R118" s="6">
        <f>H118/(age_distribution_2016!$B$4/100000)</f>
        <v>563.27550017270244</v>
      </c>
      <c r="S118" s="6">
        <f>I118/(age_distribution_2016!$B$5/100000)</f>
        <v>1134.9646176144599</v>
      </c>
      <c r="T118" s="6">
        <f>J118/(age_distribution_2016!$B$6/100000)</f>
        <v>1173.2710436305997</v>
      </c>
      <c r="U118" s="6">
        <f>K118/(age_distribution_2016!$B$7/100000)</f>
        <v>1490.5196974162491</v>
      </c>
      <c r="V118" s="6">
        <f>L118/(age_distribution_2016!$B$8/100000)</f>
        <v>1331.5306615161758</v>
      </c>
      <c r="W118" s="6">
        <f>M118/(age_distribution_2016!$B$9/100000)</f>
        <v>1160.9472939684397</v>
      </c>
      <c r="X118" s="6">
        <f>N118/(age_distribution_2016!$B$10/100000)</f>
        <v>1857.6495990129549</v>
      </c>
      <c r="Y118" s="6">
        <f>O118/(age_distribution_2016!$B$11/100000)</f>
        <v>6942.9684732554024</v>
      </c>
      <c r="Z118" s="3">
        <f t="shared" ref="Z118" si="1656">F118*100/SUM($F118:$O118)</f>
        <v>1.2389767509656731</v>
      </c>
      <c r="AA118" s="3">
        <f t="shared" ref="AA118" si="1657">G118*100/SUM($F118:$O118)</f>
        <v>1.1260112236717441</v>
      </c>
      <c r="AB118" s="3">
        <f t="shared" ref="AB118" si="1658">H118*100/SUM($F118:$O118)</f>
        <v>3.862692223598863</v>
      </c>
      <c r="AC118" s="3">
        <f t="shared" ref="AC118" si="1659">I118*100/SUM($F118:$O118)</f>
        <v>12.127395962393411</v>
      </c>
      <c r="AD118" s="3">
        <f t="shared" ref="AD118" si="1660">J118*100/SUM($F118:$O118)</f>
        <v>12.812477224692078</v>
      </c>
      <c r="AE118" s="3">
        <f t="shared" ref="AE118" si="1661">K118*100/SUM($F118:$O118)</f>
        <v>13.821878871802348</v>
      </c>
      <c r="AF118" s="3">
        <f t="shared" ref="AF118" si="1662">L118*100/SUM($F118:$O118)</f>
        <v>12.561037825231397</v>
      </c>
      <c r="AG118" s="3">
        <f t="shared" ref="AG118" si="1663">M118*100/SUM($F118:$O118)</f>
        <v>8.6728372567597116</v>
      </c>
      <c r="AH118" s="3">
        <f t="shared" ref="AH118" si="1664">N118*100/SUM($F118:$O118)</f>
        <v>8.7785146855185481</v>
      </c>
      <c r="AI118" s="3">
        <f t="shared" ref="AI118" si="1665">O118*100/SUM($F118:$O118)</f>
        <v>24.998177975366225</v>
      </c>
      <c r="AJ118" s="3">
        <f t="shared" ref="AJ118" si="1666">P118*100/SUM($P118:$Y118)</f>
        <v>1.9053182265296722</v>
      </c>
      <c r="AK118" s="3">
        <f t="shared" ref="AK118" si="1667">Q118*100/SUM($P118:$Y118)</f>
        <v>1.8204298356317861</v>
      </c>
      <c r="AL118" s="3">
        <f t="shared" ref="AL118" si="1668">R118*100/SUM($P118:$Y118)</f>
        <v>3.4639723974707022</v>
      </c>
      <c r="AM118" s="3">
        <f t="shared" ref="AM118" si="1669">S118*100/SUM($P118:$Y118)</f>
        <v>6.9796859730575376</v>
      </c>
      <c r="AN118" s="3">
        <f t="shared" ref="AN118" si="1670">T118*100/SUM($P118:$Y118)</f>
        <v>7.2152588007856702</v>
      </c>
      <c r="AO118" s="3">
        <f t="shared" ref="AO118" si="1671">U118*100/SUM($P118:$Y118)</f>
        <v>9.1662411877549044</v>
      </c>
      <c r="AP118" s="3">
        <f t="shared" ref="AP118" si="1672">V118*100/SUM($P118:$Y118)</f>
        <v>8.188507145195846</v>
      </c>
      <c r="AQ118" s="3">
        <f t="shared" ref="AQ118" si="1673">W118*100/SUM($P118:$Y118)</f>
        <v>7.1394715019417241</v>
      </c>
      <c r="AR118" s="3">
        <f t="shared" ref="AR118" si="1674">X118*100/SUM($P118:$Y118)</f>
        <v>11.423978023507937</v>
      </c>
      <c r="AS118" s="3">
        <f t="shared" ref="AS118" si="1675">Y118*100/SUM($P118:$Y118)</f>
        <v>42.697136908124207</v>
      </c>
    </row>
    <row r="119" spans="1:45" x14ac:dyDescent="0.35">
      <c r="A119" s="7">
        <v>44022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</row>
    <row r="120" spans="1:45" x14ac:dyDescent="0.35">
      <c r="A120" s="7">
        <v>44023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</row>
    <row r="121" spans="1:45" ht="12" customHeight="1" x14ac:dyDescent="0.35">
      <c r="A121" s="7">
        <v>44024</v>
      </c>
      <c r="B121" s="5">
        <f>mtl_newcases!C139</f>
        <v>27620</v>
      </c>
      <c r="C121" s="5">
        <f>mtl_newcases!B139</f>
        <v>14</v>
      </c>
      <c r="D121">
        <v>3424</v>
      </c>
      <c r="E121">
        <f>D121-D118</f>
        <v>6</v>
      </c>
      <c r="F121" cm="1">
        <f t="array" ref="F121:O121">TRANSPOSE(santemontreal!DB$57:DB$66)</f>
        <v>344</v>
      </c>
      <c r="G121">
        <v>311</v>
      </c>
      <c r="H121">
        <v>1070</v>
      </c>
      <c r="I121">
        <v>3366</v>
      </c>
      <c r="J121">
        <v>3529</v>
      </c>
      <c r="K121">
        <v>3806</v>
      </c>
      <c r="L121">
        <v>3454</v>
      </c>
      <c r="M121">
        <v>2387</v>
      </c>
      <c r="N121">
        <v>2410</v>
      </c>
      <c r="O121">
        <v>6864</v>
      </c>
      <c r="P121" s="6">
        <f>F121/(age_distribution_2016!$B$2/100000)</f>
        <v>313.46819755786407</v>
      </c>
      <c r="Q121" s="6">
        <f>G121/(age_distribution_2016!$B$3/100000)</f>
        <v>297.9355271351248</v>
      </c>
      <c r="R121" s="6">
        <f>H121/(age_distribution_2016!$B$4/100000)</f>
        <v>568.5894199856524</v>
      </c>
      <c r="S121" s="6">
        <f>I121/(age_distribution_2016!$B$5/100000)</f>
        <v>1147.9239491857788</v>
      </c>
      <c r="T121" s="6">
        <f>J121/(age_distribution_2016!$B$6/100000)</f>
        <v>1177.6090764995411</v>
      </c>
      <c r="U121" s="6">
        <f>K121/(age_distribution_2016!$B$7/100000)</f>
        <v>1495.6282542489439</v>
      </c>
      <c r="V121" s="6">
        <f>L121/(age_distribution_2016!$B$8/100000)</f>
        <v>1334.2346692419121</v>
      </c>
      <c r="W121" s="6">
        <f>M121/(age_distribution_2016!$B$9/100000)</f>
        <v>1164.3618448330528</v>
      </c>
      <c r="X121" s="6">
        <f>N121/(age_distribution_2016!$B$10/100000)</f>
        <v>1858.4207279457125</v>
      </c>
      <c r="Y121" s="6">
        <f>O121/(age_distribution_2016!$B$11/100000)</f>
        <v>6947.0168513739181</v>
      </c>
      <c r="Z121" s="3">
        <f t="shared" ref="Z121" si="1676">F121*100/SUM($F121:$O121)</f>
        <v>1.2490468755673361</v>
      </c>
      <c r="AA121" s="3">
        <f t="shared" ref="AA121" si="1677">G121*100/SUM($F121:$O121)</f>
        <v>1.1292255183181439</v>
      </c>
      <c r="AB121" s="3">
        <f t="shared" ref="AB121" si="1678">H121*100/SUM($F121:$O121)</f>
        <v>3.8851167350495626</v>
      </c>
      <c r="AC121" s="3">
        <f t="shared" ref="AC121" si="1679">I121*100/SUM($F121:$O121)</f>
        <v>12.221778439417596</v>
      </c>
      <c r="AD121" s="3">
        <f t="shared" ref="AD121" si="1680">J121*100/SUM($F121:$O121)</f>
        <v>12.813623325224212</v>
      </c>
      <c r="AE121" s="3">
        <f t="shared" ref="AE121" si="1681">K121*100/SUM($F121:$O121)</f>
        <v>13.819396536073491</v>
      </c>
      <c r="AF121" s="3">
        <f t="shared" ref="AF121" si="1682">L121*100/SUM($F121:$O121)</f>
        <v>12.541302058748775</v>
      </c>
      <c r="AG121" s="3">
        <f t="shared" ref="AG121" si="1683">M121*100/SUM($F121:$O121)</f>
        <v>8.6670781743582292</v>
      </c>
      <c r="AH121" s="3">
        <f t="shared" ref="AH121" si="1684">N121*100/SUM($F121:$O121)</f>
        <v>8.7505900294106969</v>
      </c>
      <c r="AI121" s="3">
        <f t="shared" ref="AI121" si="1685">O121*100/SUM($F121:$O121)</f>
        <v>24.92284230783196</v>
      </c>
      <c r="AJ121" s="3">
        <f t="shared" ref="AJ121" si="1686">P121*100/SUM($P121:$Y121)</f>
        <v>1.9225058159350248</v>
      </c>
      <c r="AK121" s="3">
        <f t="shared" ref="AK121" si="1687">Q121*100/SUM($P121:$Y121)</f>
        <v>1.8272436826233802</v>
      </c>
      <c r="AL121" s="3">
        <f t="shared" ref="AL121" si="1688">R121*100/SUM($P121:$Y121)</f>
        <v>3.4871686356628167</v>
      </c>
      <c r="AM121" s="3">
        <f t="shared" ref="AM121" si="1689">S121*100/SUM($P121:$Y121)</f>
        <v>7.0402372098795922</v>
      </c>
      <c r="AN121" s="3">
        <f t="shared" ref="AN121" si="1690">T121*100/SUM($P121:$Y121)</f>
        <v>7.2222966033111851</v>
      </c>
      <c r="AO121" s="3">
        <f t="shared" ref="AO121" si="1691">U121*100/SUM($P121:$Y121)</f>
        <v>9.1727136585827722</v>
      </c>
      <c r="AP121" s="3">
        <f t="shared" ref="AP121" si="1692">V121*100/SUM($P121:$Y121)</f>
        <v>8.1828840419010138</v>
      </c>
      <c r="AQ121" s="3">
        <f t="shared" ref="AQ121" si="1693">W121*100/SUM($P121:$Y121)</f>
        <v>7.1410511049726786</v>
      </c>
      <c r="AR121" s="3">
        <f t="shared" ref="AR121" si="1694">X121*100/SUM($P121:$Y121)</f>
        <v>11.397726103523839</v>
      </c>
      <c r="AS121" s="3">
        <f t="shared" ref="AS121" si="1695">Y121*100/SUM($P121:$Y121)</f>
        <v>42.606173143607698</v>
      </c>
    </row>
    <row r="122" spans="1:45" ht="12" customHeight="1" x14ac:dyDescent="0.35">
      <c r="A122" s="7">
        <v>44025</v>
      </c>
      <c r="B122" s="5">
        <f>mtl_newcases!C140</f>
        <v>27696</v>
      </c>
      <c r="C122" s="5">
        <f>mtl_newcases!B140</f>
        <v>76</v>
      </c>
      <c r="D122">
        <v>3424</v>
      </c>
      <c r="E122">
        <f>D122-D121</f>
        <v>0</v>
      </c>
      <c r="F122" cm="1">
        <f t="array" ref="F122:O122">TRANSPOSE(santemontreal!DC$57:DC$66)</f>
        <v>344</v>
      </c>
      <c r="G122">
        <v>312</v>
      </c>
      <c r="H122">
        <v>1074</v>
      </c>
      <c r="I122">
        <v>3384</v>
      </c>
      <c r="J122">
        <v>3533</v>
      </c>
      <c r="K122">
        <v>3810</v>
      </c>
      <c r="L122">
        <v>3456</v>
      </c>
      <c r="M122">
        <v>2390</v>
      </c>
      <c r="N122">
        <v>2412</v>
      </c>
      <c r="O122">
        <v>6864</v>
      </c>
      <c r="P122" s="6">
        <f>F122/(age_distribution_2016!$B$2/100000)</f>
        <v>313.46819755786407</v>
      </c>
      <c r="Q122" s="6">
        <f>G122/(age_distribution_2016!$B$3/100000)</f>
        <v>298.89351918379077</v>
      </c>
      <c r="R122" s="6">
        <f>H122/(age_distribution_2016!$B$4/100000)</f>
        <v>570.71498791083241</v>
      </c>
      <c r="S122" s="6">
        <f>I122/(age_distribution_2016!$B$5/100000)</f>
        <v>1154.0625799300878</v>
      </c>
      <c r="T122" s="6">
        <f>J122/(age_distribution_2016!$B$6/100000)</f>
        <v>1178.9438558438308</v>
      </c>
      <c r="U122" s="6">
        <f>K122/(age_distribution_2016!$B$7/100000)</f>
        <v>1497.2001178897731</v>
      </c>
      <c r="V122" s="6">
        <f>L122/(age_distribution_2016!$B$8/100000)</f>
        <v>1335.0072428778367</v>
      </c>
      <c r="W122" s="6">
        <f>M122/(age_distribution_2016!$B$9/100000)</f>
        <v>1165.8252237750298</v>
      </c>
      <c r="X122" s="6">
        <f>N122/(age_distribution_2016!$B$10/100000)</f>
        <v>1859.9629858112278</v>
      </c>
      <c r="Y122" s="6">
        <f>O122/(age_distribution_2016!$B$11/100000)</f>
        <v>6947.0168513739181</v>
      </c>
      <c r="Z122" s="3">
        <f t="shared" ref="Z122" si="1696">F122*100/SUM($F122:$O122)</f>
        <v>1.2473258638819391</v>
      </c>
      <c r="AA122" s="3">
        <f t="shared" ref="AA122" si="1697">G122*100/SUM($F122:$O122)</f>
        <v>1.131295550962689</v>
      </c>
      <c r="AB122" s="3">
        <f t="shared" ref="AB122" si="1698">H122*100/SUM($F122:$O122)</f>
        <v>3.8942673773523331</v>
      </c>
      <c r="AC122" s="3">
        <f t="shared" ref="AC122" si="1699">I122*100/SUM($F122:$O122)</f>
        <v>12.270205591210704</v>
      </c>
      <c r="AD122" s="3">
        <f t="shared" ref="AD122" si="1700">J122*100/SUM($F122:$O122)</f>
        <v>12.810471735740963</v>
      </c>
      <c r="AE122" s="3">
        <f t="shared" ref="AE122" si="1701">K122*100/SUM($F122:$O122)</f>
        <v>13.814859131948221</v>
      </c>
      <c r="AF122" s="3">
        <f t="shared" ref="AF122" si="1702">L122*100/SUM($F122:$O122)</f>
        <v>12.531273795279017</v>
      </c>
      <c r="AG122" s="3">
        <f t="shared" ref="AG122" si="1703">M122*100/SUM($F122:$O122)</f>
        <v>8.6660139961564955</v>
      </c>
      <c r="AH122" s="3">
        <f t="shared" ref="AH122" si="1704">N122*100/SUM($F122:$O122)</f>
        <v>8.7457848362884807</v>
      </c>
      <c r="AI122" s="3">
        <f t="shared" ref="AI122" si="1705">O122*100/SUM($F122:$O122)</f>
        <v>24.888502121179158</v>
      </c>
      <c r="AJ122" s="3">
        <f t="shared" ref="AJ122" si="1706">P122*100/SUM($P122:$Y122)</f>
        <v>1.9206320823507881</v>
      </c>
      <c r="AK122" s="3">
        <f t="shared" ref="AK122" si="1707">Q122*100/SUM($P122:$Y122)</f>
        <v>1.8313324497460413</v>
      </c>
      <c r="AL122" s="3">
        <f t="shared" ref="AL122" si="1708">R122*100/SUM($P122:$Y122)</f>
        <v>3.4967933723408997</v>
      </c>
      <c r="AM122" s="3">
        <f t="shared" ref="AM122" si="1709">S122*100/SUM($P122:$Y122)</f>
        <v>7.0709872112149146</v>
      </c>
      <c r="AN122" s="3">
        <f t="shared" ref="AN122" si="1710">T122*100/SUM($P122:$Y122)</f>
        <v>7.2234357758286674</v>
      </c>
      <c r="AO122" s="3">
        <f t="shared" ref="AO122" si="1711">U122*100/SUM($P122:$Y122)</f>
        <v>9.1734045192500577</v>
      </c>
      <c r="AP122" s="3">
        <f t="shared" ref="AP122" si="1712">V122*100/SUM($P122:$Y122)</f>
        <v>8.179642339534416</v>
      </c>
      <c r="AQ122" s="3">
        <f t="shared" ref="AQ122" si="1713">W122*100/SUM($P122:$Y122)</f>
        <v>7.1430573967006099</v>
      </c>
      <c r="AR122" s="3">
        <f t="shared" ref="AR122" si="1714">X122*100/SUM($P122:$Y122)</f>
        <v>11.396067002537265</v>
      </c>
      <c r="AS122" s="3">
        <f t="shared" ref="AS122" si="1715">Y122*100/SUM($P122:$Y122)</f>
        <v>42.564647850496343</v>
      </c>
    </row>
    <row r="123" spans="1:45" ht="12" customHeight="1" x14ac:dyDescent="0.35">
      <c r="A123" s="7">
        <v>44026</v>
      </c>
      <c r="B123" s="5">
        <f>mtl_newcases!C141</f>
        <v>27762</v>
      </c>
      <c r="C123" s="5">
        <f>mtl_newcases!B141</f>
        <v>66</v>
      </c>
      <c r="D123">
        <v>3427</v>
      </c>
      <c r="E123">
        <f>D123-D122</f>
        <v>3</v>
      </c>
      <c r="F123" cm="1">
        <f t="array" ref="F123:O123">TRANSPOSE(santemontreal!DD$57:DD$66)</f>
        <v>346</v>
      </c>
      <c r="G123">
        <v>315</v>
      </c>
      <c r="H123">
        <v>1080</v>
      </c>
      <c r="I123">
        <v>3412</v>
      </c>
      <c r="J123">
        <v>3553</v>
      </c>
      <c r="K123">
        <v>3815</v>
      </c>
      <c r="L123">
        <v>3458</v>
      </c>
      <c r="M123">
        <v>2396</v>
      </c>
      <c r="N123">
        <v>2412</v>
      </c>
      <c r="O123">
        <v>6864</v>
      </c>
      <c r="P123" s="6">
        <f>F123/(age_distribution_2016!$B$2/100000)</f>
        <v>315.2906870785493</v>
      </c>
      <c r="Q123" s="6">
        <f>G123/(age_distribution_2016!$B$3/100000)</f>
        <v>301.7674953297888</v>
      </c>
      <c r="R123" s="6">
        <f>H123/(age_distribution_2016!$B$4/100000)</f>
        <v>573.90333979860247</v>
      </c>
      <c r="S123" s="6">
        <f>I123/(age_distribution_2016!$B$5/100000)</f>
        <v>1163.6115610879019</v>
      </c>
      <c r="T123" s="6">
        <f>J123/(age_distribution_2016!$B$6/100000)</f>
        <v>1185.617752565279</v>
      </c>
      <c r="U123" s="6">
        <f>K123/(age_distribution_2016!$B$7/100000)</f>
        <v>1499.1649474408096</v>
      </c>
      <c r="V123" s="6">
        <f>L123/(age_distribution_2016!$B$8/100000)</f>
        <v>1335.7798165137615</v>
      </c>
      <c r="W123" s="6">
        <f>M123/(age_distribution_2016!$B$9/100000)</f>
        <v>1168.7519816589838</v>
      </c>
      <c r="X123" s="6">
        <f>N123/(age_distribution_2016!$B$10/100000)</f>
        <v>1859.9629858112278</v>
      </c>
      <c r="Y123" s="6">
        <f>O123/(age_distribution_2016!$B$11/100000)</f>
        <v>6947.0168513739181</v>
      </c>
      <c r="Z123" s="3">
        <f t="shared" ref="Z123" si="1716">F123*100/SUM($F123:$O123)</f>
        <v>1.2513109833279086</v>
      </c>
      <c r="AA123" s="3">
        <f t="shared" ref="AA123" si="1717">G123*100/SUM($F123:$O123)</f>
        <v>1.1391993056308993</v>
      </c>
      <c r="AB123" s="3">
        <f t="shared" ref="AB123" si="1718">H123*100/SUM($F123:$O123)</f>
        <v>3.9058261907345124</v>
      </c>
      <c r="AC123" s="3">
        <f t="shared" ref="AC123" si="1719">I123*100/SUM($F123:$O123)</f>
        <v>12.339517558135329</v>
      </c>
      <c r="AD123" s="3">
        <f t="shared" ref="AD123" si="1720">J123*100/SUM($F123:$O123)</f>
        <v>12.849444866370114</v>
      </c>
      <c r="AE123" s="3">
        <f t="shared" ref="AE123" si="1721">K123*100/SUM($F123:$O123)</f>
        <v>13.796969368196448</v>
      </c>
      <c r="AF123" s="3">
        <f t="shared" ref="AF123" si="1722">L123*100/SUM($F123:$O123)</f>
        <v>12.505876821814763</v>
      </c>
      <c r="AG123" s="3">
        <f t="shared" ref="AG123" si="1723">M123*100/SUM($F123:$O123)</f>
        <v>8.6651477342591594</v>
      </c>
      <c r="AH123" s="3">
        <f t="shared" ref="AH123" si="1724">N123*100/SUM($F123:$O123)</f>
        <v>8.7230118259737441</v>
      </c>
      <c r="AI123" s="3">
        <f t="shared" ref="AI123" si="1725">O123*100/SUM($F123:$O123)</f>
        <v>24.823695345557123</v>
      </c>
      <c r="AJ123" s="3">
        <f t="shared" ref="AJ123" si="1726">P123*100/SUM($P123:$Y123)</f>
        <v>1.9282811058620339</v>
      </c>
      <c r="AK123" s="3">
        <f t="shared" ref="AK123" si="1727">Q123*100/SUM($P123:$Y123)</f>
        <v>1.8455748407905643</v>
      </c>
      <c r="AL123" s="3">
        <f t="shared" ref="AL123" si="1728">R123*100/SUM($P123:$Y123)</f>
        <v>3.5099259574675021</v>
      </c>
      <c r="AM123" s="3">
        <f t="shared" ref="AM123" si="1729">S123*100/SUM($P123:$Y123)</f>
        <v>7.1165127286155139</v>
      </c>
      <c r="AN123" s="3">
        <f t="shared" ref="AN123" si="1730">T123*100/SUM($P123:$Y123)</f>
        <v>7.251100031624679</v>
      </c>
      <c r="AO123" s="3">
        <f t="shared" ref="AO123" si="1731">U123*100/SUM($P123:$Y123)</f>
        <v>9.1687181423172373</v>
      </c>
      <c r="AP123" s="3">
        <f t="shared" ref="AP123" si="1732">V123*100/SUM($P123:$Y123)</f>
        <v>8.1694737184978568</v>
      </c>
      <c r="AQ123" s="3">
        <f t="shared" ref="AQ123" si="1733">W123*100/SUM($P123:$Y123)</f>
        <v>7.1479509418886273</v>
      </c>
      <c r="AR123" s="3">
        <f t="shared" ref="AR123" si="1734">X123*100/SUM($P123:$Y123)</f>
        <v>11.375316906360133</v>
      </c>
      <c r="AS123" s="3">
        <f t="shared" ref="AS123" si="1735">Y123*100/SUM($P123:$Y123)</f>
        <v>42.487145626575852</v>
      </c>
    </row>
    <row r="124" spans="1:45" ht="12" customHeight="1" x14ac:dyDescent="0.35">
      <c r="A124" s="7">
        <v>44027</v>
      </c>
      <c r="B124" s="5">
        <f>mtl_newcases!C142</f>
        <v>27828</v>
      </c>
      <c r="C124" s="5">
        <f>mtl_newcases!B142</f>
        <v>66</v>
      </c>
      <c r="D124">
        <v>3431</v>
      </c>
      <c r="E124">
        <f>D124-D123</f>
        <v>4</v>
      </c>
      <c r="F124" cm="1">
        <f t="array" ref="F124:O124">TRANSPOSE(santemontreal!DE$57:DE$66)</f>
        <v>347</v>
      </c>
      <c r="G124">
        <v>315</v>
      </c>
      <c r="H124">
        <v>1084</v>
      </c>
      <c r="I124">
        <v>3431</v>
      </c>
      <c r="J124">
        <v>3571</v>
      </c>
      <c r="K124">
        <v>3821</v>
      </c>
      <c r="L124">
        <v>3458</v>
      </c>
      <c r="M124">
        <v>2399</v>
      </c>
      <c r="N124">
        <v>2413</v>
      </c>
      <c r="O124">
        <v>6865</v>
      </c>
      <c r="P124" s="6">
        <f>F124/(age_distribution_2016!$B$2/100000)</f>
        <v>316.20193183889194</v>
      </c>
      <c r="Q124" s="6">
        <f>G124/(age_distribution_2016!$B$3/100000)</f>
        <v>301.7674953297888</v>
      </c>
      <c r="R124" s="6">
        <f>H124/(age_distribution_2016!$B$4/100000)</f>
        <v>576.02890772378248</v>
      </c>
      <c r="S124" s="6">
        <f>I124/(age_distribution_2016!$B$5/100000)</f>
        <v>1170.0912268735613</v>
      </c>
      <c r="T124" s="6">
        <f>J124/(age_distribution_2016!$B$6/100000)</f>
        <v>1191.6242596145823</v>
      </c>
      <c r="U124" s="6">
        <f>K124/(age_distribution_2016!$B$7/100000)</f>
        <v>1501.5227429020531</v>
      </c>
      <c r="V124" s="6">
        <f>L124/(age_distribution_2016!$B$8/100000)</f>
        <v>1335.7798165137615</v>
      </c>
      <c r="W124" s="6">
        <f>M124/(age_distribution_2016!$B$9/100000)</f>
        <v>1170.2153606009608</v>
      </c>
      <c r="X124" s="6">
        <f>N124/(age_distribution_2016!$B$10/100000)</f>
        <v>1860.7341147439852</v>
      </c>
      <c r="Y124" s="6">
        <f>O124/(age_distribution_2016!$B$11/100000)</f>
        <v>6948.0289459035475</v>
      </c>
      <c r="Z124" s="3">
        <f t="shared" ref="Z124" si="1736">F124*100/SUM($F124:$O124)</f>
        <v>1.2525267109442679</v>
      </c>
      <c r="AA124" s="3">
        <f t="shared" ref="AA124" si="1737">G124*100/SUM($F124:$O124)</f>
        <v>1.137019924920589</v>
      </c>
      <c r="AB124" s="3">
        <f t="shared" ref="AB124" si="1738">H124*100/SUM($F124:$O124)</f>
        <v>3.9127923765521224</v>
      </c>
      <c r="AC124" s="3">
        <f t="shared" ref="AC124" si="1739">I124*100/SUM($F124:$O124)</f>
        <v>12.384493213976322</v>
      </c>
      <c r="AD124" s="3">
        <f t="shared" ref="AD124" si="1740">J124*100/SUM($F124:$O124)</f>
        <v>12.889835402829917</v>
      </c>
      <c r="AE124" s="3">
        <f t="shared" ref="AE124" si="1741">K124*100/SUM($F124:$O124)</f>
        <v>13.792232168639908</v>
      </c>
      <c r="AF124" s="3">
        <f t="shared" ref="AF124" si="1742">L124*100/SUM($F124:$O124)</f>
        <v>12.481952064683799</v>
      </c>
      <c r="AG124" s="3">
        <f t="shared" ref="AG124" si="1743">M124*100/SUM($F124:$O124)</f>
        <v>8.6593993647126766</v>
      </c>
      <c r="AH124" s="3">
        <f t="shared" ref="AH124" si="1744">N124*100/SUM($F124:$O124)</f>
        <v>8.7099335835980369</v>
      </c>
      <c r="AI124" s="3">
        <f t="shared" ref="AI124" si="1745">O124*100/SUM($F124:$O124)</f>
        <v>24.779815189142361</v>
      </c>
      <c r="AJ124" s="3">
        <f t="shared" ref="AJ124" si="1746">P124*100/SUM($P124:$Y124)</f>
        <v>1.9313586136699561</v>
      </c>
      <c r="AK124" s="3">
        <f t="shared" ref="AK124" si="1747">Q124*100/SUM($P124:$Y124)</f>
        <v>1.8431932026517444</v>
      </c>
      <c r="AL124" s="3">
        <f t="shared" ref="AL124" si="1748">R124*100/SUM($P124:$Y124)</f>
        <v>3.5183794930831187</v>
      </c>
      <c r="AM124" s="3">
        <f t="shared" ref="AM124" si="1749">S124*100/SUM($P124:$Y124)</f>
        <v>7.1469069042668707</v>
      </c>
      <c r="AN124" s="3">
        <f t="shared" ref="AN124" si="1750">T124*100/SUM($P124:$Y124)</f>
        <v>7.2784304785251006</v>
      </c>
      <c r="AO124" s="3">
        <f t="shared" ref="AO124" si="1751">U124*100/SUM($P124:$Y124)</f>
        <v>9.1712876839815998</v>
      </c>
      <c r="AP124" s="3">
        <f t="shared" ref="AP124" si="1752">V124*100/SUM($P124:$Y124)</f>
        <v>8.1589313499349405</v>
      </c>
      <c r="AQ124" s="3">
        <f t="shared" ref="AQ124" si="1753">W124*100/SUM($P124:$Y124)</f>
        <v>7.147665111980106</v>
      </c>
      <c r="AR124" s="3">
        <f t="shared" ref="AR124" si="1754">X124*100/SUM($P124:$Y124)</f>
        <v>11.365347578241188</v>
      </c>
      <c r="AS124" s="3">
        <f t="shared" ref="AS124" si="1755">Y124*100/SUM($P124:$Y124)</f>
        <v>42.438499583665369</v>
      </c>
    </row>
    <row r="125" spans="1:45" ht="12" customHeight="1" x14ac:dyDescent="0.35">
      <c r="A125" s="7">
        <v>44028</v>
      </c>
      <c r="B125" s="5">
        <f>mtl_newcases!C143</f>
        <v>27890</v>
      </c>
      <c r="C125" s="5">
        <f>mtl_newcases!B143</f>
        <v>62</v>
      </c>
      <c r="D125">
        <v>3431</v>
      </c>
      <c r="E125">
        <f>D125-D124</f>
        <v>0</v>
      </c>
      <c r="F125" cm="1">
        <f t="array" ref="F125:O125">TRANSPOSE(santemontreal!DF$57:DF$66)</f>
        <v>348</v>
      </c>
      <c r="G125">
        <v>315</v>
      </c>
      <c r="H125">
        <v>1088</v>
      </c>
      <c r="I125">
        <v>3464</v>
      </c>
      <c r="J125">
        <v>3591</v>
      </c>
      <c r="K125">
        <v>3833</v>
      </c>
      <c r="L125">
        <v>3461</v>
      </c>
      <c r="M125">
        <v>2401</v>
      </c>
      <c r="N125">
        <v>2413</v>
      </c>
      <c r="O125">
        <v>6866</v>
      </c>
      <c r="P125" s="6">
        <f>F125/(age_distribution_2016!$B$2/100000)</f>
        <v>317.11317659923458</v>
      </c>
      <c r="Q125" s="6">
        <f>G125/(age_distribution_2016!$B$3/100000)</f>
        <v>301.7674953297888</v>
      </c>
      <c r="R125" s="6">
        <f>H125/(age_distribution_2016!$B$4/100000)</f>
        <v>578.15447564896249</v>
      </c>
      <c r="S125" s="6">
        <f>I125/(age_distribution_2016!$B$5/100000)</f>
        <v>1181.3453832381279</v>
      </c>
      <c r="T125" s="6">
        <f>J125/(age_distribution_2016!$B$6/100000)</f>
        <v>1198.2981563360306</v>
      </c>
      <c r="U125" s="6">
        <f>K125/(age_distribution_2016!$B$7/100000)</f>
        <v>1506.2383338245406</v>
      </c>
      <c r="V125" s="6">
        <f>L125/(age_distribution_2016!$B$8/100000)</f>
        <v>1336.9386769676485</v>
      </c>
      <c r="W125" s="6">
        <f>M125/(age_distribution_2016!$B$9/100000)</f>
        <v>1171.1909465622789</v>
      </c>
      <c r="X125" s="6">
        <f>N125/(age_distribution_2016!$B$10/100000)</f>
        <v>1860.7341147439852</v>
      </c>
      <c r="Y125" s="6">
        <f>O125/(age_distribution_2016!$B$11/100000)</f>
        <v>6949.0410404331769</v>
      </c>
      <c r="Z125" s="3">
        <f t="shared" ref="Z125" si="1756">F125*100/SUM($F125:$O125)</f>
        <v>1.2526997840172787</v>
      </c>
      <c r="AA125" s="3">
        <f t="shared" ref="AA125" si="1757">G125*100/SUM($F125:$O125)</f>
        <v>1.1339092872570193</v>
      </c>
      <c r="AB125" s="3">
        <f t="shared" ref="AB125" si="1758">H125*100/SUM($F125:$O125)</f>
        <v>3.9164866810655146</v>
      </c>
      <c r="AC125" s="3">
        <f t="shared" ref="AC125" si="1759">I125*100/SUM($F125:$O125)</f>
        <v>12.469402447804177</v>
      </c>
      <c r="AD125" s="3">
        <f t="shared" ref="AD125" si="1760">J125*100/SUM($F125:$O125)</f>
        <v>12.926565874730022</v>
      </c>
      <c r="AE125" s="3">
        <f t="shared" ref="AE125" si="1761">K125*100/SUM($F125:$O125)</f>
        <v>13.797696184305256</v>
      </c>
      <c r="AF125" s="3">
        <f t="shared" ref="AF125" si="1762">L125*100/SUM($F125:$O125)</f>
        <v>12.458603311735061</v>
      </c>
      <c r="AG125" s="3">
        <f t="shared" ref="AG125" si="1763">M125*100/SUM($F125:$O125)</f>
        <v>8.6429085673146151</v>
      </c>
      <c r="AH125" s="3">
        <f t="shared" ref="AH125" si="1764">N125*100/SUM($F125:$O125)</f>
        <v>8.6861051115910719</v>
      </c>
      <c r="AI125" s="3">
        <f t="shared" ref="AI125" si="1765">O125*100/SUM($F125:$O125)</f>
        <v>24.715622750179985</v>
      </c>
      <c r="AJ125" s="3">
        <f t="shared" ref="AJ125" si="1766">P125*100/SUM($P125:$Y125)</f>
        <v>1.9335200423026904</v>
      </c>
      <c r="AK125" s="3">
        <f t="shared" ref="AK125" si="1767">Q125*100/SUM($P125:$Y125)</f>
        <v>1.8399535036445991</v>
      </c>
      <c r="AL125" s="3">
        <f t="shared" ref="AL125" si="1768">R125*100/SUM($P125:$Y125)</f>
        <v>3.5251555239756946</v>
      </c>
      <c r="AM125" s="3">
        <f t="shared" ref="AM125" si="1769">S125*100/SUM($P125:$Y125)</f>
        <v>7.2029645688907218</v>
      </c>
      <c r="AN125" s="3">
        <f t="shared" ref="AN125" si="1770">T125*100/SUM($P125:$Y125)</f>
        <v>7.3063299569484697</v>
      </c>
      <c r="AO125" s="3">
        <f t="shared" ref="AO125" si="1771">U125*100/SUM($P125:$Y125)</f>
        <v>9.1839198804878333</v>
      </c>
      <c r="AP125" s="3">
        <f t="shared" ref="AP125" si="1772">V125*100/SUM($P125:$Y125)</f>
        <v>8.1516566260931285</v>
      </c>
      <c r="AQ125" s="3">
        <f t="shared" ref="AQ125" si="1773">W125*100/SUM($P125:$Y125)</f>
        <v>7.1410503745907459</v>
      </c>
      <c r="AR125" s="3">
        <f t="shared" ref="AR125" si="1774">X125*100/SUM($P125:$Y125)</f>
        <v>11.345371210483259</v>
      </c>
      <c r="AS125" s="3">
        <f t="shared" ref="AS125" si="1775">Y125*100/SUM($P125:$Y125)</f>
        <v>42.370078312582862</v>
      </c>
    </row>
    <row r="126" spans="1:45" x14ac:dyDescent="0.35">
      <c r="A126" s="7">
        <v>44029</v>
      </c>
      <c r="B126" t="s">
        <v>101</v>
      </c>
      <c r="C126" t="s">
        <v>101</v>
      </c>
      <c r="D126" t="s">
        <v>101</v>
      </c>
      <c r="E126" t="s">
        <v>101</v>
      </c>
      <c r="F126" t="s">
        <v>101</v>
      </c>
      <c r="G126" t="s">
        <v>101</v>
      </c>
      <c r="H126" t="s">
        <v>101</v>
      </c>
      <c r="I126" t="s">
        <v>101</v>
      </c>
      <c r="J126" t="s">
        <v>101</v>
      </c>
      <c r="K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t="s">
        <v>101</v>
      </c>
      <c r="R126" t="s">
        <v>101</v>
      </c>
      <c r="S126" t="s">
        <v>101</v>
      </c>
      <c r="T126" t="s">
        <v>101</v>
      </c>
      <c r="U126" t="s">
        <v>101</v>
      </c>
      <c r="V126" t="s">
        <v>101</v>
      </c>
      <c r="W126" t="s">
        <v>101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101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</row>
    <row r="127" spans="1:45" x14ac:dyDescent="0.35">
      <c r="A127" s="7">
        <v>44030</v>
      </c>
      <c r="B127" t="s">
        <v>101</v>
      </c>
      <c r="C127" t="s">
        <v>101</v>
      </c>
      <c r="D127" t="s">
        <v>101</v>
      </c>
      <c r="E127" t="s">
        <v>101</v>
      </c>
      <c r="F127" t="s">
        <v>101</v>
      </c>
      <c r="G127" t="s">
        <v>101</v>
      </c>
      <c r="H127" t="s">
        <v>101</v>
      </c>
      <c r="I127" t="s">
        <v>101</v>
      </c>
      <c r="J127" t="s">
        <v>101</v>
      </c>
      <c r="K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101</v>
      </c>
      <c r="AH127" t="s">
        <v>101</v>
      </c>
      <c r="AI127" t="s">
        <v>101</v>
      </c>
      <c r="AJ127" t="s">
        <v>101</v>
      </c>
      <c r="AK127" t="s">
        <v>101</v>
      </c>
      <c r="AL127" t="s">
        <v>101</v>
      </c>
      <c r="AM127" t="s">
        <v>101</v>
      </c>
      <c r="AN127" t="s">
        <v>101</v>
      </c>
      <c r="AO127" t="s">
        <v>101</v>
      </c>
      <c r="AP127" t="s">
        <v>101</v>
      </c>
      <c r="AQ127" t="s">
        <v>101</v>
      </c>
      <c r="AR127" t="s">
        <v>101</v>
      </c>
      <c r="AS127" t="s">
        <v>101</v>
      </c>
    </row>
    <row r="128" spans="1:45" ht="12" customHeight="1" x14ac:dyDescent="0.35">
      <c r="A128" s="7">
        <v>44031</v>
      </c>
      <c r="B128" s="5">
        <f>mtl_newcases!C146</f>
        <v>28075</v>
      </c>
      <c r="C128" s="5">
        <f>mtl_newcases!B146</f>
        <v>18</v>
      </c>
      <c r="D128">
        <v>3434</v>
      </c>
      <c r="E128">
        <f>D128-D125</f>
        <v>3</v>
      </c>
      <c r="F128" cm="1">
        <f t="array" ref="F128:O128">TRANSPOSE(santemontreal!DI$57:DI$66)</f>
        <v>353</v>
      </c>
      <c r="G128">
        <v>316</v>
      </c>
      <c r="H128">
        <v>1098</v>
      </c>
      <c r="I128">
        <v>3568</v>
      </c>
      <c r="J128">
        <v>3638</v>
      </c>
      <c r="K128">
        <v>3852</v>
      </c>
      <c r="L128">
        <v>3474</v>
      </c>
      <c r="M128">
        <v>2408</v>
      </c>
      <c r="N128">
        <v>2416</v>
      </c>
      <c r="O128">
        <v>6869</v>
      </c>
      <c r="P128" s="6">
        <f>F128/(age_distribution_2016!$B$2/100000)</f>
        <v>321.66940040094772</v>
      </c>
      <c r="Q128" s="6">
        <f>G128/(age_distribution_2016!$B$3/100000)</f>
        <v>302.72548737845477</v>
      </c>
      <c r="R128" s="6">
        <f>H128/(age_distribution_2016!$B$4/100000)</f>
        <v>583.46839546191245</v>
      </c>
      <c r="S128" s="6">
        <f>I128/(age_distribution_2016!$B$5/100000)</f>
        <v>1216.8130275385797</v>
      </c>
      <c r="T128" s="6">
        <f>J128/(age_distribution_2016!$B$6/100000)</f>
        <v>1213.9818136314341</v>
      </c>
      <c r="U128" s="6">
        <f>K128/(age_distribution_2016!$B$7/100000)</f>
        <v>1513.7046861184792</v>
      </c>
      <c r="V128" s="6">
        <f>L128/(age_distribution_2016!$B$8/100000)</f>
        <v>1341.9604056011588</v>
      </c>
      <c r="W128" s="6">
        <f>M128/(age_distribution_2016!$B$9/100000)</f>
        <v>1174.605497426892</v>
      </c>
      <c r="X128" s="6">
        <f>N128/(age_distribution_2016!$B$10/100000)</f>
        <v>1863.047501542258</v>
      </c>
      <c r="Y128" s="6">
        <f>O128/(age_distribution_2016!$B$11/100000)</f>
        <v>6952.0773240220642</v>
      </c>
      <c r="Z128" s="3">
        <f t="shared" ref="Z128" si="1776">F128*100/SUM($F128:$O128)</f>
        <v>1.2610745927407832</v>
      </c>
      <c r="AA128" s="3">
        <f t="shared" ref="AA128" si="1777">G128*100/SUM($F128:$O128)</f>
        <v>1.1288939697056302</v>
      </c>
      <c r="AB128" s="3">
        <f t="shared" ref="AB128" si="1778">H128*100/SUM($F128:$O128)</f>
        <v>3.9225492997999427</v>
      </c>
      <c r="AC128" s="3">
        <f t="shared" ref="AC128" si="1779">I128*100/SUM($F128:$O128)</f>
        <v>12.746498999714204</v>
      </c>
      <c r="AD128" s="3">
        <f t="shared" ref="AD128" si="1780">J128*100/SUM($F128:$O128)</f>
        <v>12.996570448699629</v>
      </c>
      <c r="AE128" s="3">
        <f t="shared" ref="AE128" si="1781">K128*100/SUM($F128:$O128)</f>
        <v>13.761074592740783</v>
      </c>
      <c r="AF128" s="3">
        <f t="shared" ref="AF128" si="1782">L128*100/SUM($F128:$O128)</f>
        <v>12.410688768219492</v>
      </c>
      <c r="AG128" s="3">
        <f t="shared" ref="AG128" si="1783">M128*100/SUM($F128:$O128)</f>
        <v>8.6024578450986002</v>
      </c>
      <c r="AH128" s="3">
        <f t="shared" ref="AH128" si="1784">N128*100/SUM($F128:$O128)</f>
        <v>8.6310374392683631</v>
      </c>
      <c r="AI128" s="3">
        <f t="shared" ref="AI128" si="1785">O128*100/SUM($F128:$O128)</f>
        <v>24.539154044012577</v>
      </c>
      <c r="AJ128" s="3">
        <f t="shared" ref="AJ128" si="1786">P128*100/SUM($P128:$Y128)</f>
        <v>1.9513974498900923</v>
      </c>
      <c r="AK128" s="3">
        <f t="shared" ref="AK128" si="1787">Q128*100/SUM($P128:$Y128)</f>
        <v>1.8364747885584443</v>
      </c>
      <c r="AL128" s="3">
        <f t="shared" ref="AL128" si="1788">R128*100/SUM($P128:$Y128)</f>
        <v>3.539592941002931</v>
      </c>
      <c r="AM128" s="3">
        <f t="shared" ref="AM128" si="1789">S128*100/SUM($P128:$Y128)</f>
        <v>7.3817585259030798</v>
      </c>
      <c r="AN128" s="3">
        <f t="shared" ref="AN128" si="1790">T128*100/SUM($P128:$Y128)</f>
        <v>7.364583054466844</v>
      </c>
      <c r="AO128" s="3">
        <f t="shared" ref="AO128" si="1791">U128*100/SUM($P128:$Y128)</f>
        <v>9.1828425728292569</v>
      </c>
      <c r="AP128" s="3">
        <f t="shared" ref="AP128" si="1792">V128*100/SUM($P128:$Y128)</f>
        <v>8.1409612169496874</v>
      </c>
      <c r="AQ128" s="3">
        <f t="shared" ref="AQ128" si="1793">W128*100/SUM($P128:$Y128)</f>
        <v>7.1257078523747817</v>
      </c>
      <c r="AR128" s="3">
        <f t="shared" ref="AR128" si="1794">X128*100/SUM($P128:$Y128)</f>
        <v>11.302119937433002</v>
      </c>
      <c r="AS128" s="3">
        <f t="shared" ref="AS128" si="1795">Y128*100/SUM($P128:$Y128)</f>
        <v>42.174561660591898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5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46"/>
  <sheetViews>
    <sheetView zoomScale="75" zoomScaleNormal="75" workbookViewId="0">
      <pane ySplit="1" topLeftCell="A140" activePane="bottomLeft" state="frozen"/>
      <selection pane="bottomLeft" activeCell="A143" sqref="A143:A146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145</v>
      </c>
      <c r="C29">
        <v>588</v>
      </c>
      <c r="E29" s="7"/>
    </row>
    <row r="30" spans="1:5" x14ac:dyDescent="0.35">
      <c r="A30" s="7">
        <v>43915</v>
      </c>
      <c r="B30">
        <v>188</v>
      </c>
      <c r="C30">
        <v>776</v>
      </c>
      <c r="E30" s="7"/>
    </row>
    <row r="31" spans="1:5" x14ac:dyDescent="0.35">
      <c r="A31" s="7">
        <v>43916</v>
      </c>
      <c r="B31">
        <v>184</v>
      </c>
      <c r="C31">
        <v>960</v>
      </c>
      <c r="E31" s="7"/>
    </row>
    <row r="32" spans="1:5" x14ac:dyDescent="0.35">
      <c r="A32" s="7">
        <v>43917</v>
      </c>
      <c r="B32">
        <v>243</v>
      </c>
      <c r="C32">
        <v>1203</v>
      </c>
      <c r="E32" s="7"/>
    </row>
    <row r="33" spans="1:5" x14ac:dyDescent="0.35">
      <c r="A33" s="7">
        <v>43918</v>
      </c>
      <c r="B33">
        <v>201</v>
      </c>
      <c r="C33">
        <v>1404</v>
      </c>
      <c r="E33" s="7"/>
    </row>
    <row r="34" spans="1:5" x14ac:dyDescent="0.35">
      <c r="A34" s="7">
        <v>43919</v>
      </c>
      <c r="B34">
        <v>262</v>
      </c>
      <c r="C34">
        <v>1666</v>
      </c>
      <c r="E34" s="7"/>
    </row>
    <row r="35" spans="1:5" x14ac:dyDescent="0.35">
      <c r="A35" s="7">
        <v>43920</v>
      </c>
      <c r="B35">
        <v>266</v>
      </c>
      <c r="C35">
        <v>1932</v>
      </c>
      <c r="E35" s="7"/>
    </row>
    <row r="36" spans="1:5" x14ac:dyDescent="0.35">
      <c r="A36" s="7">
        <v>43921</v>
      </c>
      <c r="B36" s="8">
        <v>332</v>
      </c>
      <c r="C36">
        <v>2264</v>
      </c>
      <c r="E36" s="7"/>
    </row>
    <row r="37" spans="1:5" x14ac:dyDescent="0.35">
      <c r="A37" s="7">
        <v>43922</v>
      </c>
      <c r="B37" s="8">
        <v>305</v>
      </c>
      <c r="C37">
        <v>2569</v>
      </c>
      <c r="E37" s="7"/>
    </row>
    <row r="38" spans="1:5" x14ac:dyDescent="0.35">
      <c r="A38" s="7">
        <v>43923</v>
      </c>
      <c r="B38">
        <v>410</v>
      </c>
      <c r="C38">
        <v>2979</v>
      </c>
      <c r="E38" s="7"/>
    </row>
    <row r="39" spans="1:5" x14ac:dyDescent="0.35">
      <c r="A39" s="7">
        <v>43924</v>
      </c>
      <c r="B39">
        <v>351</v>
      </c>
      <c r="C39">
        <v>3330</v>
      </c>
      <c r="E39" s="7"/>
    </row>
    <row r="40" spans="1:5" x14ac:dyDescent="0.35">
      <c r="A40" s="7">
        <v>43925</v>
      </c>
      <c r="B40">
        <v>341</v>
      </c>
      <c r="C40">
        <v>3671</v>
      </c>
      <c r="E40" s="7"/>
    </row>
    <row r="41" spans="1:5" x14ac:dyDescent="0.35">
      <c r="A41" s="7">
        <v>43926</v>
      </c>
      <c r="B41" s="8">
        <v>261</v>
      </c>
      <c r="C41">
        <v>3932</v>
      </c>
      <c r="E41" s="7"/>
    </row>
    <row r="42" spans="1:5" x14ac:dyDescent="0.35">
      <c r="A42" s="7">
        <v>43927</v>
      </c>
      <c r="B42" s="8">
        <v>458</v>
      </c>
      <c r="C42">
        <v>4390</v>
      </c>
      <c r="E42" s="7"/>
    </row>
    <row r="43" spans="1:5" x14ac:dyDescent="0.35">
      <c r="A43" s="7">
        <v>43928</v>
      </c>
      <c r="B43" s="8">
        <v>423</v>
      </c>
      <c r="C43">
        <v>4813</v>
      </c>
      <c r="E43" s="7"/>
    </row>
    <row r="44" spans="1:5" x14ac:dyDescent="0.35">
      <c r="A44" s="7">
        <v>43929</v>
      </c>
      <c r="B44" s="8">
        <v>377</v>
      </c>
      <c r="C44">
        <v>5190</v>
      </c>
      <c r="E44" s="7"/>
    </row>
    <row r="45" spans="1:5" x14ac:dyDescent="0.35">
      <c r="A45" s="7">
        <v>43930</v>
      </c>
      <c r="B45" s="8">
        <v>352</v>
      </c>
      <c r="C45">
        <v>5542</v>
      </c>
      <c r="E45" s="7"/>
    </row>
    <row r="46" spans="1:5" x14ac:dyDescent="0.35">
      <c r="A46" s="7">
        <v>43931</v>
      </c>
      <c r="B46" s="8">
        <v>307</v>
      </c>
      <c r="C46">
        <v>5849</v>
      </c>
      <c r="E46" s="7"/>
    </row>
    <row r="47" spans="1:5" x14ac:dyDescent="0.35">
      <c r="A47" s="7">
        <v>43932</v>
      </c>
      <c r="B47" s="8">
        <v>262</v>
      </c>
      <c r="C47">
        <v>6111</v>
      </c>
      <c r="E47" s="7"/>
    </row>
    <row r="48" spans="1:5" x14ac:dyDescent="0.35">
      <c r="A48" s="7">
        <v>43933</v>
      </c>
      <c r="B48" s="8">
        <v>331</v>
      </c>
      <c r="C48">
        <v>6442</v>
      </c>
      <c r="E48" s="7"/>
    </row>
    <row r="49" spans="1:6" x14ac:dyDescent="0.35">
      <c r="A49" s="7">
        <v>43934</v>
      </c>
      <c r="B49" s="8">
        <v>544</v>
      </c>
      <c r="C49">
        <v>6986</v>
      </c>
      <c r="E49" s="7"/>
    </row>
    <row r="50" spans="1:6" x14ac:dyDescent="0.35">
      <c r="A50" s="7">
        <v>43935</v>
      </c>
      <c r="B50" s="8">
        <v>470</v>
      </c>
      <c r="C50">
        <v>7456</v>
      </c>
      <c r="E50" s="7"/>
    </row>
    <row r="51" spans="1:6" x14ac:dyDescent="0.35">
      <c r="A51" s="7">
        <v>43936</v>
      </c>
      <c r="B51" s="8">
        <v>618</v>
      </c>
      <c r="C51">
        <v>8074</v>
      </c>
      <c r="E51" s="7"/>
    </row>
    <row r="52" spans="1:6" x14ac:dyDescent="0.35">
      <c r="A52" s="7">
        <v>43937</v>
      </c>
      <c r="B52" s="8">
        <v>497</v>
      </c>
      <c r="C52">
        <v>8571</v>
      </c>
      <c r="E52" s="7"/>
    </row>
    <row r="53" spans="1:6" x14ac:dyDescent="0.35">
      <c r="A53" s="7">
        <v>43938</v>
      </c>
      <c r="B53" s="8">
        <v>573</v>
      </c>
      <c r="C53">
        <v>9144</v>
      </c>
      <c r="E53" s="7"/>
    </row>
    <row r="54" spans="1:6" x14ac:dyDescent="0.35">
      <c r="A54" s="7">
        <v>43939</v>
      </c>
      <c r="B54" s="8">
        <v>330</v>
      </c>
      <c r="C54">
        <v>9474</v>
      </c>
      <c r="E54" s="7"/>
    </row>
    <row r="55" spans="1:6" x14ac:dyDescent="0.35">
      <c r="A55" s="7">
        <v>43940</v>
      </c>
      <c r="B55" s="8">
        <v>434</v>
      </c>
      <c r="C55">
        <v>9908</v>
      </c>
      <c r="E55" s="7"/>
    </row>
    <row r="56" spans="1:6" x14ac:dyDescent="0.35">
      <c r="A56" s="7">
        <v>43941</v>
      </c>
      <c r="B56" s="8">
        <v>484</v>
      </c>
      <c r="C56">
        <v>10392</v>
      </c>
      <c r="E56" s="7"/>
    </row>
    <row r="57" spans="1:6" x14ac:dyDescent="0.35">
      <c r="A57" s="7">
        <v>43942</v>
      </c>
      <c r="B57" s="8">
        <v>462</v>
      </c>
      <c r="C57">
        <v>10854</v>
      </c>
      <c r="E57" s="7"/>
    </row>
    <row r="58" spans="1:6" x14ac:dyDescent="0.35">
      <c r="A58" s="7">
        <v>43943</v>
      </c>
      <c r="B58" s="8">
        <v>538</v>
      </c>
      <c r="C58">
        <v>11392</v>
      </c>
      <c r="E58" s="7"/>
    </row>
    <row r="59" spans="1:6" x14ac:dyDescent="0.35">
      <c r="A59" s="7">
        <v>43944</v>
      </c>
      <c r="B59" s="8">
        <v>527</v>
      </c>
      <c r="C59">
        <v>11919</v>
      </c>
      <c r="E59" s="7"/>
    </row>
    <row r="60" spans="1:6" x14ac:dyDescent="0.35">
      <c r="A60" s="7">
        <v>43945</v>
      </c>
      <c r="B60" s="8">
        <v>498</v>
      </c>
      <c r="C60">
        <v>12417</v>
      </c>
      <c r="E60" s="7"/>
    </row>
    <row r="61" spans="1:6" x14ac:dyDescent="0.35">
      <c r="A61" s="7">
        <v>43946</v>
      </c>
      <c r="B61" s="8">
        <v>312</v>
      </c>
      <c r="C61">
        <v>12729</v>
      </c>
      <c r="E61" s="7"/>
    </row>
    <row r="62" spans="1:6" x14ac:dyDescent="0.35">
      <c r="A62" s="7">
        <v>43947</v>
      </c>
      <c r="B62" s="8">
        <v>283</v>
      </c>
      <c r="C62">
        <v>13012</v>
      </c>
      <c r="E62" s="7"/>
    </row>
    <row r="63" spans="1:6" x14ac:dyDescent="0.35">
      <c r="A63" s="7">
        <v>43948</v>
      </c>
      <c r="B63" s="8">
        <v>462</v>
      </c>
      <c r="C63">
        <v>13474</v>
      </c>
      <c r="E63" s="7"/>
      <c r="F63" s="5"/>
    </row>
    <row r="64" spans="1:6" x14ac:dyDescent="0.35">
      <c r="A64" s="7">
        <v>43949</v>
      </c>
      <c r="B64" s="8">
        <v>475</v>
      </c>
      <c r="C64">
        <v>13949</v>
      </c>
      <c r="E64" s="7"/>
    </row>
    <row r="65" spans="1:5" x14ac:dyDescent="0.35">
      <c r="A65" s="7">
        <v>43950</v>
      </c>
      <c r="B65" s="8">
        <v>519</v>
      </c>
      <c r="C65">
        <v>14468</v>
      </c>
      <c r="E65" s="7"/>
    </row>
    <row r="66" spans="1:5" x14ac:dyDescent="0.35">
      <c r="A66" s="7">
        <v>43951</v>
      </c>
      <c r="B66" s="8">
        <v>593</v>
      </c>
      <c r="C66">
        <v>15061</v>
      </c>
      <c r="E66" s="7"/>
    </row>
    <row r="67" spans="1:5" x14ac:dyDescent="0.35">
      <c r="A67" s="7">
        <v>43952</v>
      </c>
      <c r="B67" s="8">
        <v>619</v>
      </c>
      <c r="C67">
        <v>15680</v>
      </c>
      <c r="E67" s="7"/>
    </row>
    <row r="68" spans="1:5" x14ac:dyDescent="0.35">
      <c r="A68" s="7">
        <v>43953</v>
      </c>
      <c r="B68" s="8">
        <v>523</v>
      </c>
      <c r="C68">
        <v>16203</v>
      </c>
      <c r="E68" s="7"/>
    </row>
    <row r="69" spans="1:5" x14ac:dyDescent="0.35">
      <c r="A69" s="7">
        <v>43954</v>
      </c>
      <c r="B69" s="8">
        <v>347</v>
      </c>
      <c r="C69">
        <v>16550</v>
      </c>
      <c r="E69" s="7"/>
    </row>
    <row r="70" spans="1:5" x14ac:dyDescent="0.35">
      <c r="A70" s="7">
        <v>43955</v>
      </c>
      <c r="B70" s="8">
        <v>418</v>
      </c>
      <c r="C70">
        <v>16968</v>
      </c>
      <c r="E70" s="7"/>
    </row>
    <row r="71" spans="1:5" x14ac:dyDescent="0.35">
      <c r="A71" s="7">
        <v>43956</v>
      </c>
      <c r="B71" s="8">
        <v>471</v>
      </c>
      <c r="C71">
        <v>17439</v>
      </c>
      <c r="E71" s="7"/>
    </row>
    <row r="72" spans="1:5" x14ac:dyDescent="0.35">
      <c r="A72" s="7">
        <v>43957</v>
      </c>
      <c r="B72" s="8">
        <v>569</v>
      </c>
      <c r="C72">
        <v>18008</v>
      </c>
      <c r="E72" s="7"/>
    </row>
    <row r="73" spans="1:5" x14ac:dyDescent="0.35">
      <c r="A73" s="7">
        <v>43958</v>
      </c>
      <c r="B73" s="8">
        <v>427</v>
      </c>
      <c r="C73">
        <v>18435</v>
      </c>
      <c r="E73" s="7"/>
    </row>
    <row r="74" spans="1:5" x14ac:dyDescent="0.35">
      <c r="A74" s="7">
        <v>43959</v>
      </c>
      <c r="B74" s="8">
        <v>432</v>
      </c>
      <c r="C74">
        <v>18867</v>
      </c>
      <c r="E74" s="7"/>
    </row>
    <row r="75" spans="1:5" x14ac:dyDescent="0.35">
      <c r="A75" s="7">
        <v>43960</v>
      </c>
      <c r="B75" s="8">
        <v>313</v>
      </c>
      <c r="C75">
        <v>19180</v>
      </c>
      <c r="E75" s="7"/>
    </row>
    <row r="76" spans="1:5" x14ac:dyDescent="0.35">
      <c r="A76" s="7">
        <v>43961</v>
      </c>
      <c r="B76">
        <v>302</v>
      </c>
      <c r="C76">
        <v>19482</v>
      </c>
      <c r="E76" s="7"/>
    </row>
    <row r="77" spans="1:5" x14ac:dyDescent="0.35">
      <c r="A77" s="7">
        <v>43962</v>
      </c>
      <c r="B77">
        <v>368</v>
      </c>
      <c r="C77">
        <v>19850</v>
      </c>
    </row>
    <row r="78" spans="1:5" x14ac:dyDescent="0.35">
      <c r="A78" s="7">
        <v>43963</v>
      </c>
      <c r="B78">
        <v>425</v>
      </c>
      <c r="C78">
        <v>20275</v>
      </c>
    </row>
    <row r="79" spans="1:5" x14ac:dyDescent="0.35">
      <c r="A79" s="7">
        <v>43964</v>
      </c>
      <c r="B79">
        <v>393</v>
      </c>
      <c r="C79">
        <v>20668</v>
      </c>
    </row>
    <row r="80" spans="1:5" x14ac:dyDescent="0.35">
      <c r="A80" s="7">
        <v>43965</v>
      </c>
      <c r="B80">
        <v>354</v>
      </c>
      <c r="C80">
        <v>21022</v>
      </c>
    </row>
    <row r="81" spans="1:3" x14ac:dyDescent="0.35">
      <c r="A81" s="7">
        <v>43966</v>
      </c>
      <c r="B81">
        <v>349</v>
      </c>
      <c r="C81">
        <v>21371</v>
      </c>
    </row>
    <row r="82" spans="1:3" x14ac:dyDescent="0.35">
      <c r="A82" s="7">
        <v>43967</v>
      </c>
      <c r="B82">
        <v>271</v>
      </c>
      <c r="C82">
        <v>21642</v>
      </c>
    </row>
    <row r="83" spans="1:3" x14ac:dyDescent="0.35">
      <c r="A83" s="7">
        <v>43968</v>
      </c>
      <c r="B83">
        <v>342</v>
      </c>
      <c r="C83">
        <v>21984</v>
      </c>
    </row>
    <row r="84" spans="1:3" x14ac:dyDescent="0.35">
      <c r="A84" s="7">
        <v>43969</v>
      </c>
      <c r="B84">
        <v>330</v>
      </c>
      <c r="C84">
        <v>22314</v>
      </c>
    </row>
    <row r="85" spans="1:3" x14ac:dyDescent="0.35">
      <c r="A85" s="7">
        <v>43970</v>
      </c>
      <c r="B85">
        <v>317</v>
      </c>
      <c r="C85">
        <v>22631</v>
      </c>
    </row>
    <row r="86" spans="1:3" x14ac:dyDescent="0.35">
      <c r="A86" s="7">
        <v>43971</v>
      </c>
      <c r="B86">
        <v>407</v>
      </c>
      <c r="C86">
        <v>23038</v>
      </c>
    </row>
    <row r="87" spans="1:3" x14ac:dyDescent="0.35">
      <c r="A87" s="7">
        <v>43972</v>
      </c>
      <c r="B87">
        <v>378</v>
      </c>
      <c r="C87">
        <v>23416</v>
      </c>
    </row>
    <row r="88" spans="1:3" x14ac:dyDescent="0.35">
      <c r="A88" s="7">
        <v>43973</v>
      </c>
      <c r="B88">
        <v>252</v>
      </c>
      <c r="C88">
        <v>23668</v>
      </c>
    </row>
    <row r="89" spans="1:3" x14ac:dyDescent="0.35">
      <c r="A89" s="7">
        <v>43974</v>
      </c>
      <c r="B89">
        <v>215</v>
      </c>
      <c r="C89">
        <v>23883</v>
      </c>
    </row>
    <row r="90" spans="1:3" x14ac:dyDescent="0.35">
      <c r="A90" s="7">
        <v>43975</v>
      </c>
      <c r="B90">
        <v>211</v>
      </c>
      <c r="C90">
        <v>24094</v>
      </c>
    </row>
    <row r="91" spans="1:3" x14ac:dyDescent="0.35">
      <c r="A91" s="7">
        <v>43976</v>
      </c>
      <c r="B91">
        <v>202</v>
      </c>
      <c r="C91">
        <v>24296</v>
      </c>
    </row>
    <row r="92" spans="1:3" x14ac:dyDescent="0.35">
      <c r="A92" s="7">
        <v>43977</v>
      </c>
      <c r="B92">
        <v>237</v>
      </c>
      <c r="C92">
        <v>24533</v>
      </c>
    </row>
    <row r="93" spans="1:3" x14ac:dyDescent="0.35">
      <c r="A93" s="7">
        <v>43978</v>
      </c>
      <c r="B93">
        <v>249</v>
      </c>
      <c r="C93">
        <v>24782</v>
      </c>
    </row>
    <row r="94" spans="1:3" x14ac:dyDescent="0.35">
      <c r="A94" s="7">
        <v>43979</v>
      </c>
      <c r="B94">
        <v>184</v>
      </c>
      <c r="C94">
        <v>24966</v>
      </c>
    </row>
    <row r="95" spans="1:3" x14ac:dyDescent="0.35">
      <c r="A95" s="7">
        <v>43980</v>
      </c>
      <c r="B95">
        <v>193</v>
      </c>
      <c r="C95">
        <v>25159</v>
      </c>
    </row>
    <row r="96" spans="1:3" x14ac:dyDescent="0.35">
      <c r="A96" s="7">
        <v>43981</v>
      </c>
      <c r="B96">
        <v>207</v>
      </c>
      <c r="C96">
        <v>25366</v>
      </c>
    </row>
    <row r="97" spans="1:3" x14ac:dyDescent="0.35">
      <c r="A97" s="7">
        <v>43982</v>
      </c>
      <c r="B97">
        <v>134</v>
      </c>
      <c r="C97">
        <v>25500</v>
      </c>
    </row>
    <row r="98" spans="1:3" x14ac:dyDescent="0.35">
      <c r="A98" s="7">
        <v>43983</v>
      </c>
      <c r="B98">
        <v>155</v>
      </c>
      <c r="C98">
        <v>25655</v>
      </c>
    </row>
    <row r="99" spans="1:3" x14ac:dyDescent="0.35">
      <c r="A99" s="7">
        <v>43984</v>
      </c>
      <c r="B99">
        <v>95</v>
      </c>
      <c r="C99">
        <v>25750</v>
      </c>
    </row>
    <row r="100" spans="1:3" x14ac:dyDescent="0.35">
      <c r="A100" s="7">
        <v>43985</v>
      </c>
      <c r="B100">
        <v>113</v>
      </c>
      <c r="C100">
        <v>25863</v>
      </c>
    </row>
    <row r="101" spans="1:3" x14ac:dyDescent="0.35">
      <c r="A101" s="7">
        <v>43986</v>
      </c>
      <c r="B101">
        <v>121</v>
      </c>
      <c r="C101">
        <v>25984</v>
      </c>
    </row>
    <row r="102" spans="1:3" x14ac:dyDescent="0.35">
      <c r="A102" s="7">
        <v>43987</v>
      </c>
      <c r="B102">
        <v>108</v>
      </c>
      <c r="C102">
        <v>26092</v>
      </c>
    </row>
    <row r="103" spans="1:3" x14ac:dyDescent="0.35">
      <c r="A103" s="7">
        <v>43988</v>
      </c>
      <c r="B103">
        <v>103</v>
      </c>
      <c r="C103">
        <v>26195</v>
      </c>
    </row>
    <row r="104" spans="1:3" x14ac:dyDescent="0.35">
      <c r="A104" s="7">
        <v>43989</v>
      </c>
      <c r="B104">
        <v>73</v>
      </c>
      <c r="C104">
        <v>26268</v>
      </c>
    </row>
    <row r="105" spans="1:3" x14ac:dyDescent="0.35">
      <c r="A105" s="7">
        <v>43990</v>
      </c>
      <c r="B105">
        <v>50</v>
      </c>
      <c r="C105">
        <v>26318</v>
      </c>
    </row>
    <row r="106" spans="1:3" x14ac:dyDescent="0.35">
      <c r="A106" s="7">
        <v>43991</v>
      </c>
      <c r="B106">
        <v>76</v>
      </c>
      <c r="C106">
        <v>26394</v>
      </c>
    </row>
    <row r="107" spans="1:3" x14ac:dyDescent="0.35">
      <c r="A107" s="7">
        <v>43992</v>
      </c>
      <c r="B107">
        <v>68</v>
      </c>
      <c r="C107">
        <v>26462</v>
      </c>
    </row>
    <row r="108" spans="1:3" x14ac:dyDescent="0.35">
      <c r="A108" s="7">
        <v>43993</v>
      </c>
      <c r="B108">
        <v>64</v>
      </c>
      <c r="C108">
        <v>26526</v>
      </c>
    </row>
    <row r="109" spans="1:3" x14ac:dyDescent="0.35">
      <c r="A109" s="7">
        <v>43994</v>
      </c>
      <c r="B109">
        <v>73</v>
      </c>
      <c r="C109">
        <v>26599</v>
      </c>
    </row>
    <row r="110" spans="1:3" x14ac:dyDescent="0.35">
      <c r="A110" s="7">
        <v>43995</v>
      </c>
      <c r="B110">
        <v>66</v>
      </c>
      <c r="C110">
        <v>26665</v>
      </c>
    </row>
    <row r="111" spans="1:3" x14ac:dyDescent="0.35">
      <c r="A111" s="7">
        <v>43996</v>
      </c>
      <c r="B111">
        <v>27</v>
      </c>
      <c r="C111">
        <v>26692</v>
      </c>
    </row>
    <row r="112" spans="1:3" x14ac:dyDescent="0.35">
      <c r="A112" s="7">
        <v>43997</v>
      </c>
      <c r="B112">
        <v>55</v>
      </c>
      <c r="C112">
        <v>26747</v>
      </c>
    </row>
    <row r="113" spans="1:3" x14ac:dyDescent="0.35">
      <c r="A113" s="7">
        <v>43998</v>
      </c>
      <c r="B113">
        <v>72</v>
      </c>
      <c r="C113">
        <v>26819</v>
      </c>
    </row>
    <row r="114" spans="1:3" x14ac:dyDescent="0.35">
      <c r="A114" s="7">
        <v>43999</v>
      </c>
      <c r="B114">
        <v>50</v>
      </c>
      <c r="C114">
        <v>26869</v>
      </c>
    </row>
    <row r="115" spans="1:3" x14ac:dyDescent="0.35">
      <c r="A115" s="7">
        <v>44000</v>
      </c>
      <c r="B115">
        <v>53</v>
      </c>
      <c r="C115">
        <v>26922</v>
      </c>
    </row>
    <row r="116" spans="1:3" x14ac:dyDescent="0.35">
      <c r="A116" s="7">
        <v>44001</v>
      </c>
      <c r="B116">
        <v>64</v>
      </c>
      <c r="C116">
        <v>26986</v>
      </c>
    </row>
    <row r="117" spans="1:3" x14ac:dyDescent="0.35">
      <c r="A117" s="7">
        <v>44002</v>
      </c>
      <c r="B117">
        <v>33</v>
      </c>
      <c r="C117">
        <v>27019</v>
      </c>
    </row>
    <row r="118" spans="1:3" x14ac:dyDescent="0.35">
      <c r="A118" s="7">
        <v>44003</v>
      </c>
      <c r="B118">
        <v>26</v>
      </c>
      <c r="C118">
        <v>27045</v>
      </c>
    </row>
    <row r="119" spans="1:3" x14ac:dyDescent="0.35">
      <c r="A119" s="7">
        <v>44004</v>
      </c>
      <c r="B119">
        <v>37</v>
      </c>
      <c r="C119">
        <v>27082</v>
      </c>
    </row>
    <row r="120" spans="1:3" x14ac:dyDescent="0.35">
      <c r="A120" s="7">
        <v>44005</v>
      </c>
      <c r="B120">
        <v>39</v>
      </c>
      <c r="C120">
        <v>27121</v>
      </c>
    </row>
    <row r="121" spans="1:3" x14ac:dyDescent="0.35">
      <c r="A121" s="7">
        <v>44006</v>
      </c>
      <c r="B121">
        <v>29</v>
      </c>
      <c r="C121">
        <v>27150</v>
      </c>
    </row>
    <row r="122" spans="1:3" x14ac:dyDescent="0.35">
      <c r="A122" s="7">
        <v>44007</v>
      </c>
      <c r="B122">
        <v>46</v>
      </c>
      <c r="C122">
        <v>27196</v>
      </c>
    </row>
    <row r="123" spans="1:3" x14ac:dyDescent="0.35">
      <c r="A123" s="7">
        <v>44008</v>
      </c>
      <c r="B123">
        <v>40</v>
      </c>
      <c r="C123">
        <v>27236</v>
      </c>
    </row>
    <row r="124" spans="1:3" x14ac:dyDescent="0.35">
      <c r="A124" s="7">
        <v>44009</v>
      </c>
      <c r="B124">
        <v>28</v>
      </c>
      <c r="C124">
        <v>27264</v>
      </c>
    </row>
    <row r="125" spans="1:3" x14ac:dyDescent="0.35">
      <c r="A125" s="7">
        <v>44010</v>
      </c>
      <c r="B125">
        <v>19</v>
      </c>
      <c r="C125">
        <v>27283</v>
      </c>
    </row>
    <row r="126" spans="1:3" x14ac:dyDescent="0.35">
      <c r="A126" s="7">
        <v>44011</v>
      </c>
      <c r="B126">
        <v>16</v>
      </c>
      <c r="C126">
        <v>27299</v>
      </c>
    </row>
    <row r="127" spans="1:3" x14ac:dyDescent="0.35">
      <c r="A127" s="7">
        <v>44012</v>
      </c>
      <c r="B127">
        <v>40</v>
      </c>
      <c r="C127">
        <v>27339</v>
      </c>
    </row>
    <row r="128" spans="1:3" x14ac:dyDescent="0.35">
      <c r="A128" s="7">
        <v>44013</v>
      </c>
      <c r="B128">
        <v>25</v>
      </c>
      <c r="C128">
        <v>27364</v>
      </c>
    </row>
    <row r="129" spans="1:3" x14ac:dyDescent="0.35">
      <c r="A129" s="7">
        <v>44014</v>
      </c>
      <c r="B129">
        <v>16</v>
      </c>
      <c r="C129">
        <v>27380</v>
      </c>
    </row>
    <row r="130" spans="1:3" x14ac:dyDescent="0.35">
      <c r="A130" s="7">
        <v>44015</v>
      </c>
      <c r="B130">
        <v>17</v>
      </c>
      <c r="C130">
        <v>27397</v>
      </c>
    </row>
    <row r="131" spans="1:3" x14ac:dyDescent="0.35">
      <c r="A131" s="7">
        <v>44016</v>
      </c>
      <c r="B131">
        <v>15</v>
      </c>
      <c r="C131">
        <v>27412</v>
      </c>
    </row>
    <row r="132" spans="1:3" x14ac:dyDescent="0.35">
      <c r="A132" s="7">
        <v>44017</v>
      </c>
      <c r="B132">
        <v>6</v>
      </c>
      <c r="C132">
        <v>27418</v>
      </c>
    </row>
    <row r="133" spans="1:3" x14ac:dyDescent="0.35">
      <c r="A133" s="7">
        <v>44018</v>
      </c>
      <c r="B133">
        <v>15</v>
      </c>
      <c r="C133">
        <v>27433</v>
      </c>
    </row>
    <row r="134" spans="1:3" x14ac:dyDescent="0.35">
      <c r="A134" s="7">
        <v>44019</v>
      </c>
      <c r="B134">
        <v>21</v>
      </c>
      <c r="C134">
        <v>27454</v>
      </c>
    </row>
    <row r="135" spans="1:3" x14ac:dyDescent="0.35">
      <c r="A135" s="7">
        <v>44020</v>
      </c>
      <c r="B135">
        <v>33</v>
      </c>
      <c r="C135">
        <v>27487</v>
      </c>
    </row>
    <row r="136" spans="1:3" x14ac:dyDescent="0.35">
      <c r="A136" s="7">
        <v>44021</v>
      </c>
      <c r="B136">
        <v>51</v>
      </c>
      <c r="C136">
        <v>27538</v>
      </c>
    </row>
    <row r="137" spans="1:3" x14ac:dyDescent="0.35">
      <c r="A137" s="7">
        <v>44022</v>
      </c>
      <c r="B137">
        <v>48</v>
      </c>
      <c r="C137">
        <v>27586</v>
      </c>
    </row>
    <row r="138" spans="1:3" x14ac:dyDescent="0.35">
      <c r="A138" s="7">
        <v>44023</v>
      </c>
      <c r="B138">
        <v>20</v>
      </c>
      <c r="C138">
        <v>27606</v>
      </c>
    </row>
    <row r="139" spans="1:3" x14ac:dyDescent="0.35">
      <c r="A139" s="7">
        <v>44024</v>
      </c>
      <c r="B139">
        <v>14</v>
      </c>
      <c r="C139">
        <v>27620</v>
      </c>
    </row>
    <row r="140" spans="1:3" x14ac:dyDescent="0.35">
      <c r="A140" s="7">
        <v>44025</v>
      </c>
      <c r="B140">
        <v>76</v>
      </c>
      <c r="C140">
        <v>27696</v>
      </c>
    </row>
    <row r="141" spans="1:3" x14ac:dyDescent="0.35">
      <c r="A141" s="7">
        <v>44026</v>
      </c>
      <c r="B141">
        <v>66</v>
      </c>
      <c r="C141">
        <v>27762</v>
      </c>
    </row>
    <row r="142" spans="1:3" x14ac:dyDescent="0.35">
      <c r="A142" s="7">
        <v>44027</v>
      </c>
      <c r="B142">
        <v>66</v>
      </c>
      <c r="C142">
        <v>27828</v>
      </c>
    </row>
    <row r="143" spans="1:3" x14ac:dyDescent="0.35">
      <c r="A143" s="7">
        <v>44028</v>
      </c>
      <c r="B143">
        <v>62</v>
      </c>
      <c r="C143">
        <v>27890</v>
      </c>
    </row>
    <row r="144" spans="1:3" x14ac:dyDescent="0.35">
      <c r="A144" s="7">
        <v>44029</v>
      </c>
      <c r="B144">
        <v>93</v>
      </c>
      <c r="C144">
        <v>27983</v>
      </c>
    </row>
    <row r="145" spans="1:3" x14ac:dyDescent="0.35">
      <c r="A145" s="7">
        <v>44030</v>
      </c>
      <c r="B145">
        <v>74</v>
      </c>
      <c r="C145">
        <v>28057</v>
      </c>
    </row>
    <row r="146" spans="1:3" x14ac:dyDescent="0.35">
      <c r="A146" s="7">
        <v>44031</v>
      </c>
      <c r="B146">
        <v>18</v>
      </c>
      <c r="C146">
        <v>28075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CW1" workbookViewId="0">
      <pane ySplit="1" topLeftCell="A67" activePane="bottomLeft" state="frozen"/>
      <selection pane="bottomLeft" activeCell="DJ117" sqref="DJ117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 t="s">
        <v>400</v>
      </c>
      <c r="CX1" s="10" t="s">
        <v>401</v>
      </c>
      <c r="CY1" s="10" t="s">
        <v>402</v>
      </c>
      <c r="CZ1" s="10" t="s">
        <v>403</v>
      </c>
      <c r="DA1" s="10" t="s">
        <v>404</v>
      </c>
      <c r="DB1" s="10" t="s">
        <v>405</v>
      </c>
      <c r="DC1" s="10" t="s">
        <v>406</v>
      </c>
      <c r="DD1" s="10" t="s">
        <v>407</v>
      </c>
      <c r="DE1" s="10" t="s">
        <v>408</v>
      </c>
      <c r="DF1" s="10" t="s">
        <v>409</v>
      </c>
      <c r="DG1" s="10" t="s">
        <v>410</v>
      </c>
      <c r="DH1" s="10" t="s">
        <v>411</v>
      </c>
      <c r="DI1" s="10" t="s">
        <v>412</v>
      </c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>
        <v>339</v>
      </c>
      <c r="CX57" s="13">
        <v>339</v>
      </c>
      <c r="CY57" s="13">
        <v>340</v>
      </c>
      <c r="CZ57" s="13" t="s">
        <v>101</v>
      </c>
      <c r="DA57" s="13" t="s">
        <v>101</v>
      </c>
      <c r="DB57" s="13">
        <v>344</v>
      </c>
      <c r="DC57" s="13">
        <v>344</v>
      </c>
      <c r="DD57" s="13">
        <v>346</v>
      </c>
      <c r="DE57" s="13">
        <v>347</v>
      </c>
      <c r="DF57" s="13">
        <v>348</v>
      </c>
      <c r="DG57" s="13" t="s">
        <v>101</v>
      </c>
      <c r="DH57" s="13" t="s">
        <v>101</v>
      </c>
      <c r="DI57" s="13">
        <v>353</v>
      </c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>
        <v>307</v>
      </c>
      <c r="CX58" s="15">
        <v>309</v>
      </c>
      <c r="CY58" s="15">
        <v>309</v>
      </c>
      <c r="CZ58" s="13" t="s">
        <v>101</v>
      </c>
      <c r="DA58" s="13" t="s">
        <v>101</v>
      </c>
      <c r="DB58" s="15">
        <v>311</v>
      </c>
      <c r="DC58" s="15">
        <v>312</v>
      </c>
      <c r="DD58" s="15">
        <v>315</v>
      </c>
      <c r="DE58" s="15">
        <v>315</v>
      </c>
      <c r="DF58" s="15">
        <v>315</v>
      </c>
      <c r="DG58" s="13" t="s">
        <v>101</v>
      </c>
      <c r="DH58" s="13" t="s">
        <v>101</v>
      </c>
      <c r="DI58" s="15">
        <v>316</v>
      </c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>
        <v>1051</v>
      </c>
      <c r="CX59" s="13">
        <v>1057</v>
      </c>
      <c r="CY59" s="13">
        <v>1060</v>
      </c>
      <c r="CZ59" s="13" t="s">
        <v>101</v>
      </c>
      <c r="DA59" s="13" t="s">
        <v>101</v>
      </c>
      <c r="DB59" s="13">
        <v>1070</v>
      </c>
      <c r="DC59" s="13">
        <v>1074</v>
      </c>
      <c r="DD59" s="13">
        <v>1080</v>
      </c>
      <c r="DE59" s="13">
        <v>1084</v>
      </c>
      <c r="DF59" s="13">
        <v>1088</v>
      </c>
      <c r="DG59" s="13" t="s">
        <v>101</v>
      </c>
      <c r="DH59" s="13" t="s">
        <v>101</v>
      </c>
      <c r="DI59" s="13">
        <v>1098</v>
      </c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>
        <v>3311</v>
      </c>
      <c r="CX60" s="15">
        <v>3320</v>
      </c>
      <c r="CY60" s="15">
        <v>3328</v>
      </c>
      <c r="CZ60" s="13" t="s">
        <v>101</v>
      </c>
      <c r="DA60" s="13" t="s">
        <v>101</v>
      </c>
      <c r="DB60" s="15">
        <v>3366</v>
      </c>
      <c r="DC60" s="15">
        <v>3384</v>
      </c>
      <c r="DD60" s="15">
        <v>3412</v>
      </c>
      <c r="DE60" s="15">
        <v>3431</v>
      </c>
      <c r="DF60" s="15">
        <v>3464</v>
      </c>
      <c r="DG60" s="13" t="s">
        <v>101</v>
      </c>
      <c r="DH60" s="13" t="s">
        <v>101</v>
      </c>
      <c r="DI60" s="15">
        <v>3568</v>
      </c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>
        <v>3504</v>
      </c>
      <c r="CX61" s="13">
        <v>3513</v>
      </c>
      <c r="CY61" s="13">
        <v>3516</v>
      </c>
      <c r="CZ61" s="13" t="s">
        <v>101</v>
      </c>
      <c r="DA61" s="13" t="s">
        <v>101</v>
      </c>
      <c r="DB61" s="13">
        <v>3529</v>
      </c>
      <c r="DC61" s="13">
        <v>3533</v>
      </c>
      <c r="DD61" s="13">
        <v>3553</v>
      </c>
      <c r="DE61" s="13">
        <v>3571</v>
      </c>
      <c r="DF61" s="13">
        <v>3591</v>
      </c>
      <c r="DG61" s="13" t="s">
        <v>101</v>
      </c>
      <c r="DH61" s="13" t="s">
        <v>101</v>
      </c>
      <c r="DI61" s="13">
        <v>3638</v>
      </c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>
        <v>3783</v>
      </c>
      <c r="CX62" s="15">
        <v>3787</v>
      </c>
      <c r="CY62" s="15">
        <v>3793</v>
      </c>
      <c r="CZ62" s="13" t="s">
        <v>101</v>
      </c>
      <c r="DA62" s="13" t="s">
        <v>101</v>
      </c>
      <c r="DB62" s="15">
        <v>3806</v>
      </c>
      <c r="DC62" s="15">
        <v>3810</v>
      </c>
      <c r="DD62" s="15">
        <v>3815</v>
      </c>
      <c r="DE62" s="15">
        <v>3821</v>
      </c>
      <c r="DF62" s="15">
        <v>3833</v>
      </c>
      <c r="DG62" s="13" t="s">
        <v>101</v>
      </c>
      <c r="DH62" s="13" t="s">
        <v>101</v>
      </c>
      <c r="DI62" s="15">
        <v>3852</v>
      </c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>
        <v>3442</v>
      </c>
      <c r="CX63" s="13">
        <v>3441</v>
      </c>
      <c r="CY63" s="13">
        <v>3447</v>
      </c>
      <c r="CZ63" s="13" t="s">
        <v>101</v>
      </c>
      <c r="DA63" s="13" t="s">
        <v>101</v>
      </c>
      <c r="DB63" s="13">
        <v>3454</v>
      </c>
      <c r="DC63" s="13">
        <v>3456</v>
      </c>
      <c r="DD63" s="13">
        <v>3458</v>
      </c>
      <c r="DE63" s="13">
        <v>3458</v>
      </c>
      <c r="DF63" s="13">
        <v>3461</v>
      </c>
      <c r="DG63" s="13" t="s">
        <v>101</v>
      </c>
      <c r="DH63" s="13" t="s">
        <v>101</v>
      </c>
      <c r="DI63" s="13">
        <v>3474</v>
      </c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>
        <v>2375</v>
      </c>
      <c r="CX64" s="15">
        <v>2378</v>
      </c>
      <c r="CY64" s="15">
        <v>2380</v>
      </c>
      <c r="CZ64" s="13" t="s">
        <v>101</v>
      </c>
      <c r="DA64" s="13" t="s">
        <v>101</v>
      </c>
      <c r="DB64" s="15">
        <v>2387</v>
      </c>
      <c r="DC64" s="15">
        <v>2390</v>
      </c>
      <c r="DD64" s="15">
        <v>2396</v>
      </c>
      <c r="DE64" s="15">
        <v>2399</v>
      </c>
      <c r="DF64" s="15">
        <v>2401</v>
      </c>
      <c r="DG64" s="13" t="s">
        <v>101</v>
      </c>
      <c r="DH64" s="13" t="s">
        <v>101</v>
      </c>
      <c r="DI64" s="15">
        <v>2408</v>
      </c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>
        <v>2404</v>
      </c>
      <c r="CX65" s="13">
        <v>2406</v>
      </c>
      <c r="CY65" s="13">
        <v>2409</v>
      </c>
      <c r="CZ65" s="13" t="s">
        <v>101</v>
      </c>
      <c r="DA65" s="13" t="s">
        <v>101</v>
      </c>
      <c r="DB65" s="13">
        <v>2410</v>
      </c>
      <c r="DC65" s="13">
        <v>2412</v>
      </c>
      <c r="DD65" s="13">
        <v>2412</v>
      </c>
      <c r="DE65" s="13">
        <v>2413</v>
      </c>
      <c r="DF65" s="13">
        <v>2413</v>
      </c>
      <c r="DG65" s="13" t="s">
        <v>101</v>
      </c>
      <c r="DH65" s="13" t="s">
        <v>101</v>
      </c>
      <c r="DI65" s="13">
        <v>2416</v>
      </c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>
        <v>6858</v>
      </c>
      <c r="CX66" s="15">
        <v>6860</v>
      </c>
      <c r="CY66" s="15">
        <v>6860</v>
      </c>
      <c r="CZ66" s="13" t="s">
        <v>101</v>
      </c>
      <c r="DA66" s="13" t="s">
        <v>101</v>
      </c>
      <c r="DB66" s="15">
        <v>6864</v>
      </c>
      <c r="DC66" s="15">
        <v>6864</v>
      </c>
      <c r="DD66" s="15">
        <v>6864</v>
      </c>
      <c r="DE66" s="15">
        <v>6865</v>
      </c>
      <c r="DF66" s="15">
        <v>6866</v>
      </c>
      <c r="DG66" s="13" t="s">
        <v>101</v>
      </c>
      <c r="DH66" s="13" t="s">
        <v>101</v>
      </c>
      <c r="DI66" s="15">
        <v>6869</v>
      </c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>
        <v>87</v>
      </c>
      <c r="CX67" s="13">
        <v>87</v>
      </c>
      <c r="CY67" s="13">
        <v>87</v>
      </c>
      <c r="CZ67" s="13" t="s">
        <v>101</v>
      </c>
      <c r="DA67" s="13" t="s">
        <v>101</v>
      </c>
      <c r="DB67" s="13">
        <v>87</v>
      </c>
      <c r="DC67" s="13">
        <v>82</v>
      </c>
      <c r="DD67" s="13">
        <v>82</v>
      </c>
      <c r="DE67" s="13">
        <v>83</v>
      </c>
      <c r="DF67" s="13">
        <v>83</v>
      </c>
      <c r="DG67" s="13" t="s">
        <v>101</v>
      </c>
      <c r="DH67" s="13" t="s">
        <v>101</v>
      </c>
      <c r="DI67" s="13">
        <v>83</v>
      </c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>
        <v>27461</v>
      </c>
      <c r="CX68" s="24">
        <v>27497</v>
      </c>
      <c r="CY68" s="24">
        <v>27529</v>
      </c>
      <c r="CZ68" s="13" t="s">
        <v>101</v>
      </c>
      <c r="DA68" s="13" t="s">
        <v>101</v>
      </c>
      <c r="DB68" s="24">
        <v>27628</v>
      </c>
      <c r="DC68" s="24">
        <v>27661</v>
      </c>
      <c r="DD68" s="24">
        <v>27733</v>
      </c>
      <c r="DE68" s="24">
        <v>27787</v>
      </c>
      <c r="DF68" s="24">
        <v>27863</v>
      </c>
      <c r="DG68" s="13" t="s">
        <v>101</v>
      </c>
      <c r="DH68" s="13" t="s">
        <v>101</v>
      </c>
      <c r="DI68" s="24">
        <v>28075</v>
      </c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thickBot="1" x14ac:dyDescent="0.4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ht="15" thickBot="1" x14ac:dyDescent="0.4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 t="s">
        <v>101</v>
      </c>
      <c r="DA107" s="11" t="s">
        <v>101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3" t="s">
        <v>101</v>
      </c>
      <c r="DH107" s="13" t="s">
        <v>101</v>
      </c>
      <c r="DI107" s="11">
        <v>0</v>
      </c>
    </row>
    <row r="108" spans="1:216" ht="15" thickBot="1" x14ac:dyDescent="0.4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 t="s">
        <v>101</v>
      </c>
      <c r="DA108" s="11" t="s">
        <v>101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3" t="s">
        <v>101</v>
      </c>
      <c r="DH108" s="13" t="s">
        <v>101</v>
      </c>
      <c r="DI108" s="11">
        <v>0</v>
      </c>
    </row>
    <row r="109" spans="1:216" ht="15" thickBot="1" x14ac:dyDescent="0.4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 t="s">
        <v>101</v>
      </c>
      <c r="DA109" s="11" t="s">
        <v>101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3" t="s">
        <v>101</v>
      </c>
      <c r="DH109" s="13" t="s">
        <v>101</v>
      </c>
      <c r="DI109" s="11">
        <v>0</v>
      </c>
    </row>
    <row r="110" spans="1:216" ht="15" thickBot="1" x14ac:dyDescent="0.4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  <c r="CW110" s="25">
        <v>3</v>
      </c>
      <c r="CX110" s="25">
        <v>3</v>
      </c>
      <c r="CY110" s="25">
        <v>3</v>
      </c>
      <c r="CZ110" s="11" t="s">
        <v>101</v>
      </c>
      <c r="DA110" s="11" t="s">
        <v>101</v>
      </c>
      <c r="DB110" s="25">
        <v>3</v>
      </c>
      <c r="DC110" s="25">
        <v>3</v>
      </c>
      <c r="DD110" s="25">
        <v>3</v>
      </c>
      <c r="DE110" s="25">
        <v>3</v>
      </c>
      <c r="DF110" s="25">
        <v>3</v>
      </c>
      <c r="DG110" s="13" t="s">
        <v>101</v>
      </c>
      <c r="DH110" s="13" t="s">
        <v>101</v>
      </c>
      <c r="DI110" s="25">
        <v>3</v>
      </c>
    </row>
    <row r="111" spans="1:216" ht="15" thickBot="1" x14ac:dyDescent="0.4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  <c r="CW111" s="25">
        <v>4</v>
      </c>
      <c r="CX111" s="25">
        <v>4</v>
      </c>
      <c r="CY111" s="25">
        <v>4</v>
      </c>
      <c r="CZ111" s="11" t="s">
        <v>101</v>
      </c>
      <c r="DA111" s="11" t="s">
        <v>101</v>
      </c>
      <c r="DB111" s="25">
        <v>4</v>
      </c>
      <c r="DC111" s="25">
        <v>4</v>
      </c>
      <c r="DD111" s="25">
        <v>4</v>
      </c>
      <c r="DE111" s="25">
        <v>4</v>
      </c>
      <c r="DF111" s="25">
        <v>4</v>
      </c>
      <c r="DG111" s="13" t="s">
        <v>101</v>
      </c>
      <c r="DH111" s="13" t="s">
        <v>101</v>
      </c>
      <c r="DI111" s="25">
        <v>4</v>
      </c>
    </row>
    <row r="112" spans="1:216" ht="15" thickBot="1" x14ac:dyDescent="0.4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  <c r="CW112" s="11">
        <v>15</v>
      </c>
      <c r="CX112" s="11">
        <v>15</v>
      </c>
      <c r="CY112" s="11">
        <v>15</v>
      </c>
      <c r="CZ112" s="11" t="s">
        <v>101</v>
      </c>
      <c r="DA112" s="11" t="s">
        <v>101</v>
      </c>
      <c r="DB112" s="11">
        <v>15</v>
      </c>
      <c r="DC112" s="11">
        <v>15</v>
      </c>
      <c r="DD112" s="11">
        <v>15</v>
      </c>
      <c r="DE112" s="11">
        <v>15</v>
      </c>
      <c r="DF112" s="11">
        <v>15</v>
      </c>
      <c r="DG112" s="13" t="s">
        <v>101</v>
      </c>
      <c r="DH112" s="13" t="s">
        <v>101</v>
      </c>
      <c r="DI112" s="11">
        <v>15</v>
      </c>
    </row>
    <row r="113" spans="1:113" ht="15" thickBot="1" x14ac:dyDescent="0.4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  <c r="CW113" s="11">
        <v>65</v>
      </c>
      <c r="CX113" s="11">
        <v>65</v>
      </c>
      <c r="CY113" s="11">
        <v>65</v>
      </c>
      <c r="CZ113" s="11" t="s">
        <v>101</v>
      </c>
      <c r="DA113" s="11" t="s">
        <v>101</v>
      </c>
      <c r="DB113" s="11">
        <v>66</v>
      </c>
      <c r="DC113" s="11">
        <v>66</v>
      </c>
      <c r="DD113" s="11">
        <v>66</v>
      </c>
      <c r="DE113" s="11">
        <v>66</v>
      </c>
      <c r="DF113" s="11">
        <v>66</v>
      </c>
      <c r="DG113" s="13" t="s">
        <v>101</v>
      </c>
      <c r="DH113" s="13" t="s">
        <v>101</v>
      </c>
      <c r="DI113" s="11">
        <v>67</v>
      </c>
    </row>
    <row r="114" spans="1:113" ht="15" thickBot="1" x14ac:dyDescent="0.4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  <c r="CW114" s="11">
        <v>216</v>
      </c>
      <c r="CX114" s="11">
        <v>217</v>
      </c>
      <c r="CY114" s="11">
        <v>217</v>
      </c>
      <c r="CZ114" s="11" t="s">
        <v>101</v>
      </c>
      <c r="DA114" s="11" t="s">
        <v>101</v>
      </c>
      <c r="DB114" s="11">
        <v>218</v>
      </c>
      <c r="DC114" s="11">
        <v>219</v>
      </c>
      <c r="DD114" s="11">
        <v>219</v>
      </c>
      <c r="DE114" s="11">
        <v>219</v>
      </c>
      <c r="DF114" s="11">
        <v>219</v>
      </c>
      <c r="DG114" s="13" t="s">
        <v>101</v>
      </c>
      <c r="DH114" s="13" t="s">
        <v>101</v>
      </c>
      <c r="DI114" s="11">
        <v>219</v>
      </c>
    </row>
    <row r="115" spans="1:113" ht="15" thickBot="1" x14ac:dyDescent="0.4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  <c r="CW115" s="11">
        <v>590</v>
      </c>
      <c r="CX115" s="11">
        <v>590</v>
      </c>
      <c r="CY115" s="11">
        <v>590</v>
      </c>
      <c r="CZ115" s="11" t="s">
        <v>101</v>
      </c>
      <c r="DA115" s="11" t="s">
        <v>101</v>
      </c>
      <c r="DB115" s="11">
        <v>592</v>
      </c>
      <c r="DC115" s="11">
        <v>590</v>
      </c>
      <c r="DD115" s="11">
        <v>590</v>
      </c>
      <c r="DE115" s="11">
        <v>592</v>
      </c>
      <c r="DF115" s="11">
        <v>592</v>
      </c>
      <c r="DG115" s="13" t="s">
        <v>101</v>
      </c>
      <c r="DH115" s="13" t="s">
        <v>101</v>
      </c>
      <c r="DI115" s="11">
        <v>593</v>
      </c>
    </row>
    <row r="116" spans="1:113" ht="15" thickBot="1" x14ac:dyDescent="0.4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  <c r="CW116" s="11">
        <v>2522</v>
      </c>
      <c r="CX116" s="11">
        <v>2524</v>
      </c>
      <c r="CY116" s="11">
        <v>2524</v>
      </c>
      <c r="CZ116" s="11" t="s">
        <v>101</v>
      </c>
      <c r="DA116" s="11" t="s">
        <v>101</v>
      </c>
      <c r="DB116" s="11">
        <v>2526</v>
      </c>
      <c r="DC116" s="11">
        <v>2529</v>
      </c>
      <c r="DD116" s="11">
        <v>2530</v>
      </c>
      <c r="DE116" s="11">
        <v>2532</v>
      </c>
      <c r="DF116" s="11">
        <v>2532</v>
      </c>
      <c r="DG116" s="13" t="s">
        <v>101</v>
      </c>
      <c r="DH116" s="13" t="s">
        <v>101</v>
      </c>
      <c r="DI116" s="11">
        <v>2533</v>
      </c>
    </row>
    <row r="117" spans="1:113" ht="15" thickBot="1" x14ac:dyDescent="0.4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  <c r="CW117" s="25">
        <v>0</v>
      </c>
      <c r="CX117" s="25">
        <v>0</v>
      </c>
      <c r="CY117" s="25">
        <v>0</v>
      </c>
      <c r="CZ117" s="11" t="s">
        <v>101</v>
      </c>
      <c r="DA117" s="11" t="s">
        <v>101</v>
      </c>
      <c r="DB117" s="25">
        <v>0</v>
      </c>
      <c r="DC117" s="25">
        <v>0</v>
      </c>
      <c r="DD117" s="25">
        <v>0</v>
      </c>
      <c r="DE117" s="25">
        <v>0</v>
      </c>
      <c r="DF117" s="25">
        <v>0</v>
      </c>
      <c r="DG117" s="13" t="s">
        <v>101</v>
      </c>
      <c r="DH117" s="13" t="s">
        <v>101</v>
      </c>
      <c r="DI117" s="25">
        <v>0</v>
      </c>
    </row>
    <row r="118" spans="1:113" ht="15" thickBot="1" x14ac:dyDescent="0.4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  <c r="CW118" s="11">
        <v>3415</v>
      </c>
      <c r="CX118" s="11">
        <v>3418</v>
      </c>
      <c r="CY118" s="11">
        <v>3418</v>
      </c>
      <c r="CZ118" s="11" t="s">
        <v>101</v>
      </c>
      <c r="DA118" s="11" t="s">
        <v>101</v>
      </c>
      <c r="DB118" s="11">
        <v>3424</v>
      </c>
      <c r="DC118" s="11">
        <v>3426</v>
      </c>
      <c r="DD118" s="11">
        <v>3427</v>
      </c>
      <c r="DE118" s="11">
        <v>3431</v>
      </c>
      <c r="DF118" s="11">
        <v>3431</v>
      </c>
      <c r="DG118" s="13" t="s">
        <v>101</v>
      </c>
      <c r="DH118" s="13" t="s">
        <v>101</v>
      </c>
      <c r="DI118" s="11">
        <v>3434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5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53" thickBot="1" x14ac:dyDescent="0.4">
      <c r="A1" s="35" t="s">
        <v>393</v>
      </c>
      <c r="B1" s="36" t="s">
        <v>394</v>
      </c>
      <c r="C1" s="36" t="s">
        <v>395</v>
      </c>
      <c r="D1" s="36" t="s">
        <v>396</v>
      </c>
      <c r="E1" s="26" t="s">
        <v>397</v>
      </c>
      <c r="F1" s="37" t="s">
        <v>399</v>
      </c>
    </row>
    <row r="2" spans="1:6" ht="15" thickBot="1" x14ac:dyDescent="0.4">
      <c r="A2" s="27"/>
      <c r="B2" s="28"/>
      <c r="C2" s="28"/>
      <c r="D2" s="28"/>
      <c r="E2" s="28" t="s">
        <v>398</v>
      </c>
      <c r="F2" s="28"/>
    </row>
    <row r="3" spans="1:6" ht="15" thickBot="1" x14ac:dyDescent="0.4">
      <c r="A3" s="27" t="s">
        <v>331</v>
      </c>
      <c r="B3" s="28">
        <v>353</v>
      </c>
      <c r="C3" s="28">
        <v>1.3</v>
      </c>
      <c r="D3" s="28">
        <v>318.39999999999998</v>
      </c>
      <c r="E3" s="28">
        <v>0</v>
      </c>
      <c r="F3" s="28" t="s">
        <v>224</v>
      </c>
    </row>
    <row r="4" spans="1:6" ht="15" thickBot="1" x14ac:dyDescent="0.4">
      <c r="A4" s="27" t="s">
        <v>332</v>
      </c>
      <c r="B4" s="29">
        <v>316</v>
      </c>
      <c r="C4" s="28">
        <v>1.1000000000000001</v>
      </c>
      <c r="D4" s="28">
        <v>292.7</v>
      </c>
      <c r="E4" s="28">
        <v>0</v>
      </c>
      <c r="F4" s="28" t="s">
        <v>224</v>
      </c>
    </row>
    <row r="5" spans="1:6" ht="15" thickBot="1" x14ac:dyDescent="0.4">
      <c r="A5" s="27" t="s">
        <v>333</v>
      </c>
      <c r="B5" s="29">
        <v>1098</v>
      </c>
      <c r="C5" s="28">
        <v>3.9</v>
      </c>
      <c r="D5" s="30">
        <v>552.1</v>
      </c>
      <c r="E5" s="28">
        <v>0</v>
      </c>
      <c r="F5" s="28" t="s">
        <v>224</v>
      </c>
    </row>
    <row r="6" spans="1:6" ht="15" thickBot="1" x14ac:dyDescent="0.4">
      <c r="A6" s="27" t="s">
        <v>334</v>
      </c>
      <c r="B6" s="29">
        <v>3568</v>
      </c>
      <c r="C6" s="28">
        <v>12.7</v>
      </c>
      <c r="D6" s="30">
        <v>1107.7</v>
      </c>
      <c r="E6" s="28" t="s">
        <v>288</v>
      </c>
      <c r="F6" s="28" t="s">
        <v>302</v>
      </c>
    </row>
    <row r="7" spans="1:6" ht="15" thickBot="1" x14ac:dyDescent="0.4">
      <c r="A7" s="27" t="s">
        <v>335</v>
      </c>
      <c r="B7" s="29">
        <v>3638</v>
      </c>
      <c r="C7" s="28">
        <v>13</v>
      </c>
      <c r="D7" s="30">
        <v>1107.3</v>
      </c>
      <c r="E7" s="28" t="s">
        <v>288</v>
      </c>
      <c r="F7" s="28" t="s">
        <v>302</v>
      </c>
    </row>
    <row r="8" spans="1:6" ht="15" thickBot="1" x14ac:dyDescent="0.4">
      <c r="A8" s="27" t="s">
        <v>336</v>
      </c>
      <c r="B8" s="29">
        <v>3852</v>
      </c>
      <c r="C8" s="28">
        <v>13.8</v>
      </c>
      <c r="D8" s="30">
        <v>1383.9</v>
      </c>
      <c r="E8" s="28">
        <v>15</v>
      </c>
      <c r="F8" s="28" t="s">
        <v>346</v>
      </c>
    </row>
    <row r="9" spans="1:6" ht="15" thickBot="1" x14ac:dyDescent="0.4">
      <c r="A9" s="27" t="s">
        <v>337</v>
      </c>
      <c r="B9" s="29">
        <v>3474</v>
      </c>
      <c r="C9" s="28">
        <v>12.4</v>
      </c>
      <c r="D9" s="30">
        <v>1353.5</v>
      </c>
      <c r="E9" s="28">
        <v>67</v>
      </c>
      <c r="F9" s="28">
        <v>26.1</v>
      </c>
    </row>
    <row r="10" spans="1:6" ht="15" thickBot="1" x14ac:dyDescent="0.4">
      <c r="A10" s="27" t="s">
        <v>338</v>
      </c>
      <c r="B10" s="29">
        <v>2408</v>
      </c>
      <c r="C10" s="28">
        <v>8.6</v>
      </c>
      <c r="D10" s="30">
        <v>1111.9000000000001</v>
      </c>
      <c r="E10" s="28">
        <v>219</v>
      </c>
      <c r="F10" s="28">
        <v>101.1</v>
      </c>
    </row>
    <row r="11" spans="1:6" ht="15" thickBot="1" x14ac:dyDescent="0.4">
      <c r="A11" s="27" t="s">
        <v>339</v>
      </c>
      <c r="B11" s="29">
        <v>2416</v>
      </c>
      <c r="C11" s="28">
        <v>8.6</v>
      </c>
      <c r="D11" s="30">
        <v>1669.6</v>
      </c>
      <c r="E11" s="29">
        <v>593</v>
      </c>
      <c r="F11" s="30">
        <v>409.8</v>
      </c>
    </row>
    <row r="12" spans="1:6" ht="20.5" thickBot="1" x14ac:dyDescent="0.4">
      <c r="A12" s="27" t="s">
        <v>340</v>
      </c>
      <c r="B12" s="29">
        <v>6869</v>
      </c>
      <c r="C12" s="28">
        <v>24.5</v>
      </c>
      <c r="D12" s="30">
        <v>6798.2</v>
      </c>
      <c r="E12" s="29">
        <v>2533</v>
      </c>
      <c r="F12" s="30">
        <v>2506.9</v>
      </c>
    </row>
    <row r="13" spans="1:6" ht="15" thickBot="1" x14ac:dyDescent="0.4">
      <c r="A13" s="31" t="s">
        <v>341</v>
      </c>
      <c r="B13" s="32">
        <v>83</v>
      </c>
      <c r="C13" s="33" t="s">
        <v>224</v>
      </c>
      <c r="D13" s="34" t="s">
        <v>224</v>
      </c>
      <c r="E13" s="32" t="s">
        <v>224</v>
      </c>
      <c r="F13" s="33" t="s">
        <v>224</v>
      </c>
    </row>
    <row r="14" spans="1:6" x14ac:dyDescent="0.35">
      <c r="A14" t="s">
        <v>97</v>
      </c>
      <c r="B14" s="2">
        <v>28075</v>
      </c>
      <c r="C14" t="s">
        <v>224</v>
      </c>
      <c r="D14" s="38">
        <v>1359.1</v>
      </c>
      <c r="E14" s="2">
        <v>3434</v>
      </c>
      <c r="F14">
        <v>166.2</v>
      </c>
    </row>
    <row r="16" spans="1:6" ht="21" customHeight="1" x14ac:dyDescent="0.35"/>
    <row r="25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A0F2E-3B3A-4F6B-9F76-C238882DE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2020-07-21T03:53:06Z</dcterms:modified>
</cp:coreProperties>
</file>