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9\AC\Temp\"/>
    </mc:Choice>
  </mc:AlternateContent>
  <xr:revisionPtr revIDLastSave="191" documentId="8_{03B88F7B-CCFC-4F6A-8D09-03C5F594F49A}" xr6:coauthVersionLast="47" xr6:coauthVersionMax="47" xr10:uidLastSave="{E87811EE-0983-4969-A40F-8B0BBB2F1625}"/>
  <bookViews>
    <workbookView xWindow="-60" yWindow="-60" windowWidth="15480" windowHeight="11640" xr2:uid="{00000000-000D-0000-FFFF-FFFF00000000}"/>
  </bookViews>
  <sheets>
    <sheet name="inventory" sheetId="1" r:id="rId1"/>
    <sheet name="milesPerDriver" sheetId="5" r:id="rId2"/>
    <sheet name="milesPerYearPerDriver" sheetId="2" r:id="rId3"/>
    <sheet name="milesByAge" sheetId="3" r:id="rId4"/>
    <sheet name="milesPerCar" sheetId="4" r:id="rId5"/>
  </sheets>
  <calcPr calcId="191028"/>
  <pivotCaches>
    <pivotCache cacheId="1645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3" i="1"/>
  <c r="G3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3" i="1"/>
  <c r="E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3" i="1"/>
  <c r="C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Raby</author>
  </authors>
  <commentList>
    <comment ref="A1" authorId="0" shapeId="0" xr:uid="{4A727F20-5A3A-4711-909F-822B56D58735}">
      <text>
        <t>Jeremy Raby:
Used CONCAT, VLOOKUP, LEFT, MID, RIGHT, IF &amp; QUOTIENT functions, pivot table and column &amp; scatter charts</t>
      </text>
    </comment>
  </commentList>
</comments>
</file>

<file path=xl/sharedStrings.xml><?xml version="1.0" encoding="utf-8"?>
<sst xmlns="http://schemas.openxmlformats.org/spreadsheetml/2006/main" count="300" uniqueCount="178">
  <si>
    <t>Car Database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</si>
  <si>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</si>
  <si>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</si>
  <si>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</si>
  <si>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</si>
  <si>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</si>
  <si>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</si>
  <si>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</si>
  <si>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</si>
  <si>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</si>
  <si>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</si>
  <si>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</si>
  <si>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Warranty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</si>
  <si>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</si>
  <si>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</si>
  <si>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</si>
  <si>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</si>
  <si>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</si>
  <si>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</si>
  <si>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</si>
  <si>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</si>
  <si>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</si>
  <si>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</si>
  <si>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</si>
  <si>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</si>
  <si>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</si>
  <si>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</si>
  <si>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FD06FCS006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</si>
  <si>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</si>
  <si>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</si>
  <si>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</si>
  <si>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</si>
  <si>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</si>
  <si>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</si>
  <si>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</si>
  <si>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</si>
  <si>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</si>
  <si>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</si>
  <si>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</si>
  <si>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</si>
  <si>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</si>
  <si>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GM09CMR014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</si>
  <si>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</si>
  <si>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</si>
  <si>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</si>
  <si>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</si>
  <si>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</si>
  <si>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</si>
  <si>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</si>
  <si>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</si>
  <si>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</si>
  <si>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</si>
  <si>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</si>
  <si>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</si>
  <si>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</si>
  <si>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</si>
  <si>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</si>
  <si>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</si>
  <si>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</si>
  <si>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</si>
  <si>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</si>
  <si>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</si>
  <si>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</si>
  <si>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</si>
  <si>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</si>
  <si>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</si>
  <si>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</si>
  <si>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</si>
  <si>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</si>
  <si>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</si>
  <si>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</si>
  <si>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</si>
  <si>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</si>
  <si>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HO55ODY037</t>
  </si>
  <si>
    <t>HO07ODY038</t>
  </si>
  <si>
    <t>HO08ODY039</t>
  </si>
  <si>
    <t>HO01ODY040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</si>
  <si>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</si>
  <si>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</si>
  <si>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</si>
  <si>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</si>
  <si>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</si>
  <si>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</si>
  <si>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</si>
  <si>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</si>
  <si>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</si>
  <si>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</si>
  <si>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</si>
  <si>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</si>
  <si>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</si>
  <si>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</si>
  <si>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CAM</t>
  </si>
  <si>
    <t>Camry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</si>
  <si>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</si>
  <si>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</si>
  <si>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</si>
  <si>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</si>
  <si>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</si>
  <si>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</si>
  <si>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</si>
  <si>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</si>
  <si>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</si>
  <si>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</si>
  <si>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</si>
  <si>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Camaro</t>
  </si>
  <si>
    <t>HY</t>
  </si>
  <si>
    <t>Hyundai</t>
  </si>
  <si>
    <t>COR</t>
  </si>
  <si>
    <t>Corolla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</si>
  <si>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</si>
  <si>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</si>
  <si>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</si>
  <si>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</si>
  <si>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</si>
  <si>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</si>
  <si>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</si>
  <si>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</si>
  <si>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</si>
  <si>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</si>
  <si>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</si>
  <si>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</si>
  <si>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 xml:space="preserve">SLV </t>
  </si>
  <si>
    <t>Silverado</t>
  </si>
  <si>
    <t>Sum of Miles</t>
  </si>
  <si>
    <t>Grand Total</t>
  </si>
  <si>
    <t>Sum of Miles / Year</t>
  </si>
  <si>
    <t>CR00CARBLA046</t>
  </si>
  <si>
    <t>CR04CARRED048</t>
  </si>
  <si>
    <t>CR04CARWHI047</t>
  </si>
  <si>
    <t>CR04PTCBLU042</t>
  </si>
  <si>
    <t>CR07PTCGRE043</t>
  </si>
  <si>
    <t>CR11PTCBLA044</t>
  </si>
  <si>
    <t>CR99CARGRE045</t>
  </si>
  <si>
    <t>FD06FCSGRE006</t>
  </si>
  <si>
    <t>FD06FCSGRE007</t>
  </si>
  <si>
    <t>FD06MTGBLA001</t>
  </si>
  <si>
    <t>FD06MTGWHI002</t>
  </si>
  <si>
    <t>FD08MTGBLA004</t>
  </si>
  <si>
    <t>FD08MTGGRE003</t>
  </si>
  <si>
    <t>FD08MTGWHI005</t>
  </si>
  <si>
    <t>FD09FCSBLA008</t>
  </si>
  <si>
    <t>FD12FCSWHI011</t>
  </si>
  <si>
    <t>FD13FCSBLA009</t>
  </si>
  <si>
    <t>FD13FCSBLA012</t>
  </si>
  <si>
    <t>FD13FCSBLA013</t>
  </si>
  <si>
    <t>FD13FCSWHI010</t>
  </si>
  <si>
    <t>GM00SLVBLU019</t>
  </si>
  <si>
    <t>GM09CMRWHI014</t>
  </si>
  <si>
    <t>GM10SLVBLA017</t>
  </si>
  <si>
    <t>GM12CMRBLA015</t>
  </si>
  <si>
    <t>GM14CMRWHI016</t>
  </si>
  <si>
    <t>GM98SLVBLA018</t>
  </si>
  <si>
    <t>HO01CIVBLU031</t>
  </si>
  <si>
    <t>HO01ODYBLA040</t>
  </si>
  <si>
    <t>HO07ODYBLA038</t>
  </si>
  <si>
    <t>HO08ODYWHI039</t>
  </si>
  <si>
    <t>HO10CIVBLA033</t>
  </si>
  <si>
    <t>HO10CIVBLU032</t>
  </si>
  <si>
    <t>HO11CIVBLA034</t>
  </si>
  <si>
    <t>HO12CIVBLA035</t>
  </si>
  <si>
    <t>HO13CIVBLA036</t>
  </si>
  <si>
    <t>HO14ODYBLA041</t>
  </si>
  <si>
    <t>HO55ODYWHI037</t>
  </si>
  <si>
    <t>HO99CIVWHI030</t>
  </si>
  <si>
    <t>HY11ELABLA049</t>
  </si>
  <si>
    <t>HY12ELABLU050</t>
  </si>
  <si>
    <t>HY13ELABLA051</t>
  </si>
  <si>
    <t>HY13ELABLU052</t>
  </si>
  <si>
    <t>TY00CAMGRE022</t>
  </si>
  <si>
    <t>TY02CAMBLA023</t>
  </si>
  <si>
    <t>TY02CORRED025</t>
  </si>
  <si>
    <t>TY03CORBLA026</t>
  </si>
  <si>
    <t>TY09CAMWHI024</t>
  </si>
  <si>
    <t>TY12CAMBLU029</t>
  </si>
  <si>
    <t>TY12CORBLA028</t>
  </si>
  <si>
    <t>TY14CORBLU027</t>
  </si>
  <si>
    <t>TY96CAMGRE020</t>
  </si>
  <si>
    <t>TY98CAMBLA021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</si>
</sst>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[carDatabase.xlsx]milesPerDriver!PivotTable4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Miles Driven per Driver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milesPerDriver!$B$3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milesPerDriver!$A$4:$A$21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milesPerDriver!$B$4:$B$21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C-484F-8F48-7B619CE5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59975"/>
        <c:axId val="916231048"/>
      </c:barChart>
      <c:catAx>
        <c:axId val="185459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231048"/>
        <c:crosses val="autoZero"/>
        <c:auto val="1"/>
        <c:lblAlgn val="ctr"/>
        <c:lblOffset val="100"/>
        <c:noMultiLvlLbl val="0"/>
      </c:catAx>
      <c:valAx>
        <c:axId val="9162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9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[carDatabase.xlsx]milesPerYearPerDriver!PivotTable1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 Driven per Year by Driver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milesPerYearPerDriver!$B$3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milesPerYearPerDriver!$A$4:$A$21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milesPerYearPerDriver!$B$4:$B$21</c:f>
              <c:numCache>
                <c:formatCode>General</c:formatCode>
                <c:ptCount val="17"/>
                <c:pt idx="0">
                  <c:v>8898</c:v>
                </c:pt>
                <c:pt idx="1">
                  <c:v>8162</c:v>
                </c:pt>
                <c:pt idx="2">
                  <c:v>9264</c:v>
                </c:pt>
                <c:pt idx="3">
                  <c:v>9892</c:v>
                </c:pt>
                <c:pt idx="4">
                  <c:v>7304</c:v>
                </c:pt>
                <c:pt idx="5">
                  <c:v>8499</c:v>
                </c:pt>
                <c:pt idx="6">
                  <c:v>9521</c:v>
                </c:pt>
                <c:pt idx="7">
                  <c:v>9251</c:v>
                </c:pt>
                <c:pt idx="8">
                  <c:v>5501</c:v>
                </c:pt>
                <c:pt idx="9">
                  <c:v>7500</c:v>
                </c:pt>
                <c:pt idx="10">
                  <c:v>8137</c:v>
                </c:pt>
                <c:pt idx="11">
                  <c:v>8614</c:v>
                </c:pt>
                <c:pt idx="12">
                  <c:v>18437</c:v>
                </c:pt>
                <c:pt idx="13">
                  <c:v>10069</c:v>
                </c:pt>
                <c:pt idx="14">
                  <c:v>6312</c:v>
                </c:pt>
                <c:pt idx="15">
                  <c:v>8659</c:v>
                </c:pt>
                <c:pt idx="16">
                  <c:v>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6-4299-B3AE-21CF743E5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6407"/>
        <c:axId val="2097986615"/>
      </c:barChart>
      <c:catAx>
        <c:axId val="11456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86615"/>
        <c:crosses val="autoZero"/>
        <c:auto val="1"/>
        <c:lblAlgn val="ctr"/>
        <c:lblOffset val="100"/>
        <c:noMultiLvlLbl val="0"/>
      </c:catAx>
      <c:valAx>
        <c:axId val="2097986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6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 Driven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inventory!$H$2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inventory!$G$3:$G$54</c:f>
              <c:numCache>
                <c:formatCode>General</c:formatCode>
                <c:ptCount val="52"/>
                <c:pt idx="0">
                  <c:v>16</c:v>
                </c:pt>
                <c:pt idx="1">
                  <c:v>16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10</c:v>
                </c:pt>
                <c:pt idx="15">
                  <c:v>8</c:v>
                </c:pt>
                <c:pt idx="16">
                  <c:v>12</c:v>
                </c:pt>
                <c:pt idx="17">
                  <c:v>24</c:v>
                </c:pt>
                <c:pt idx="18">
                  <c:v>22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20</c:v>
                </c:pt>
                <c:pt idx="23">
                  <c:v>13</c:v>
                </c:pt>
                <c:pt idx="24">
                  <c:v>20</c:v>
                </c:pt>
                <c:pt idx="25">
                  <c:v>19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23</c:v>
                </c:pt>
                <c:pt idx="30">
                  <c:v>21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10</c:v>
                </c:pt>
                <c:pt idx="35">
                  <c:v>9</c:v>
                </c:pt>
                <c:pt idx="36">
                  <c:v>67</c:v>
                </c:pt>
                <c:pt idx="37">
                  <c:v>15</c:v>
                </c:pt>
                <c:pt idx="38">
                  <c:v>14</c:v>
                </c:pt>
                <c:pt idx="39">
                  <c:v>21</c:v>
                </c:pt>
                <c:pt idx="40">
                  <c:v>8</c:v>
                </c:pt>
                <c:pt idx="41">
                  <c:v>18</c:v>
                </c:pt>
                <c:pt idx="42">
                  <c:v>15</c:v>
                </c:pt>
                <c:pt idx="43">
                  <c:v>11</c:v>
                </c:pt>
                <c:pt idx="44">
                  <c:v>23</c:v>
                </c:pt>
                <c:pt idx="45">
                  <c:v>22</c:v>
                </c:pt>
                <c:pt idx="46">
                  <c:v>18</c:v>
                </c:pt>
                <c:pt idx="47">
                  <c:v>18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9</c:v>
                </c:pt>
              </c:numCache>
            </c:numRef>
          </c:xVal>
          <c:yVal>
            <c:numRef>
              <c:f>inventory!$H$3:$H$54</c:f>
              <c:numCache>
                <c:formatCode>_(* #,##0.00_);_(* \(#,##0.00\);_(* "-"??_);_(@_)</c:formatCode>
                <c:ptCount val="52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1-436E-B3B8-B539FE7EE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228871"/>
        <c:axId val="2098052711"/>
      </c:scatterChart>
      <c:valAx>
        <c:axId val="8722288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52711"/>
        <c:crosses val="autoZero"/>
        <c:crossBetween val="midCat"/>
      </c:valAx>
      <c:valAx>
        <c:axId val="2098052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228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[carDatabase.xlsx]milesPerCar!PivotTable3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 per 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milesPerCar!$B$3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milesPerCar!$A$4:$A$56</c:f>
              <c:strCache>
                <c:ptCount val="52"/>
                <c:pt idx="0">
                  <c:v>CR00CARBLA046</c:v>
                </c:pt>
                <c:pt idx="1">
                  <c:v>CR04CARRED048</c:v>
                </c:pt>
                <c:pt idx="2">
                  <c:v>CR04CARWHI047</c:v>
                </c:pt>
                <c:pt idx="3">
                  <c:v>CR04PTCBLU042</c:v>
                </c:pt>
                <c:pt idx="4">
                  <c:v>CR07PTCGRE043</c:v>
                </c:pt>
                <c:pt idx="5">
                  <c:v>CR11PTCBLA044</c:v>
                </c:pt>
                <c:pt idx="6">
                  <c:v>CR99CARGRE045</c:v>
                </c:pt>
                <c:pt idx="7">
                  <c:v>FD06FCSGRE006</c:v>
                </c:pt>
                <c:pt idx="8">
                  <c:v>FD06FCSGRE007</c:v>
                </c:pt>
                <c:pt idx="9">
                  <c:v>FD06MTGBLA001</c:v>
                </c:pt>
                <c:pt idx="10">
                  <c:v>FD06MTGWHI002</c:v>
                </c:pt>
                <c:pt idx="11">
                  <c:v>FD08MTGBLA004</c:v>
                </c:pt>
                <c:pt idx="12">
                  <c:v>FD08MTGGRE003</c:v>
                </c:pt>
                <c:pt idx="13">
                  <c:v>FD08MTGWHI005</c:v>
                </c:pt>
                <c:pt idx="14">
                  <c:v>FD09FCSBLA008</c:v>
                </c:pt>
                <c:pt idx="15">
                  <c:v>FD12FCSWHI011</c:v>
                </c:pt>
                <c:pt idx="16">
                  <c:v>FD13FCSBLA009</c:v>
                </c:pt>
                <c:pt idx="17">
                  <c:v>FD13FCSBLA012</c:v>
                </c:pt>
                <c:pt idx="18">
                  <c:v>FD13FCSBLA013</c:v>
                </c:pt>
                <c:pt idx="19">
                  <c:v>FD13FCSWHI010</c:v>
                </c:pt>
                <c:pt idx="20">
                  <c:v>GM00SLVBLU019</c:v>
                </c:pt>
                <c:pt idx="21">
                  <c:v>GM09CMRWHI014</c:v>
                </c:pt>
                <c:pt idx="22">
                  <c:v>GM10SLVBLA017</c:v>
                </c:pt>
                <c:pt idx="23">
                  <c:v>GM12CMRBLA015</c:v>
                </c:pt>
                <c:pt idx="24">
                  <c:v>GM14CMRWHI016</c:v>
                </c:pt>
                <c:pt idx="25">
                  <c:v>GM98SLVBLA018</c:v>
                </c:pt>
                <c:pt idx="26">
                  <c:v>HO01CIVBLU031</c:v>
                </c:pt>
                <c:pt idx="27">
                  <c:v>HO01ODYBLA040</c:v>
                </c:pt>
                <c:pt idx="28">
                  <c:v>HO07ODYBLA038</c:v>
                </c:pt>
                <c:pt idx="29">
                  <c:v>HO08ODYWHI039</c:v>
                </c:pt>
                <c:pt idx="30">
                  <c:v>HO10CIVBLA033</c:v>
                </c:pt>
                <c:pt idx="31">
                  <c:v>HO10CIVBLU032</c:v>
                </c:pt>
                <c:pt idx="32">
                  <c:v>HO11CIVBLA034</c:v>
                </c:pt>
                <c:pt idx="33">
                  <c:v>HO12CIVBLA035</c:v>
                </c:pt>
                <c:pt idx="34">
                  <c:v>HO13CIVBLA036</c:v>
                </c:pt>
                <c:pt idx="35">
                  <c:v>HO14ODYBLA041</c:v>
                </c:pt>
                <c:pt idx="36">
                  <c:v>HO55ODYWHI037</c:v>
                </c:pt>
                <c:pt idx="37">
                  <c:v>HO99CIVWHI030</c:v>
                </c:pt>
                <c:pt idx="38">
                  <c:v>HY11ELABLA049</c:v>
                </c:pt>
                <c:pt idx="39">
                  <c:v>HY12ELABLU050</c:v>
                </c:pt>
                <c:pt idx="40">
                  <c:v>HY13ELABLA051</c:v>
                </c:pt>
                <c:pt idx="41">
                  <c:v>HY13ELABLU052</c:v>
                </c:pt>
                <c:pt idx="42">
                  <c:v>TY00CAMGRE022</c:v>
                </c:pt>
                <c:pt idx="43">
                  <c:v>TY02CAMBLA023</c:v>
                </c:pt>
                <c:pt idx="44">
                  <c:v>TY02CORRED025</c:v>
                </c:pt>
                <c:pt idx="45">
                  <c:v>TY03CORBLA026</c:v>
                </c:pt>
                <c:pt idx="46">
                  <c:v>TY09CAMWHI024</c:v>
                </c:pt>
                <c:pt idx="47">
                  <c:v>TY12CAMBLU029</c:v>
                </c:pt>
                <c:pt idx="48">
                  <c:v>TY12CORBLA028</c:v>
                </c:pt>
                <c:pt idx="49">
                  <c:v>TY14CORBLU027</c:v>
                </c:pt>
                <c:pt idx="50">
                  <c:v>TY96CAMGRE020</c:v>
                </c:pt>
                <c:pt idx="51">
                  <c:v>TY98CAMBLA021</c:v>
                </c:pt>
              </c:strCache>
            </c:strRef>
          </c:cat>
          <c:val>
            <c:numRef>
              <c:f>milesPerCar!$B$4:$B$56</c:f>
              <c:numCache>
                <c:formatCode>General</c:formatCode>
                <c:ptCount val="52"/>
                <c:pt idx="0">
                  <c:v>77243.100000000006</c:v>
                </c:pt>
                <c:pt idx="1">
                  <c:v>52699.4</c:v>
                </c:pt>
                <c:pt idx="2">
                  <c:v>72527.199999999997</c:v>
                </c:pt>
                <c:pt idx="3">
                  <c:v>64542</c:v>
                </c:pt>
                <c:pt idx="4">
                  <c:v>42074.2</c:v>
                </c:pt>
                <c:pt idx="5">
                  <c:v>27394.2</c:v>
                </c:pt>
                <c:pt idx="6">
                  <c:v>79420.600000000006</c:v>
                </c:pt>
                <c:pt idx="7">
                  <c:v>46311.4</c:v>
                </c:pt>
                <c:pt idx="8">
                  <c:v>52229.5</c:v>
                </c:pt>
                <c:pt idx="9">
                  <c:v>40326.800000000003</c:v>
                </c:pt>
                <c:pt idx="10">
                  <c:v>44974.8</c:v>
                </c:pt>
                <c:pt idx="11">
                  <c:v>37558.800000000003</c:v>
                </c:pt>
                <c:pt idx="12">
                  <c:v>44946.5</c:v>
                </c:pt>
                <c:pt idx="13">
                  <c:v>36438.5</c:v>
                </c:pt>
                <c:pt idx="14">
                  <c:v>35137</c:v>
                </c:pt>
                <c:pt idx="15">
                  <c:v>19341.7</c:v>
                </c:pt>
                <c:pt idx="16">
                  <c:v>27637.1</c:v>
                </c:pt>
                <c:pt idx="17">
                  <c:v>22521.599999999999</c:v>
                </c:pt>
                <c:pt idx="18">
                  <c:v>13682.9</c:v>
                </c:pt>
                <c:pt idx="19">
                  <c:v>27534.799999999999</c:v>
                </c:pt>
                <c:pt idx="20">
                  <c:v>80685.8</c:v>
                </c:pt>
                <c:pt idx="21">
                  <c:v>28464.799999999999</c:v>
                </c:pt>
                <c:pt idx="22">
                  <c:v>31144.400000000001</c:v>
                </c:pt>
                <c:pt idx="23">
                  <c:v>19421.099999999999</c:v>
                </c:pt>
                <c:pt idx="24">
                  <c:v>14289.6</c:v>
                </c:pt>
                <c:pt idx="25">
                  <c:v>83162.7</c:v>
                </c:pt>
                <c:pt idx="26">
                  <c:v>69891.899999999994</c:v>
                </c:pt>
                <c:pt idx="27">
                  <c:v>68658.899999999994</c:v>
                </c:pt>
                <c:pt idx="28">
                  <c:v>50854.1</c:v>
                </c:pt>
                <c:pt idx="29">
                  <c:v>42504.6</c:v>
                </c:pt>
                <c:pt idx="30">
                  <c:v>33477.199999999997</c:v>
                </c:pt>
                <c:pt idx="31">
                  <c:v>22573</c:v>
                </c:pt>
                <c:pt idx="32">
                  <c:v>30555.3</c:v>
                </c:pt>
                <c:pt idx="33">
                  <c:v>24513.200000000001</c:v>
                </c:pt>
                <c:pt idx="34">
                  <c:v>13867.6</c:v>
                </c:pt>
                <c:pt idx="35">
                  <c:v>3708.1</c:v>
                </c:pt>
                <c:pt idx="36">
                  <c:v>60389.5</c:v>
                </c:pt>
                <c:pt idx="37">
                  <c:v>82374</c:v>
                </c:pt>
                <c:pt idx="38">
                  <c:v>29102.3</c:v>
                </c:pt>
                <c:pt idx="39">
                  <c:v>22282</c:v>
                </c:pt>
                <c:pt idx="40">
                  <c:v>20223.900000000001</c:v>
                </c:pt>
                <c:pt idx="41">
                  <c:v>22188.5</c:v>
                </c:pt>
                <c:pt idx="42">
                  <c:v>85928</c:v>
                </c:pt>
                <c:pt idx="43">
                  <c:v>67829.100000000006</c:v>
                </c:pt>
                <c:pt idx="44">
                  <c:v>64467.4</c:v>
                </c:pt>
                <c:pt idx="45">
                  <c:v>73444.399999999994</c:v>
                </c:pt>
                <c:pt idx="46">
                  <c:v>48114.2</c:v>
                </c:pt>
                <c:pt idx="47">
                  <c:v>22128.2</c:v>
                </c:pt>
                <c:pt idx="48">
                  <c:v>29601.9</c:v>
                </c:pt>
                <c:pt idx="49">
                  <c:v>17556.3</c:v>
                </c:pt>
                <c:pt idx="50">
                  <c:v>114660.6</c:v>
                </c:pt>
                <c:pt idx="51">
                  <c:v>93382.6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B-4044-8DEC-025E55112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67463"/>
        <c:axId val="916239688"/>
      </c:barChart>
      <c:catAx>
        <c:axId val="185467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239688"/>
        <c:crosses val="autoZero"/>
        <c:auto val="1"/>
        <c:lblAlgn val="ctr"/>
        <c:lblOffset val="100"/>
        <c:noMultiLvlLbl val="0"/>
      </c:catAx>
      <c:valAx>
        <c:axId val="91623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7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57150</xdr:rowOff>
    </xdr:from>
    <xdr:to>
      <xdr:col>12</xdr:col>
      <xdr:colOff>485775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E91EB-0A7A-D70F-F45B-161B5F86A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180975</xdr:rowOff>
    </xdr:from>
    <xdr:to>
      <xdr:col>10</xdr:col>
      <xdr:colOff>285750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D5D48-0EE2-683F-9FB4-460D1BE2E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371475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91A18-D497-44BD-A472-D92093039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</xdr:row>
      <xdr:rowOff>142875</xdr:rowOff>
    </xdr:from>
    <xdr:to>
      <xdr:col>10</xdr:col>
      <xdr:colOff>161925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D459CF-5FDA-F3A1-FD8A-A720716E5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69.702624652775" createdVersion="8" refreshedVersion="8" minRefreshableVersion="3" recordCount="52" xr:uid="{10B7A033-2B84-40A2-818F-63FE1B13E17A}">
  <cacheSource type="worksheet">
    <worksheetSource ref="A2:N54" sheet="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8" maxValue="67"/>
    </cacheField>
    <cacheField name="Miles" numFmtId="43">
      <sharedItems containsSemiMixedTypes="0" containsString="0" containsNumber="1" minValue="3708.1" maxValue="114660.6"/>
    </cacheField>
    <cacheField name="Miles / Year" numFmtId="165">
      <sharedItems containsSemiMixedTypes="0" containsString="0" containsNumber="1" containsInteger="1" minValue="463" maxValue="4410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ranty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09FCSBLA008"/>
        <s v="FD13FCSBLA009"/>
        <s v="FD13FCSWHI010"/>
        <s v="FD12FCSWHI011"/>
        <s v="FD13FCSBLA012"/>
        <s v="FD13FCSBLA013"/>
        <s v="GM09CMRWHI014"/>
        <s v="GM12CMRBLA015"/>
        <s v="GM14CMRWHI016"/>
        <s v="GM10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55ODYWHI037"/>
        <s v="HO07ODYBLA038"/>
        <s v="HO08ODYWHI039"/>
        <s v="HO01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6"/>
    <n v="40326.800000000003"/>
    <n v="2520"/>
    <s v="Black"/>
    <x v="0"/>
    <n v="50000"/>
    <b v="1"/>
    <x v="0"/>
  </r>
  <r>
    <s v="FD06MTG002"/>
    <s v="FD"/>
    <s v="Ford"/>
    <s v="MTG"/>
    <s v="Mustang"/>
    <s v="06"/>
    <n v="16"/>
    <n v="44974.8"/>
    <n v="2810"/>
    <s v="White"/>
    <x v="1"/>
    <n v="50000"/>
    <b v="1"/>
    <x v="1"/>
  </r>
  <r>
    <s v="FD08MTG003"/>
    <s v="FD"/>
    <s v="Ford"/>
    <s v="MTG"/>
    <s v="Mustang"/>
    <s v="08"/>
    <n v="14"/>
    <n v="44946.5"/>
    <n v="3210"/>
    <s v="Green"/>
    <x v="2"/>
    <n v="50000"/>
    <b v="1"/>
    <x v="2"/>
  </r>
  <r>
    <s v="FD08MTG004"/>
    <s v="FD"/>
    <s v="Ford"/>
    <s v="MTG"/>
    <s v="Mustang"/>
    <s v="08"/>
    <n v="14"/>
    <n v="37558.800000000003"/>
    <n v="2682"/>
    <s v="Black"/>
    <x v="3"/>
    <n v="50000"/>
    <b v="1"/>
    <x v="3"/>
  </r>
  <r>
    <s v="FD08MTG005"/>
    <s v="FD"/>
    <s v="Ford"/>
    <s v="MTG"/>
    <s v="Mustang"/>
    <s v="08"/>
    <n v="14"/>
    <n v="36438.5"/>
    <n v="2602"/>
    <s v="White"/>
    <x v="0"/>
    <n v="50000"/>
    <b v="1"/>
    <x v="4"/>
  </r>
  <r>
    <s v="FD06FCS006"/>
    <s v="FD"/>
    <s v="Ford"/>
    <s v="FCS"/>
    <s v="Focus"/>
    <s v="06"/>
    <n v="16"/>
    <n v="46311.4"/>
    <n v="2894"/>
    <s v="Green"/>
    <x v="4"/>
    <n v="75000"/>
    <b v="1"/>
    <x v="5"/>
  </r>
  <r>
    <s v="FD06FCS007"/>
    <s v="FD"/>
    <s v="Ford"/>
    <s v="FCS"/>
    <s v="Focus"/>
    <s v="06"/>
    <n v="16"/>
    <n v="52229.5"/>
    <n v="3264"/>
    <s v="Green"/>
    <x v="2"/>
    <n v="75000"/>
    <b v="1"/>
    <x v="6"/>
  </r>
  <r>
    <s v="FD09FCS008"/>
    <s v="FD"/>
    <s v="Ford"/>
    <s v="FCS"/>
    <s v="Focus"/>
    <s v="09"/>
    <n v="13"/>
    <n v="35137"/>
    <n v="2702"/>
    <s v="Black"/>
    <x v="5"/>
    <n v="75000"/>
    <b v="1"/>
    <x v="7"/>
  </r>
  <r>
    <s v="FD13FCS009"/>
    <s v="FD"/>
    <s v="Ford"/>
    <s v="FCS"/>
    <s v="Focus"/>
    <s v="13"/>
    <n v="9"/>
    <n v="27637.1"/>
    <n v="3070"/>
    <s v="Black"/>
    <x v="0"/>
    <n v="75000"/>
    <b v="1"/>
    <x v="8"/>
  </r>
  <r>
    <s v="FD13FCS010"/>
    <s v="FD"/>
    <s v="Ford"/>
    <s v="FCS"/>
    <s v="Focus"/>
    <s v="13"/>
    <n v="9"/>
    <n v="27534.799999999999"/>
    <n v="3059"/>
    <s v="White"/>
    <x v="6"/>
    <n v="75000"/>
    <b v="1"/>
    <x v="9"/>
  </r>
  <r>
    <s v="FD12FCS011"/>
    <s v="FD"/>
    <s v="Ford"/>
    <s v="FCS"/>
    <s v="Focus"/>
    <s v="12"/>
    <n v="10"/>
    <n v="19341.7"/>
    <n v="1934"/>
    <s v="White"/>
    <x v="7"/>
    <n v="75000"/>
    <b v="1"/>
    <x v="10"/>
  </r>
  <r>
    <s v="FD13FCS012"/>
    <s v="FD"/>
    <s v="Ford"/>
    <s v="FCS"/>
    <s v="Focus"/>
    <s v="13"/>
    <n v="9"/>
    <n v="22521.599999999999"/>
    <n v="2502"/>
    <s v="Black"/>
    <x v="8"/>
    <n v="75000"/>
    <b v="1"/>
    <x v="11"/>
  </r>
  <r>
    <s v="FD13FCS013"/>
    <s v="FD"/>
    <s v="Ford"/>
    <s v="FCS"/>
    <s v="Focus"/>
    <s v="13"/>
    <n v="9"/>
    <n v="13682.9"/>
    <n v="1520"/>
    <s v="Black"/>
    <x v="9"/>
    <n v="75000"/>
    <b v="1"/>
    <x v="12"/>
  </r>
  <r>
    <s v="GM09CMR014"/>
    <s v="GM"/>
    <s v="General Motors"/>
    <s v="CMR"/>
    <s v="Camaro"/>
    <s v="09"/>
    <n v="13"/>
    <n v="28464.799999999999"/>
    <n v="2189"/>
    <s v="White"/>
    <x v="10"/>
    <n v="100000"/>
    <b v="1"/>
    <x v="13"/>
  </r>
  <r>
    <s v="GM12CMR015"/>
    <s v="GM"/>
    <s v="General Motors"/>
    <s v="CMR"/>
    <s v="Camaro"/>
    <s v="12"/>
    <n v="10"/>
    <n v="19421.099999999999"/>
    <n v="1942"/>
    <s v="Black"/>
    <x v="11"/>
    <n v="100000"/>
    <b v="1"/>
    <x v="14"/>
  </r>
  <r>
    <s v="GM14CMR016"/>
    <s v="GM"/>
    <s v="General Motors"/>
    <s v="CMR"/>
    <s v="Camaro"/>
    <s v="14"/>
    <n v="8"/>
    <n v="14289.6"/>
    <n v="1786"/>
    <s v="White"/>
    <x v="12"/>
    <n v="100000"/>
    <b v="1"/>
    <x v="15"/>
  </r>
  <r>
    <s v="GM10SLV017"/>
    <s v="GM"/>
    <s v="General Motors"/>
    <s v="SLV"/>
    <s v="PT Cruiser"/>
    <s v="10"/>
    <n v="12"/>
    <n v="31144.400000000001"/>
    <n v="2595"/>
    <s v="Black"/>
    <x v="13"/>
    <n v="100000"/>
    <b v="1"/>
    <x v="16"/>
  </r>
  <r>
    <s v="GM98SLV018"/>
    <s v="GM"/>
    <s v="General Motors"/>
    <s v="SLV"/>
    <s v="PT Cruiser"/>
    <s v="98"/>
    <n v="24"/>
    <n v="83162.7"/>
    <n v="3465"/>
    <s v="Black"/>
    <x v="10"/>
    <n v="100000"/>
    <b v="1"/>
    <x v="17"/>
  </r>
  <r>
    <s v="GM00SLV019"/>
    <s v="GM"/>
    <s v="General Motors"/>
    <s v="SLV"/>
    <s v="PT Cruiser"/>
    <s v="00"/>
    <n v="22"/>
    <n v="80685.8"/>
    <n v="3667"/>
    <s v="Blue"/>
    <x v="8"/>
    <n v="100000"/>
    <b v="1"/>
    <x v="18"/>
  </r>
  <r>
    <s v="TY96CAM020"/>
    <s v="TY"/>
    <s v="Toyota"/>
    <s v="CAM"/>
    <s v="Camry"/>
    <s v="96"/>
    <n v="26"/>
    <n v="114660.6"/>
    <n v="4410"/>
    <s v="Green"/>
    <x v="14"/>
    <n v="100000"/>
    <b v="0"/>
    <x v="19"/>
  </r>
  <r>
    <s v="TY98CAM021"/>
    <s v="TY"/>
    <s v="Toyota"/>
    <s v="CAM"/>
    <s v="Camry"/>
    <s v="98"/>
    <n v="24"/>
    <n v="93382.6"/>
    <n v="3890"/>
    <s v="Black"/>
    <x v="15"/>
    <n v="100000"/>
    <b v="1"/>
    <x v="20"/>
  </r>
  <r>
    <s v="TY00CAM022"/>
    <s v="TY"/>
    <s v="Toyota"/>
    <s v="CAM"/>
    <s v="Camry"/>
    <s v="00"/>
    <n v="22"/>
    <n v="85928"/>
    <n v="3905"/>
    <s v="Green"/>
    <x v="4"/>
    <n v="100000"/>
    <b v="1"/>
    <x v="21"/>
  </r>
  <r>
    <s v="TY02CAM023"/>
    <s v="TY"/>
    <s v="Toyota"/>
    <s v="CAM"/>
    <s v="Camry"/>
    <s v="02"/>
    <n v="20"/>
    <n v="67829.100000000006"/>
    <n v="3391"/>
    <s v="Black"/>
    <x v="0"/>
    <n v="100000"/>
    <b v="1"/>
    <x v="22"/>
  </r>
  <r>
    <s v="TY09CAM024"/>
    <s v="TY"/>
    <s v="Toyota"/>
    <s v="CAM"/>
    <s v="Camry"/>
    <s v="09"/>
    <n v="13"/>
    <n v="48114.2"/>
    <n v="3701"/>
    <s v="White"/>
    <x v="5"/>
    <n v="100000"/>
    <b v="1"/>
    <x v="23"/>
  </r>
  <r>
    <s v="TY02COR025"/>
    <s v="TY"/>
    <s v="Toyota"/>
    <s v="COR"/>
    <s v="Corolla"/>
    <s v="02"/>
    <n v="20"/>
    <n v="64467.4"/>
    <n v="3223"/>
    <s v="Red"/>
    <x v="16"/>
    <n v="100000"/>
    <b v="1"/>
    <x v="24"/>
  </r>
  <r>
    <s v="TY03COR026"/>
    <s v="TY"/>
    <s v="Toyota"/>
    <s v="COR"/>
    <s v="Corolla"/>
    <s v="03"/>
    <n v="19"/>
    <n v="73444.399999999994"/>
    <n v="3865"/>
    <s v="Black"/>
    <x v="16"/>
    <n v="100000"/>
    <b v="1"/>
    <x v="25"/>
  </r>
  <r>
    <s v="TY14COR027"/>
    <s v="TY"/>
    <s v="Toyota"/>
    <s v="COR"/>
    <s v="Corolla"/>
    <s v="14"/>
    <n v="8"/>
    <n v="17556.3"/>
    <n v="2194"/>
    <s v="Blue"/>
    <x v="6"/>
    <n v="100000"/>
    <b v="1"/>
    <x v="26"/>
  </r>
  <r>
    <s v="TY12COR028"/>
    <s v="TY"/>
    <s v="Toyota"/>
    <s v="COR"/>
    <s v="Corolla"/>
    <s v="12"/>
    <n v="10"/>
    <n v="29601.9"/>
    <n v="2960"/>
    <s v="Black"/>
    <x v="10"/>
    <n v="100000"/>
    <b v="1"/>
    <x v="27"/>
  </r>
  <r>
    <s v="TY12CAM029"/>
    <s v="TY"/>
    <s v="Toyota"/>
    <s v="CAM"/>
    <s v="Camry"/>
    <s v="12"/>
    <n v="10"/>
    <n v="22128.2"/>
    <n v="2212"/>
    <s v="Blue"/>
    <x v="14"/>
    <n v="100000"/>
    <b v="1"/>
    <x v="28"/>
  </r>
  <r>
    <s v="HO99CIV030"/>
    <s v="HO"/>
    <s v="Honda"/>
    <s v="CIV"/>
    <s v="Civic"/>
    <s v="99"/>
    <n v="23"/>
    <n v="82374"/>
    <n v="3581"/>
    <s v="White"/>
    <x v="9"/>
    <n v="75000"/>
    <b v="0"/>
    <x v="29"/>
  </r>
  <r>
    <s v="HO01CIV031"/>
    <s v="HO"/>
    <s v="Honda"/>
    <s v="CIV"/>
    <s v="Civic"/>
    <s v="01"/>
    <n v="21"/>
    <n v="69891.899999999994"/>
    <n v="3328"/>
    <s v="Blue"/>
    <x v="3"/>
    <n v="75000"/>
    <b v="1"/>
    <x v="30"/>
  </r>
  <r>
    <s v="HO10CIV032"/>
    <s v="HO"/>
    <s v="Honda"/>
    <s v="CIV"/>
    <s v="Civic"/>
    <s v="10"/>
    <n v="12"/>
    <n v="22573"/>
    <n v="1881"/>
    <s v="Blue"/>
    <x v="12"/>
    <n v="75000"/>
    <b v="1"/>
    <x v="31"/>
  </r>
  <r>
    <s v="HO10CIV033"/>
    <s v="HO"/>
    <s v="Honda"/>
    <s v="CIV"/>
    <s v="Civic"/>
    <s v="10"/>
    <n v="12"/>
    <n v="33477.199999999997"/>
    <n v="2789"/>
    <s v="Black"/>
    <x v="15"/>
    <n v="75000"/>
    <b v="1"/>
    <x v="32"/>
  </r>
  <r>
    <s v="HO11CIV034"/>
    <s v="HO"/>
    <s v="Honda"/>
    <s v="CIV"/>
    <s v="Civic"/>
    <s v="11"/>
    <n v="11"/>
    <n v="30555.3"/>
    <n v="2777"/>
    <s v="Black"/>
    <x v="2"/>
    <n v="75000"/>
    <b v="1"/>
    <x v="33"/>
  </r>
  <r>
    <s v="HO12CIV035"/>
    <s v="HO"/>
    <s v="Honda"/>
    <s v="CIV"/>
    <s v="Civic"/>
    <s v="12"/>
    <n v="10"/>
    <n v="24513.200000000001"/>
    <n v="2451"/>
    <s v="Black"/>
    <x v="13"/>
    <n v="75000"/>
    <b v="1"/>
    <x v="34"/>
  </r>
  <r>
    <s v="HO13CIV036"/>
    <s v="HO"/>
    <s v="Honda"/>
    <s v="CIV"/>
    <s v="Civic"/>
    <s v="13"/>
    <n v="9"/>
    <n v="13867.6"/>
    <n v="1540"/>
    <s v="Black"/>
    <x v="14"/>
    <n v="75000"/>
    <b v="1"/>
    <x v="35"/>
  </r>
  <r>
    <s v="HO55ODY037"/>
    <s v="HO"/>
    <s v="Honda"/>
    <s v="ODY"/>
    <s v="Odyssey"/>
    <s v="55"/>
    <n v="67"/>
    <n v="60389.5"/>
    <n v="901"/>
    <s v="White"/>
    <x v="5"/>
    <n v="100000"/>
    <b v="1"/>
    <x v="36"/>
  </r>
  <r>
    <s v="HO07ODY038"/>
    <s v="HO"/>
    <s v="Honda"/>
    <s v="ODY"/>
    <s v="Odyssey"/>
    <s v="07"/>
    <n v="15"/>
    <n v="50854.1"/>
    <n v="3390"/>
    <s v="Black"/>
    <x v="15"/>
    <n v="100000"/>
    <b v="1"/>
    <x v="37"/>
  </r>
  <r>
    <s v="HO08ODY039"/>
    <s v="HO"/>
    <s v="Honda"/>
    <s v="ODY"/>
    <s v="Odyssey"/>
    <s v="08"/>
    <n v="14"/>
    <n v="42504.6"/>
    <n v="3036"/>
    <s v="White"/>
    <x v="9"/>
    <n v="100000"/>
    <b v="1"/>
    <x v="38"/>
  </r>
  <r>
    <s v="HO01ODY040"/>
    <s v="HO"/>
    <s v="Honda"/>
    <s v="ODY"/>
    <s v="Odyssey"/>
    <s v="01"/>
    <n v="21"/>
    <n v="68658.899999999994"/>
    <n v="3269"/>
    <s v="Black"/>
    <x v="0"/>
    <n v="100000"/>
    <b v="1"/>
    <x v="39"/>
  </r>
  <r>
    <s v="HO14ODY041"/>
    <s v="HO"/>
    <s v="Honda"/>
    <s v="ODY"/>
    <s v="Odyssey"/>
    <s v="14"/>
    <n v="8"/>
    <n v="3708.1"/>
    <n v="463"/>
    <s v="Black"/>
    <x v="1"/>
    <n v="100000"/>
    <b v="1"/>
    <x v="40"/>
  </r>
  <r>
    <s v="CR04PTC042"/>
    <s v="CR"/>
    <s v="Chrysler"/>
    <s v="PTC"/>
    <s v="PT Cruiser"/>
    <s v="04"/>
    <n v="18"/>
    <n v="64542"/>
    <n v="3585"/>
    <s v="Blue"/>
    <x v="0"/>
    <n v="75000"/>
    <b v="1"/>
    <x v="41"/>
  </r>
  <r>
    <s v="CR07PTC043"/>
    <s v="CR"/>
    <s v="Chrysler"/>
    <s v="PTC"/>
    <s v="PT Cruiser"/>
    <s v="07"/>
    <n v="15"/>
    <n v="42074.2"/>
    <n v="2804"/>
    <s v="Green"/>
    <x v="16"/>
    <n v="75000"/>
    <b v="1"/>
    <x v="42"/>
  </r>
  <r>
    <s v="CR11PTC044"/>
    <s v="CR"/>
    <s v="Chrysler"/>
    <s v="PTC"/>
    <s v="PT Cruiser"/>
    <s v="11"/>
    <n v="11"/>
    <n v="27394.2"/>
    <n v="2490"/>
    <s v="Black"/>
    <x v="8"/>
    <n v="75000"/>
    <b v="1"/>
    <x v="43"/>
  </r>
  <r>
    <s v="CR99CAR045"/>
    <s v="CR"/>
    <s v="Chrysler"/>
    <s v="CAR"/>
    <s v="Caravan"/>
    <s v="99"/>
    <n v="23"/>
    <n v="79420.600000000006"/>
    <n v="3453"/>
    <s v="Green"/>
    <x v="13"/>
    <n v="75000"/>
    <b v="0"/>
    <x v="44"/>
  </r>
  <r>
    <s v="CR00CAR046"/>
    <s v="CR"/>
    <s v="Chrysler"/>
    <s v="CAR"/>
    <s v="Caravan"/>
    <s v="00"/>
    <n v="22"/>
    <n v="77243.100000000006"/>
    <n v="3511"/>
    <s v="Black"/>
    <x v="3"/>
    <n v="75000"/>
    <b v="0"/>
    <x v="45"/>
  </r>
  <r>
    <s v="CR04CAR047"/>
    <s v="CR"/>
    <s v="Chrysler"/>
    <s v="CAR"/>
    <s v="Caravan"/>
    <s v="04"/>
    <n v="18"/>
    <n v="72527.199999999997"/>
    <n v="4029"/>
    <s v="White"/>
    <x v="11"/>
    <n v="75000"/>
    <b v="1"/>
    <x v="46"/>
  </r>
  <r>
    <s v="CR04CAR048"/>
    <s v="CR"/>
    <s v="Chrysler"/>
    <s v="CAR"/>
    <s v="Caravan"/>
    <s v="04"/>
    <n v="18"/>
    <n v="52699.4"/>
    <n v="2927"/>
    <s v="Red"/>
    <x v="11"/>
    <n v="75000"/>
    <b v="1"/>
    <x v="47"/>
  </r>
  <r>
    <s v="HY11ELA049"/>
    <s v="HY"/>
    <s v="Hyundai"/>
    <s v="ELA"/>
    <s v="Elantra"/>
    <s v="11"/>
    <n v="11"/>
    <n v="29102.3"/>
    <n v="2645"/>
    <s v="Black"/>
    <x v="12"/>
    <n v="100000"/>
    <b v="1"/>
    <x v="48"/>
  </r>
  <r>
    <s v="HY12ELA050"/>
    <s v="HY"/>
    <s v="Hyundai"/>
    <s v="ELA"/>
    <s v="Elantra"/>
    <s v="12"/>
    <n v="10"/>
    <n v="22282"/>
    <n v="2228"/>
    <s v="Blue"/>
    <x v="1"/>
    <n v="100000"/>
    <b v="1"/>
    <x v="49"/>
  </r>
  <r>
    <s v="HY13ELA051"/>
    <s v="HY"/>
    <s v="Hyundai"/>
    <s v="ELA"/>
    <s v="Elantra"/>
    <s v="13"/>
    <n v="9"/>
    <n v="20223.900000000001"/>
    <n v="2247"/>
    <s v="Black"/>
    <x v="6"/>
    <n v="100000"/>
    <b v="1"/>
    <x v="50"/>
  </r>
  <r>
    <s v="HY13ELA052"/>
    <s v="HY"/>
    <s v="Hyundai"/>
    <s v="ELA"/>
    <s v="Elantra"/>
    <s v="13"/>
    <n v="9"/>
    <n v="22188.5"/>
    <n v="2465"/>
    <s v="Blue"/>
    <x v="4"/>
    <n v="100000"/>
    <b v="1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6098B-0688-4276-A973-571C73127770}" name="PivotTable4" cacheId="164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numFmtId="165" outline="0" showAll="0"/>
    <pivotField compact="0" outline="0" showAll="0"/>
    <pivotField axis="axisRow" compact="0" outline="0" showAll="0" sortType="a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numFmtId="43" outline="0" showAll="0"/>
    <pivotField compact="0" outline="0" showAll="0"/>
    <pivotField compact="0" outline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E2A935-737E-450F-AFDF-23A9DC337291}" name="PivotTable1" cacheId="164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3" outline="0" showAll="0"/>
    <pivotField dataField="1" compact="0" numFmtId="165" outline="0" showAll="0"/>
    <pivotField compact="0" outline="0" showAll="0"/>
    <pivotField axis="axisRow" compact="0" outline="0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compact="0" numFmtId="43" outline="0" showAll="0"/>
    <pivotField compact="0" outline="0" showAll="0"/>
    <pivotField compact="0" outline="0"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 / Year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8D6ABC-4F6C-44E7-8D5A-39E163D86382}" name="PivotTable3" cacheId="164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56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43" outline="0" showAll="0"/>
    <pivotField compact="0" numFmtId="165" outline="0" showAll="0"/>
    <pivotField compact="0" outline="0" showAll="0"/>
    <pivotField compact="0" outline="0" showAll="0"/>
    <pivotField compact="0" numFmtId="43" outline="0" showAll="0"/>
    <pivotField compact="0" outline="0" showAll="0"/>
    <pivotField axis="axisRow" compact="0" outline="0" showAll="0">
      <items count="53">
        <item x="45"/>
        <item x="47"/>
        <item x="46"/>
        <item x="41"/>
        <item x="42"/>
        <item x="43"/>
        <item x="44"/>
        <item x="5"/>
        <item x="6"/>
        <item x="0"/>
        <item x="1"/>
        <item x="3"/>
        <item x="2"/>
        <item x="4"/>
        <item x="7"/>
        <item x="10"/>
        <item x="8"/>
        <item x="11"/>
        <item x="12"/>
        <item x="9"/>
        <item x="18"/>
        <item x="13"/>
        <item x="16"/>
        <item x="14"/>
        <item x="15"/>
        <item x="17"/>
        <item x="30"/>
        <item x="39"/>
        <item x="37"/>
        <item x="38"/>
        <item x="32"/>
        <item x="31"/>
        <item x="33"/>
        <item x="34"/>
        <item x="35"/>
        <item x="40"/>
        <item x="36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</pivotFields>
  <rowFields count="1">
    <field x="1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Sum of Mile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C12" sqref="C12"/>
    </sheetView>
  </sheetViews>
  <sheetFormatPr defaultRowHeight="15"/>
  <cols>
    <col min="1" max="1" width="14" bestFit="1" customWidth="1"/>
    <col min="2" max="2" width="6" bestFit="1" customWidth="1"/>
    <col min="3" max="3" width="16.7109375" bestFit="1" customWidth="1"/>
    <col min="4" max="4" width="6.85546875" bestFit="1" customWidth="1"/>
    <col min="5" max="5" width="17.5703125" bestFit="1" customWidth="1"/>
    <col min="6" max="6" width="17" bestFit="1" customWidth="1"/>
    <col min="7" max="7" width="4.42578125" bestFit="1" customWidth="1"/>
    <col min="8" max="8" width="11.85546875" bestFit="1" customWidth="1"/>
    <col min="9" max="9" width="11.5703125" bestFit="1" customWidth="1"/>
    <col min="10" max="10" width="6.5703125" bestFit="1" customWidth="1"/>
    <col min="11" max="11" width="9.85546875" bestFit="1" customWidth="1"/>
    <col min="12" max="12" width="14.7109375" bestFit="1" customWidth="1"/>
    <col min="13" max="13" width="9.42578125" bestFit="1" customWidth="1"/>
    <col min="14" max="14" width="17.7109375" bestFit="1" customWidth="1"/>
  </cols>
  <sheetData>
    <row r="1" spans="1:14">
      <c r="A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tr">
        <f>LEFT(A3,2)</f>
        <v>FD</v>
      </c>
      <c r="C3" t="str">
        <f>VLOOKUP(B3,B$57:C$62,2)</f>
        <v>Ford</v>
      </c>
      <c r="D3" t="str">
        <f>MID(A3,5,3)</f>
        <v>MTG</v>
      </c>
      <c r="E3" t="str">
        <f>VLOOKUP(D3,E$57:F$67,2)</f>
        <v>Mustang</v>
      </c>
      <c r="F3" t="str">
        <f>MID(A3,3,2)</f>
        <v>06</v>
      </c>
      <c r="G3">
        <f>IF(22-F3&lt;0,100-F3+22,22-F3)</f>
        <v>16</v>
      </c>
      <c r="H3" s="3">
        <v>40326.800000000003</v>
      </c>
      <c r="I3" s="4">
        <f>QUOTIENT(H3,G3)</f>
        <v>2520</v>
      </c>
      <c r="J3" t="s">
        <v>16</v>
      </c>
      <c r="K3" t="s">
        <v>17</v>
      </c>
      <c r="L3" s="3">
        <v>50000</v>
      </c>
      <c r="M3" t="b">
        <f>IF(H3&gt;L3, FALSE, TRUE)</f>
        <v>1</v>
      </c>
      <c r="N3" t="str">
        <f>_xlfn.CONCAT(B3,F3,D3,UPPER(LEFT(J3,3)),RIGHT(A3,3))</f>
        <v>FD06MTGBLA001</v>
      </c>
    </row>
    <row r="4" spans="1:14">
      <c r="A4" t="s">
        <v>18</v>
      </c>
      <c r="B4" t="str">
        <f t="shared" ref="B4:B54" si="0">LEFT(A4,2)</f>
        <v>FD</v>
      </c>
      <c r="C4" t="str">
        <f t="shared" ref="C4:C54" si="1">VLOOKUP(B4,B$57:C$62,2)</f>
        <v>Ford</v>
      </c>
      <c r="D4" t="str">
        <f t="shared" ref="D4:D54" si="2">MID(A4,5,3)</f>
        <v>MTG</v>
      </c>
      <c r="E4" t="str">
        <f t="shared" ref="E4:E54" si="3">VLOOKUP(D4,E$57:F$67,2)</f>
        <v>Mustang</v>
      </c>
      <c r="F4" t="str">
        <f t="shared" ref="F4:F54" si="4">MID(A4,3,2)</f>
        <v>06</v>
      </c>
      <c r="G4">
        <f t="shared" ref="G4:G54" si="5">IF(22-F4&lt;0,100-F4+22,22-F4)</f>
        <v>16</v>
      </c>
      <c r="H4" s="3">
        <v>44974.8</v>
      </c>
      <c r="I4" s="4">
        <f t="shared" ref="I4:I54" si="6">QUOTIENT(H4,G4)</f>
        <v>2810</v>
      </c>
      <c r="J4" t="s">
        <v>19</v>
      </c>
      <c r="K4" t="s">
        <v>20</v>
      </c>
      <c r="L4" s="3">
        <v>50000</v>
      </c>
      <c r="M4" t="b">
        <f t="shared" ref="M4:M54" si="7">IF(H4&gt;L4, FALSE, TRUE)</f>
        <v>1</v>
      </c>
      <c r="N4" t="str">
        <f t="shared" ref="N4:N54" si="8">_xlfn.CONCAT(B4,F4,D4,UPPER(LEFT(J4,3)),RIGHT(A4,3))</f>
        <v>FD06MTGWHI002</v>
      </c>
    </row>
    <row r="5" spans="1:14">
      <c r="A5" t="s">
        <v>21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E5" t="str">
        <f t="shared" si="3"/>
        <v>Mustang</v>
      </c>
      <c r="F5" t="str">
        <f t="shared" si="4"/>
        <v>08</v>
      </c>
      <c r="G5">
        <f t="shared" si="5"/>
        <v>14</v>
      </c>
      <c r="H5" s="3">
        <v>44946.5</v>
      </c>
      <c r="I5" s="4">
        <f t="shared" si="6"/>
        <v>3210</v>
      </c>
      <c r="J5" t="s">
        <v>22</v>
      </c>
      <c r="K5" t="s">
        <v>23</v>
      </c>
      <c r="L5" s="3">
        <v>50000</v>
      </c>
      <c r="M5" t="b">
        <f t="shared" si="7"/>
        <v>1</v>
      </c>
      <c r="N5" t="str">
        <f t="shared" si="8"/>
        <v>FD08MTGGRE003</v>
      </c>
    </row>
    <row r="6" spans="1:14">
      <c r="A6" t="s">
        <v>24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E6" t="str">
        <f t="shared" si="3"/>
        <v>Mustang</v>
      </c>
      <c r="F6" t="str">
        <f t="shared" si="4"/>
        <v>08</v>
      </c>
      <c r="G6">
        <f t="shared" si="5"/>
        <v>14</v>
      </c>
      <c r="H6" s="3">
        <v>37558.800000000003</v>
      </c>
      <c r="I6" s="4">
        <f t="shared" si="6"/>
        <v>2682</v>
      </c>
      <c r="J6" t="s">
        <v>16</v>
      </c>
      <c r="K6" t="s">
        <v>25</v>
      </c>
      <c r="L6" s="3">
        <v>50000</v>
      </c>
      <c r="M6" t="b">
        <f t="shared" si="7"/>
        <v>1</v>
      </c>
      <c r="N6" t="str">
        <f t="shared" si="8"/>
        <v>FD08MTGBLA004</v>
      </c>
    </row>
    <row r="7" spans="1:14">
      <c r="A7" t="s">
        <v>26</v>
      </c>
      <c r="B7" t="str">
        <f t="shared" si="0"/>
        <v>FD</v>
      </c>
      <c r="C7" t="str">
        <f t="shared" si="1"/>
        <v>Ford</v>
      </c>
      <c r="D7" t="str">
        <f t="shared" si="2"/>
        <v>MTG</v>
      </c>
      <c r="E7" t="str">
        <f t="shared" si="3"/>
        <v>Mustang</v>
      </c>
      <c r="F7" t="str">
        <f t="shared" si="4"/>
        <v>08</v>
      </c>
      <c r="G7">
        <f t="shared" si="5"/>
        <v>14</v>
      </c>
      <c r="H7" s="3">
        <v>36438.5</v>
      </c>
      <c r="I7" s="4">
        <f t="shared" si="6"/>
        <v>2602</v>
      </c>
      <c r="J7" t="s">
        <v>19</v>
      </c>
      <c r="K7" t="s">
        <v>17</v>
      </c>
      <c r="L7" s="3">
        <v>50000</v>
      </c>
      <c r="M7" t="b">
        <f t="shared" si="7"/>
        <v>1</v>
      </c>
      <c r="N7" t="str">
        <f t="shared" si="8"/>
        <v>FD08MTGWHI005</v>
      </c>
    </row>
    <row r="8" spans="1:14">
      <c r="A8" t="s">
        <v>27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 t="shared" si="4"/>
        <v>06</v>
      </c>
      <c r="G8">
        <f t="shared" si="5"/>
        <v>16</v>
      </c>
      <c r="H8" s="3">
        <v>46311.4</v>
      </c>
      <c r="I8" s="4">
        <f t="shared" si="6"/>
        <v>2894</v>
      </c>
      <c r="J8" t="s">
        <v>22</v>
      </c>
      <c r="K8" t="s">
        <v>28</v>
      </c>
      <c r="L8" s="3">
        <v>75000</v>
      </c>
      <c r="M8" t="b">
        <f t="shared" si="7"/>
        <v>1</v>
      </c>
      <c r="N8" t="str">
        <f t="shared" si="8"/>
        <v>FD06FCSGRE006</v>
      </c>
    </row>
    <row r="9" spans="1:14">
      <c r="A9" t="s">
        <v>29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>Focus</v>
      </c>
      <c r="F9" t="str">
        <f t="shared" si="4"/>
        <v>06</v>
      </c>
      <c r="G9">
        <f t="shared" si="5"/>
        <v>16</v>
      </c>
      <c r="H9" s="3">
        <v>52229.5</v>
      </c>
      <c r="I9" s="4">
        <f t="shared" si="6"/>
        <v>3264</v>
      </c>
      <c r="J9" t="s">
        <v>22</v>
      </c>
      <c r="K9" t="s">
        <v>23</v>
      </c>
      <c r="L9" s="3">
        <v>75000</v>
      </c>
      <c r="M9" t="b">
        <f t="shared" si="7"/>
        <v>1</v>
      </c>
      <c r="N9" t="str">
        <f t="shared" si="8"/>
        <v>FD06FCSGRE007</v>
      </c>
    </row>
    <row r="10" spans="1:14">
      <c r="A10" t="s">
        <v>30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E10" t="str">
        <f t="shared" si="3"/>
        <v>Focus</v>
      </c>
      <c r="F10" t="str">
        <f t="shared" si="4"/>
        <v>09</v>
      </c>
      <c r="G10">
        <f t="shared" si="5"/>
        <v>13</v>
      </c>
      <c r="H10" s="3">
        <v>35137</v>
      </c>
      <c r="I10" s="4">
        <f t="shared" si="6"/>
        <v>2702</v>
      </c>
      <c r="J10" t="s">
        <v>16</v>
      </c>
      <c r="K10" t="s">
        <v>31</v>
      </c>
      <c r="L10" s="3">
        <v>75000</v>
      </c>
      <c r="M10" t="b">
        <f t="shared" si="7"/>
        <v>1</v>
      </c>
      <c r="N10" t="str">
        <f t="shared" si="8"/>
        <v>FD09FCSBLA008</v>
      </c>
    </row>
    <row r="11" spans="1:14">
      <c r="A11" t="s">
        <v>32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>Focus</v>
      </c>
      <c r="F11" t="str">
        <f t="shared" si="4"/>
        <v>13</v>
      </c>
      <c r="G11">
        <f t="shared" si="5"/>
        <v>9</v>
      </c>
      <c r="H11" s="3">
        <v>27637.1</v>
      </c>
      <c r="I11" s="4">
        <f t="shared" si="6"/>
        <v>3070</v>
      </c>
      <c r="J11" t="s">
        <v>16</v>
      </c>
      <c r="K11" t="s">
        <v>17</v>
      </c>
      <c r="L11" s="3">
        <v>75000</v>
      </c>
      <c r="M11" t="b">
        <f t="shared" si="7"/>
        <v>1</v>
      </c>
      <c r="N11" t="str">
        <f t="shared" si="8"/>
        <v>FD13FCSBLA009</v>
      </c>
    </row>
    <row r="12" spans="1:14">
      <c r="A12" t="s">
        <v>33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9</v>
      </c>
      <c r="H12" s="3">
        <v>27534.799999999999</v>
      </c>
      <c r="I12" s="4">
        <f t="shared" si="6"/>
        <v>3059</v>
      </c>
      <c r="J12" t="s">
        <v>19</v>
      </c>
      <c r="K12" t="s">
        <v>34</v>
      </c>
      <c r="L12" s="3">
        <v>75000</v>
      </c>
      <c r="M12" t="b">
        <f t="shared" si="7"/>
        <v>1</v>
      </c>
      <c r="N12" t="str">
        <f t="shared" si="8"/>
        <v>FD13FCSWHI010</v>
      </c>
    </row>
    <row r="13" spans="1:14">
      <c r="A13" t="s">
        <v>35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12</v>
      </c>
      <c r="G13">
        <f t="shared" si="5"/>
        <v>10</v>
      </c>
      <c r="H13" s="3">
        <v>19341.7</v>
      </c>
      <c r="I13" s="4">
        <f t="shared" si="6"/>
        <v>1934</v>
      </c>
      <c r="J13" t="s">
        <v>19</v>
      </c>
      <c r="K13" t="s">
        <v>36</v>
      </c>
      <c r="L13" s="3">
        <v>75000</v>
      </c>
      <c r="M13" t="b">
        <f t="shared" si="7"/>
        <v>1</v>
      </c>
      <c r="N13" t="str">
        <f t="shared" si="8"/>
        <v>FD12FCSWHI011</v>
      </c>
    </row>
    <row r="14" spans="1:14">
      <c r="A14" t="s">
        <v>37</v>
      </c>
      <c r="B14" t="str">
        <f t="shared" si="0"/>
        <v>FD</v>
      </c>
      <c r="C14" t="str">
        <f t="shared" si="1"/>
        <v>Ford</v>
      </c>
      <c r="D14" t="str">
        <f t="shared" si="2"/>
        <v>FCS</v>
      </c>
      <c r="E14" t="str">
        <f t="shared" si="3"/>
        <v>Focus</v>
      </c>
      <c r="F14" t="str">
        <f t="shared" si="4"/>
        <v>13</v>
      </c>
      <c r="G14">
        <f t="shared" si="5"/>
        <v>9</v>
      </c>
      <c r="H14" s="3">
        <v>22521.599999999999</v>
      </c>
      <c r="I14" s="4">
        <f t="shared" si="6"/>
        <v>2502</v>
      </c>
      <c r="J14" t="s">
        <v>16</v>
      </c>
      <c r="K14" t="s">
        <v>38</v>
      </c>
      <c r="L14" s="3">
        <v>75000</v>
      </c>
      <c r="M14" t="b">
        <f t="shared" si="7"/>
        <v>1</v>
      </c>
      <c r="N14" t="str">
        <f t="shared" si="8"/>
        <v>FD13FCSBLA012</v>
      </c>
    </row>
    <row r="15" spans="1:14">
      <c r="A15" t="s">
        <v>39</v>
      </c>
      <c r="B15" t="str">
        <f t="shared" si="0"/>
        <v>FD</v>
      </c>
      <c r="C15" t="str">
        <f t="shared" si="1"/>
        <v>Ford</v>
      </c>
      <c r="D15" t="str">
        <f t="shared" si="2"/>
        <v>FCS</v>
      </c>
      <c r="E15" t="str">
        <f t="shared" si="3"/>
        <v>Focus</v>
      </c>
      <c r="F15" t="str">
        <f t="shared" si="4"/>
        <v>13</v>
      </c>
      <c r="G15">
        <f t="shared" si="5"/>
        <v>9</v>
      </c>
      <c r="H15" s="3">
        <v>13682.9</v>
      </c>
      <c r="I15" s="4">
        <f t="shared" si="6"/>
        <v>1520</v>
      </c>
      <c r="J15" t="s">
        <v>16</v>
      </c>
      <c r="K15" t="s">
        <v>40</v>
      </c>
      <c r="L15" s="3">
        <v>75000</v>
      </c>
      <c r="M15" t="b">
        <f t="shared" si="7"/>
        <v>1</v>
      </c>
      <c r="N15" t="str">
        <f t="shared" si="8"/>
        <v>FD13FCSBLA013</v>
      </c>
    </row>
    <row r="16" spans="1:14">
      <c r="A16" t="s">
        <v>41</v>
      </c>
      <c r="B16" t="str">
        <f t="shared" si="0"/>
        <v>GM</v>
      </c>
      <c r="C16" t="str">
        <f t="shared" si="1"/>
        <v>General Motors</v>
      </c>
      <c r="D16" t="str">
        <f t="shared" si="2"/>
        <v>CMR</v>
      </c>
      <c r="E16" t="str">
        <f t="shared" si="3"/>
        <v>Camaro</v>
      </c>
      <c r="F16" t="str">
        <f t="shared" si="4"/>
        <v>09</v>
      </c>
      <c r="G16">
        <f t="shared" si="5"/>
        <v>13</v>
      </c>
      <c r="H16" s="3">
        <v>28464.799999999999</v>
      </c>
      <c r="I16" s="4">
        <f t="shared" si="6"/>
        <v>2189</v>
      </c>
      <c r="J16" t="s">
        <v>19</v>
      </c>
      <c r="K16" t="s">
        <v>42</v>
      </c>
      <c r="L16" s="3">
        <v>100000</v>
      </c>
      <c r="M16" t="b">
        <f t="shared" si="7"/>
        <v>1</v>
      </c>
      <c r="N16" t="str">
        <f t="shared" si="8"/>
        <v>GM09CMRWHI014</v>
      </c>
    </row>
    <row r="17" spans="1:14">
      <c r="A17" t="s">
        <v>43</v>
      </c>
      <c r="B17" t="str">
        <f t="shared" si="0"/>
        <v>GM</v>
      </c>
      <c r="C17" t="str">
        <f t="shared" si="1"/>
        <v>General Motors</v>
      </c>
      <c r="D17" t="str">
        <f t="shared" si="2"/>
        <v>CMR</v>
      </c>
      <c r="E17" t="str">
        <f t="shared" si="3"/>
        <v>Camaro</v>
      </c>
      <c r="F17" t="str">
        <f t="shared" si="4"/>
        <v>12</v>
      </c>
      <c r="G17">
        <f t="shared" si="5"/>
        <v>10</v>
      </c>
      <c r="H17" s="3">
        <v>19421.099999999999</v>
      </c>
      <c r="I17" s="4">
        <f t="shared" si="6"/>
        <v>1942</v>
      </c>
      <c r="J17" t="s">
        <v>16</v>
      </c>
      <c r="K17" t="s">
        <v>44</v>
      </c>
      <c r="L17" s="3">
        <v>100000</v>
      </c>
      <c r="M17" t="b">
        <f t="shared" si="7"/>
        <v>1</v>
      </c>
      <c r="N17" t="str">
        <f t="shared" si="8"/>
        <v>GM12CMRBLA015</v>
      </c>
    </row>
    <row r="18" spans="1:14">
      <c r="A18" t="s">
        <v>45</v>
      </c>
      <c r="B18" t="str">
        <f t="shared" si="0"/>
        <v>GM</v>
      </c>
      <c r="C18" t="str">
        <f t="shared" si="1"/>
        <v>General Motors</v>
      </c>
      <c r="D18" t="str">
        <f t="shared" si="2"/>
        <v>CMR</v>
      </c>
      <c r="E18" t="str">
        <f t="shared" si="3"/>
        <v>Camaro</v>
      </c>
      <c r="F18" t="str">
        <f t="shared" si="4"/>
        <v>14</v>
      </c>
      <c r="G18">
        <f t="shared" si="5"/>
        <v>8</v>
      </c>
      <c r="H18" s="3">
        <v>14289.6</v>
      </c>
      <c r="I18" s="4">
        <f t="shared" si="6"/>
        <v>1786</v>
      </c>
      <c r="J18" t="s">
        <v>19</v>
      </c>
      <c r="K18" t="s">
        <v>46</v>
      </c>
      <c r="L18" s="3">
        <v>100000</v>
      </c>
      <c r="M18" t="b">
        <f t="shared" si="7"/>
        <v>1</v>
      </c>
      <c r="N18" t="str">
        <f t="shared" si="8"/>
        <v>GM14CMRWHI016</v>
      </c>
    </row>
    <row r="19" spans="1:14">
      <c r="A19" t="s">
        <v>47</v>
      </c>
      <c r="B19" t="str">
        <f t="shared" si="0"/>
        <v>GM</v>
      </c>
      <c r="C19" t="str">
        <f t="shared" si="1"/>
        <v>General Motors</v>
      </c>
      <c r="D19" t="str">
        <f t="shared" si="2"/>
        <v>SLV</v>
      </c>
      <c r="E19" t="str">
        <f t="shared" si="3"/>
        <v>PT Cruiser</v>
      </c>
      <c r="F19" t="str">
        <f t="shared" si="4"/>
        <v>10</v>
      </c>
      <c r="G19">
        <f t="shared" si="5"/>
        <v>12</v>
      </c>
      <c r="H19" s="3">
        <v>31144.400000000001</v>
      </c>
      <c r="I19" s="4">
        <f t="shared" si="6"/>
        <v>2595</v>
      </c>
      <c r="J19" t="s">
        <v>16</v>
      </c>
      <c r="K19" t="s">
        <v>48</v>
      </c>
      <c r="L19" s="3">
        <v>100000</v>
      </c>
      <c r="M19" t="b">
        <f t="shared" si="7"/>
        <v>1</v>
      </c>
      <c r="N19" t="str">
        <f t="shared" si="8"/>
        <v>GM10SLVBLA017</v>
      </c>
    </row>
    <row r="20" spans="1:14">
      <c r="A20" t="s">
        <v>49</v>
      </c>
      <c r="B20" t="str">
        <f t="shared" si="0"/>
        <v>GM</v>
      </c>
      <c r="C20" t="str">
        <f t="shared" si="1"/>
        <v>General Motors</v>
      </c>
      <c r="D20" t="str">
        <f t="shared" si="2"/>
        <v>SLV</v>
      </c>
      <c r="E20" t="str">
        <f t="shared" si="3"/>
        <v>PT Cruiser</v>
      </c>
      <c r="F20" t="str">
        <f t="shared" si="4"/>
        <v>98</v>
      </c>
      <c r="G20">
        <f t="shared" si="5"/>
        <v>24</v>
      </c>
      <c r="H20" s="3">
        <v>83162.7</v>
      </c>
      <c r="I20" s="4">
        <f t="shared" si="6"/>
        <v>3465</v>
      </c>
      <c r="J20" t="s">
        <v>16</v>
      </c>
      <c r="K20" t="s">
        <v>42</v>
      </c>
      <c r="L20" s="3">
        <v>100000</v>
      </c>
      <c r="M20" t="b">
        <f t="shared" si="7"/>
        <v>1</v>
      </c>
      <c r="N20" t="str">
        <f t="shared" si="8"/>
        <v>GM98SLVBLA018</v>
      </c>
    </row>
    <row r="21" spans="1:14">
      <c r="A21" t="s">
        <v>50</v>
      </c>
      <c r="B21" t="str">
        <f t="shared" si="0"/>
        <v>GM</v>
      </c>
      <c r="C21" t="str">
        <f t="shared" si="1"/>
        <v>General Motors</v>
      </c>
      <c r="D21" t="str">
        <f t="shared" si="2"/>
        <v>SLV</v>
      </c>
      <c r="E21" t="str">
        <f t="shared" si="3"/>
        <v>PT Cruiser</v>
      </c>
      <c r="F21" t="str">
        <f t="shared" si="4"/>
        <v>00</v>
      </c>
      <c r="G21">
        <f t="shared" si="5"/>
        <v>22</v>
      </c>
      <c r="H21" s="3">
        <v>80685.8</v>
      </c>
      <c r="I21" s="4">
        <f t="shared" si="6"/>
        <v>3667</v>
      </c>
      <c r="J21" t="s">
        <v>51</v>
      </c>
      <c r="K21" t="s">
        <v>38</v>
      </c>
      <c r="L21" s="3">
        <v>100000</v>
      </c>
      <c r="M21" t="b">
        <f t="shared" si="7"/>
        <v>1</v>
      </c>
      <c r="N21" t="str">
        <f t="shared" si="8"/>
        <v>GM00SLVBLU019</v>
      </c>
    </row>
    <row r="22" spans="1:14">
      <c r="A22" t="s">
        <v>52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tr">
        <f t="shared" si="3"/>
        <v>Camry</v>
      </c>
      <c r="F22" t="str">
        <f t="shared" si="4"/>
        <v>96</v>
      </c>
      <c r="G22">
        <f t="shared" si="5"/>
        <v>26</v>
      </c>
      <c r="H22" s="3">
        <v>114660.6</v>
      </c>
      <c r="I22" s="4">
        <f t="shared" si="6"/>
        <v>4410</v>
      </c>
      <c r="J22" t="s">
        <v>22</v>
      </c>
      <c r="K22" t="s">
        <v>53</v>
      </c>
      <c r="L22" s="3">
        <v>100000</v>
      </c>
      <c r="M22" t="b">
        <f t="shared" si="7"/>
        <v>0</v>
      </c>
      <c r="N22" t="str">
        <f t="shared" si="8"/>
        <v>TY96CAMGRE020</v>
      </c>
    </row>
    <row r="23" spans="1:14">
      <c r="A23" t="s">
        <v>54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E23" t="str">
        <f t="shared" si="3"/>
        <v>Camry</v>
      </c>
      <c r="F23" t="str">
        <f t="shared" si="4"/>
        <v>98</v>
      </c>
      <c r="G23">
        <f t="shared" si="5"/>
        <v>24</v>
      </c>
      <c r="H23" s="3">
        <v>93382.6</v>
      </c>
      <c r="I23" s="4">
        <f t="shared" si="6"/>
        <v>3890</v>
      </c>
      <c r="J23" t="s">
        <v>16</v>
      </c>
      <c r="K23" t="s">
        <v>55</v>
      </c>
      <c r="L23" s="3">
        <v>100000</v>
      </c>
      <c r="M23" t="b">
        <f t="shared" si="7"/>
        <v>1</v>
      </c>
      <c r="N23" t="str">
        <f t="shared" si="8"/>
        <v>TY98CAMBLA021</v>
      </c>
    </row>
    <row r="24" spans="1:14">
      <c r="A24" t="s">
        <v>56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E24" t="str">
        <f t="shared" si="3"/>
        <v>Camry</v>
      </c>
      <c r="F24" t="str">
        <f t="shared" si="4"/>
        <v>00</v>
      </c>
      <c r="G24">
        <f t="shared" si="5"/>
        <v>22</v>
      </c>
      <c r="H24" s="3">
        <v>85928</v>
      </c>
      <c r="I24" s="4">
        <f t="shared" si="6"/>
        <v>3905</v>
      </c>
      <c r="J24" t="s">
        <v>22</v>
      </c>
      <c r="K24" t="s">
        <v>28</v>
      </c>
      <c r="L24" s="3">
        <v>100000</v>
      </c>
      <c r="M24" t="b">
        <f t="shared" si="7"/>
        <v>1</v>
      </c>
      <c r="N24" t="str">
        <f t="shared" si="8"/>
        <v>TY00CAMGRE022</v>
      </c>
    </row>
    <row r="25" spans="1:14">
      <c r="A25" t="s">
        <v>57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E25" t="str">
        <f t="shared" si="3"/>
        <v>Camry</v>
      </c>
      <c r="F25" t="str">
        <f t="shared" si="4"/>
        <v>02</v>
      </c>
      <c r="G25">
        <f t="shared" si="5"/>
        <v>20</v>
      </c>
      <c r="H25" s="3">
        <v>67829.100000000006</v>
      </c>
      <c r="I25" s="4">
        <f t="shared" si="6"/>
        <v>3391</v>
      </c>
      <c r="J25" t="s">
        <v>16</v>
      </c>
      <c r="K25" t="s">
        <v>17</v>
      </c>
      <c r="L25" s="3">
        <v>100000</v>
      </c>
      <c r="M25" t="b">
        <f t="shared" si="7"/>
        <v>1</v>
      </c>
      <c r="N25" t="str">
        <f t="shared" si="8"/>
        <v>TY02CAMBLA023</v>
      </c>
    </row>
    <row r="26" spans="1:14">
      <c r="A26" t="s">
        <v>58</v>
      </c>
      <c r="B26" t="str">
        <f t="shared" si="0"/>
        <v>TY</v>
      </c>
      <c r="C26" t="str">
        <f t="shared" si="1"/>
        <v>Toyota</v>
      </c>
      <c r="D26" t="str">
        <f t="shared" si="2"/>
        <v>CAM</v>
      </c>
      <c r="E26" t="str">
        <f t="shared" si="3"/>
        <v>Camry</v>
      </c>
      <c r="F26" t="str">
        <f t="shared" si="4"/>
        <v>09</v>
      </c>
      <c r="G26">
        <f t="shared" si="5"/>
        <v>13</v>
      </c>
      <c r="H26" s="3">
        <v>48114.2</v>
      </c>
      <c r="I26" s="4">
        <f t="shared" si="6"/>
        <v>3701</v>
      </c>
      <c r="J26" t="s">
        <v>19</v>
      </c>
      <c r="K26" t="s">
        <v>31</v>
      </c>
      <c r="L26" s="3">
        <v>100000</v>
      </c>
      <c r="M26" t="b">
        <f t="shared" si="7"/>
        <v>1</v>
      </c>
      <c r="N26" t="str">
        <f t="shared" si="8"/>
        <v>TY09CAMWHI024</v>
      </c>
    </row>
    <row r="27" spans="1:14">
      <c r="A27" t="s">
        <v>59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 t="shared" si="3"/>
        <v>Corolla</v>
      </c>
      <c r="F27" t="str">
        <f t="shared" si="4"/>
        <v>02</v>
      </c>
      <c r="G27">
        <f t="shared" si="5"/>
        <v>20</v>
      </c>
      <c r="H27" s="3">
        <v>64467.4</v>
      </c>
      <c r="I27" s="4">
        <f t="shared" si="6"/>
        <v>3223</v>
      </c>
      <c r="J27" t="s">
        <v>60</v>
      </c>
      <c r="K27" t="s">
        <v>61</v>
      </c>
      <c r="L27" s="3">
        <v>100000</v>
      </c>
      <c r="M27" t="b">
        <f t="shared" si="7"/>
        <v>1</v>
      </c>
      <c r="N27" t="str">
        <f t="shared" si="8"/>
        <v>TY02CORRED025</v>
      </c>
    </row>
    <row r="28" spans="1:14">
      <c r="A28" t="s">
        <v>62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E28" t="str">
        <f t="shared" si="3"/>
        <v>Corolla</v>
      </c>
      <c r="F28" t="str">
        <f t="shared" si="4"/>
        <v>03</v>
      </c>
      <c r="G28">
        <f t="shared" si="5"/>
        <v>19</v>
      </c>
      <c r="H28" s="3">
        <v>73444.399999999994</v>
      </c>
      <c r="I28" s="4">
        <f t="shared" si="6"/>
        <v>3865</v>
      </c>
      <c r="J28" t="s">
        <v>16</v>
      </c>
      <c r="K28" t="s">
        <v>61</v>
      </c>
      <c r="L28" s="3">
        <v>100000</v>
      </c>
      <c r="M28" t="b">
        <f t="shared" si="7"/>
        <v>1</v>
      </c>
      <c r="N28" t="str">
        <f t="shared" si="8"/>
        <v>TY03CORBLA026</v>
      </c>
    </row>
    <row r="29" spans="1:14">
      <c r="A29" t="s">
        <v>63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Corolla</v>
      </c>
      <c r="F29" t="str">
        <f t="shared" si="4"/>
        <v>14</v>
      </c>
      <c r="G29">
        <f t="shared" si="5"/>
        <v>8</v>
      </c>
      <c r="H29" s="3">
        <v>17556.3</v>
      </c>
      <c r="I29" s="4">
        <f t="shared" si="6"/>
        <v>2194</v>
      </c>
      <c r="J29" t="s">
        <v>51</v>
      </c>
      <c r="K29" t="s">
        <v>34</v>
      </c>
      <c r="L29" s="3">
        <v>100000</v>
      </c>
      <c r="M29" t="b">
        <f t="shared" si="7"/>
        <v>1</v>
      </c>
      <c r="N29" t="str">
        <f t="shared" si="8"/>
        <v>TY14CORBLU027</v>
      </c>
    </row>
    <row r="30" spans="1:14">
      <c r="A30" t="s">
        <v>64</v>
      </c>
      <c r="B30" t="str">
        <f t="shared" si="0"/>
        <v>TY</v>
      </c>
      <c r="C30" t="str">
        <f t="shared" si="1"/>
        <v>Toyota</v>
      </c>
      <c r="D30" t="str">
        <f t="shared" si="2"/>
        <v>COR</v>
      </c>
      <c r="E30" t="str">
        <f t="shared" si="3"/>
        <v>Corolla</v>
      </c>
      <c r="F30" t="str">
        <f t="shared" si="4"/>
        <v>12</v>
      </c>
      <c r="G30">
        <f t="shared" si="5"/>
        <v>10</v>
      </c>
      <c r="H30" s="3">
        <v>29601.9</v>
      </c>
      <c r="I30" s="4">
        <f t="shared" si="6"/>
        <v>2960</v>
      </c>
      <c r="J30" t="s">
        <v>16</v>
      </c>
      <c r="K30" t="s">
        <v>42</v>
      </c>
      <c r="L30" s="3">
        <v>100000</v>
      </c>
      <c r="M30" t="b">
        <f t="shared" si="7"/>
        <v>1</v>
      </c>
      <c r="N30" t="str">
        <f t="shared" si="8"/>
        <v>TY12CORBLA028</v>
      </c>
    </row>
    <row r="31" spans="1:14">
      <c r="A31" t="s">
        <v>65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Camry</v>
      </c>
      <c r="F31" t="str">
        <f t="shared" si="4"/>
        <v>12</v>
      </c>
      <c r="G31">
        <f t="shared" si="5"/>
        <v>10</v>
      </c>
      <c r="H31" s="3">
        <v>22128.2</v>
      </c>
      <c r="I31" s="4">
        <f t="shared" si="6"/>
        <v>2212</v>
      </c>
      <c r="J31" t="s">
        <v>51</v>
      </c>
      <c r="K31" t="s">
        <v>53</v>
      </c>
      <c r="L31" s="3">
        <v>100000</v>
      </c>
      <c r="M31" t="b">
        <f t="shared" si="7"/>
        <v>1</v>
      </c>
      <c r="N31" t="str">
        <f t="shared" si="8"/>
        <v>TY12CAMBLU029</v>
      </c>
    </row>
    <row r="32" spans="1:14">
      <c r="A32" t="s">
        <v>66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3"/>
        <v>Civic</v>
      </c>
      <c r="F32" t="str">
        <f t="shared" si="4"/>
        <v>99</v>
      </c>
      <c r="G32">
        <f t="shared" si="5"/>
        <v>23</v>
      </c>
      <c r="H32" s="3">
        <v>82374</v>
      </c>
      <c r="I32" s="4">
        <f t="shared" si="6"/>
        <v>3581</v>
      </c>
      <c r="J32" t="s">
        <v>19</v>
      </c>
      <c r="K32" t="s">
        <v>40</v>
      </c>
      <c r="L32" s="3">
        <v>75000</v>
      </c>
      <c r="M32" t="b">
        <f t="shared" si="7"/>
        <v>0</v>
      </c>
      <c r="N32" t="str">
        <f t="shared" si="8"/>
        <v>HO99CIVWHI030</v>
      </c>
    </row>
    <row r="33" spans="1:14">
      <c r="A33" t="s">
        <v>67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3"/>
        <v>Civic</v>
      </c>
      <c r="F33" t="str">
        <f t="shared" si="4"/>
        <v>01</v>
      </c>
      <c r="G33">
        <f t="shared" si="5"/>
        <v>21</v>
      </c>
      <c r="H33" s="3">
        <v>69891.899999999994</v>
      </c>
      <c r="I33" s="4">
        <f t="shared" si="6"/>
        <v>3328</v>
      </c>
      <c r="J33" t="s">
        <v>51</v>
      </c>
      <c r="K33" t="s">
        <v>25</v>
      </c>
      <c r="L33" s="3">
        <v>75000</v>
      </c>
      <c r="M33" t="b">
        <f t="shared" si="7"/>
        <v>1</v>
      </c>
      <c r="N33" t="str">
        <f t="shared" si="8"/>
        <v>HO01CIVBLU031</v>
      </c>
    </row>
    <row r="34" spans="1:14">
      <c r="A34" t="s">
        <v>68</v>
      </c>
      <c r="B34" t="str">
        <f t="shared" si="0"/>
        <v>HO</v>
      </c>
      <c r="C34" t="str">
        <f t="shared" si="1"/>
        <v>Honda</v>
      </c>
      <c r="D34" t="str">
        <f t="shared" si="2"/>
        <v>CIV</v>
      </c>
      <c r="E34" t="str">
        <f t="shared" si="3"/>
        <v>Civic</v>
      </c>
      <c r="F34" t="str">
        <f t="shared" si="4"/>
        <v>10</v>
      </c>
      <c r="G34">
        <f t="shared" si="5"/>
        <v>12</v>
      </c>
      <c r="H34" s="3">
        <v>22573</v>
      </c>
      <c r="I34" s="4">
        <f t="shared" si="6"/>
        <v>1881</v>
      </c>
      <c r="J34" t="s">
        <v>51</v>
      </c>
      <c r="K34" t="s">
        <v>46</v>
      </c>
      <c r="L34" s="3">
        <v>75000</v>
      </c>
      <c r="M34" t="b">
        <f t="shared" si="7"/>
        <v>1</v>
      </c>
      <c r="N34" t="str">
        <f t="shared" si="8"/>
        <v>HO10CIVBLU032</v>
      </c>
    </row>
    <row r="35" spans="1:14">
      <c r="A35" t="s">
        <v>69</v>
      </c>
      <c r="B35" t="str">
        <f t="shared" si="0"/>
        <v>HO</v>
      </c>
      <c r="C35" t="str">
        <f t="shared" si="1"/>
        <v>Honda</v>
      </c>
      <c r="D35" t="str">
        <f t="shared" si="2"/>
        <v>CIV</v>
      </c>
      <c r="E35" t="str">
        <f t="shared" si="3"/>
        <v>Civic</v>
      </c>
      <c r="F35" t="str">
        <f t="shared" si="4"/>
        <v>10</v>
      </c>
      <c r="G35">
        <f t="shared" si="5"/>
        <v>12</v>
      </c>
      <c r="H35" s="3">
        <v>33477.199999999997</v>
      </c>
      <c r="I35" s="4">
        <f t="shared" si="6"/>
        <v>2789</v>
      </c>
      <c r="J35" t="s">
        <v>16</v>
      </c>
      <c r="K35" t="s">
        <v>55</v>
      </c>
      <c r="L35" s="3">
        <v>75000</v>
      </c>
      <c r="M35" t="b">
        <f t="shared" si="7"/>
        <v>1</v>
      </c>
      <c r="N35" t="str">
        <f t="shared" si="8"/>
        <v>HO10CIVBLA033</v>
      </c>
    </row>
    <row r="36" spans="1:14">
      <c r="A36" t="s">
        <v>70</v>
      </c>
      <c r="B36" t="str">
        <f t="shared" si="0"/>
        <v>HO</v>
      </c>
      <c r="C36" t="str">
        <f t="shared" si="1"/>
        <v>Honda</v>
      </c>
      <c r="D36" t="str">
        <f t="shared" si="2"/>
        <v>CIV</v>
      </c>
      <c r="E36" t="str">
        <f t="shared" si="3"/>
        <v>Civic</v>
      </c>
      <c r="F36" t="str">
        <f t="shared" si="4"/>
        <v>11</v>
      </c>
      <c r="G36">
        <f t="shared" si="5"/>
        <v>11</v>
      </c>
      <c r="H36" s="3">
        <v>30555.3</v>
      </c>
      <c r="I36" s="4">
        <f t="shared" si="6"/>
        <v>2777</v>
      </c>
      <c r="J36" t="s">
        <v>16</v>
      </c>
      <c r="K36" t="s">
        <v>23</v>
      </c>
      <c r="L36" s="3">
        <v>75000</v>
      </c>
      <c r="M36" t="b">
        <f t="shared" si="7"/>
        <v>1</v>
      </c>
      <c r="N36" t="str">
        <f t="shared" si="8"/>
        <v>HO11CIVBLA034</v>
      </c>
    </row>
    <row r="37" spans="1:14">
      <c r="A37" t="s">
        <v>71</v>
      </c>
      <c r="B37" t="str">
        <f t="shared" si="0"/>
        <v>HO</v>
      </c>
      <c r="C37" t="str">
        <f t="shared" si="1"/>
        <v>Honda</v>
      </c>
      <c r="D37" t="str">
        <f t="shared" si="2"/>
        <v>CIV</v>
      </c>
      <c r="E37" t="str">
        <f t="shared" si="3"/>
        <v>Civic</v>
      </c>
      <c r="F37" t="str">
        <f t="shared" si="4"/>
        <v>12</v>
      </c>
      <c r="G37">
        <f t="shared" si="5"/>
        <v>10</v>
      </c>
      <c r="H37" s="3">
        <v>24513.200000000001</v>
      </c>
      <c r="I37" s="4">
        <f t="shared" si="6"/>
        <v>2451</v>
      </c>
      <c r="J37" t="s">
        <v>16</v>
      </c>
      <c r="K37" t="s">
        <v>48</v>
      </c>
      <c r="L37" s="3">
        <v>75000</v>
      </c>
      <c r="M37" t="b">
        <f t="shared" si="7"/>
        <v>1</v>
      </c>
      <c r="N37" t="str">
        <f t="shared" si="8"/>
        <v>HO12CIVBLA035</v>
      </c>
    </row>
    <row r="38" spans="1:14">
      <c r="A38" t="s">
        <v>72</v>
      </c>
      <c r="B38" t="str">
        <f t="shared" si="0"/>
        <v>HO</v>
      </c>
      <c r="C38" t="str">
        <f t="shared" si="1"/>
        <v>Honda</v>
      </c>
      <c r="D38" t="str">
        <f t="shared" si="2"/>
        <v>CIV</v>
      </c>
      <c r="E38" t="str">
        <f t="shared" si="3"/>
        <v>Civic</v>
      </c>
      <c r="F38" t="str">
        <f t="shared" si="4"/>
        <v>13</v>
      </c>
      <c r="G38">
        <f t="shared" si="5"/>
        <v>9</v>
      </c>
      <c r="H38" s="3">
        <v>13867.6</v>
      </c>
      <c r="I38" s="4">
        <f t="shared" si="6"/>
        <v>1540</v>
      </c>
      <c r="J38" t="s">
        <v>16</v>
      </c>
      <c r="K38" t="s">
        <v>53</v>
      </c>
      <c r="L38" s="3">
        <v>75000</v>
      </c>
      <c r="M38" t="b">
        <f t="shared" si="7"/>
        <v>1</v>
      </c>
      <c r="N38" t="str">
        <f t="shared" si="8"/>
        <v>HO13CIVBLA036</v>
      </c>
    </row>
    <row r="39" spans="1:14">
      <c r="A39" t="s">
        <v>73</v>
      </c>
      <c r="B39" t="str">
        <f t="shared" si="0"/>
        <v>HO</v>
      </c>
      <c r="C39" t="str">
        <f t="shared" si="1"/>
        <v>Honda</v>
      </c>
      <c r="D39" t="str">
        <f t="shared" si="2"/>
        <v>ODY</v>
      </c>
      <c r="E39" t="str">
        <f t="shared" si="3"/>
        <v>Odyssey</v>
      </c>
      <c r="F39" t="str">
        <f t="shared" si="4"/>
        <v>55</v>
      </c>
      <c r="G39">
        <f t="shared" si="5"/>
        <v>67</v>
      </c>
      <c r="H39" s="3">
        <v>60389.5</v>
      </c>
      <c r="I39" s="4">
        <f t="shared" si="6"/>
        <v>901</v>
      </c>
      <c r="J39" t="s">
        <v>19</v>
      </c>
      <c r="K39" t="s">
        <v>31</v>
      </c>
      <c r="L39" s="3">
        <v>100000</v>
      </c>
      <c r="M39" t="b">
        <f t="shared" si="7"/>
        <v>1</v>
      </c>
      <c r="N39" t="str">
        <f t="shared" si="8"/>
        <v>HO55ODYWHI037</v>
      </c>
    </row>
    <row r="40" spans="1:14">
      <c r="A40" t="s">
        <v>74</v>
      </c>
      <c r="B40" t="str">
        <f t="shared" si="0"/>
        <v>HO</v>
      </c>
      <c r="C40" t="str">
        <f t="shared" si="1"/>
        <v>Honda</v>
      </c>
      <c r="D40" t="str">
        <f t="shared" si="2"/>
        <v>ODY</v>
      </c>
      <c r="E40" t="str">
        <f t="shared" si="3"/>
        <v>Odyssey</v>
      </c>
      <c r="F40" t="str">
        <f t="shared" si="4"/>
        <v>07</v>
      </c>
      <c r="G40">
        <f t="shared" si="5"/>
        <v>15</v>
      </c>
      <c r="H40" s="3">
        <v>50854.1</v>
      </c>
      <c r="I40" s="4">
        <f t="shared" si="6"/>
        <v>3390</v>
      </c>
      <c r="J40" t="s">
        <v>16</v>
      </c>
      <c r="K40" t="s">
        <v>55</v>
      </c>
      <c r="L40" s="3">
        <v>100000</v>
      </c>
      <c r="M40" t="b">
        <f t="shared" si="7"/>
        <v>1</v>
      </c>
      <c r="N40" t="str">
        <f t="shared" si="8"/>
        <v>HO07ODYBLA038</v>
      </c>
    </row>
    <row r="41" spans="1:14">
      <c r="A41" t="s">
        <v>75</v>
      </c>
      <c r="B41" t="str">
        <f t="shared" si="0"/>
        <v>HO</v>
      </c>
      <c r="C41" t="str">
        <f t="shared" si="1"/>
        <v>Honda</v>
      </c>
      <c r="D41" t="str">
        <f t="shared" si="2"/>
        <v>ODY</v>
      </c>
      <c r="E41" t="str">
        <f t="shared" si="3"/>
        <v>Odyssey</v>
      </c>
      <c r="F41" t="str">
        <f t="shared" si="4"/>
        <v>08</v>
      </c>
      <c r="G41">
        <f t="shared" si="5"/>
        <v>14</v>
      </c>
      <c r="H41" s="3">
        <v>42504.6</v>
      </c>
      <c r="I41" s="4">
        <f t="shared" si="6"/>
        <v>3036</v>
      </c>
      <c r="J41" t="s">
        <v>19</v>
      </c>
      <c r="K41" t="s">
        <v>40</v>
      </c>
      <c r="L41" s="3">
        <v>100000</v>
      </c>
      <c r="M41" t="b">
        <f t="shared" si="7"/>
        <v>1</v>
      </c>
      <c r="N41" t="str">
        <f t="shared" si="8"/>
        <v>HO08ODYWHI039</v>
      </c>
    </row>
    <row r="42" spans="1:14">
      <c r="A42" t="s">
        <v>76</v>
      </c>
      <c r="B42" t="str">
        <f t="shared" si="0"/>
        <v>HO</v>
      </c>
      <c r="C42" t="str">
        <f t="shared" si="1"/>
        <v>Honda</v>
      </c>
      <c r="D42" t="str">
        <f t="shared" si="2"/>
        <v>ODY</v>
      </c>
      <c r="E42" t="str">
        <f t="shared" si="3"/>
        <v>Odyssey</v>
      </c>
      <c r="F42" t="str">
        <f t="shared" si="4"/>
        <v>01</v>
      </c>
      <c r="G42">
        <f t="shared" si="5"/>
        <v>21</v>
      </c>
      <c r="H42" s="3">
        <v>68658.899999999994</v>
      </c>
      <c r="I42" s="4">
        <f t="shared" si="6"/>
        <v>3269</v>
      </c>
      <c r="J42" t="s">
        <v>16</v>
      </c>
      <c r="K42" t="s">
        <v>17</v>
      </c>
      <c r="L42" s="3">
        <v>100000</v>
      </c>
      <c r="M42" t="b">
        <f t="shared" si="7"/>
        <v>1</v>
      </c>
      <c r="N42" t="str">
        <f t="shared" si="8"/>
        <v>HO01ODYBLA040</v>
      </c>
    </row>
    <row r="43" spans="1:14">
      <c r="A43" t="s">
        <v>77</v>
      </c>
      <c r="B43" t="str">
        <f t="shared" si="0"/>
        <v>HO</v>
      </c>
      <c r="C43" t="str">
        <f t="shared" si="1"/>
        <v>Honda</v>
      </c>
      <c r="D43" t="str">
        <f t="shared" si="2"/>
        <v>ODY</v>
      </c>
      <c r="E43" t="str">
        <f t="shared" si="3"/>
        <v>Odyssey</v>
      </c>
      <c r="F43" t="str">
        <f t="shared" si="4"/>
        <v>14</v>
      </c>
      <c r="G43">
        <f t="shared" si="5"/>
        <v>8</v>
      </c>
      <c r="H43" s="3">
        <v>3708.1</v>
      </c>
      <c r="I43" s="4">
        <f t="shared" si="6"/>
        <v>463</v>
      </c>
      <c r="J43" t="s">
        <v>16</v>
      </c>
      <c r="K43" t="s">
        <v>20</v>
      </c>
      <c r="L43" s="3">
        <v>100000</v>
      </c>
      <c r="M43" t="b">
        <f t="shared" si="7"/>
        <v>1</v>
      </c>
      <c r="N43" t="str">
        <f t="shared" si="8"/>
        <v>HO14ODYBLA041</v>
      </c>
    </row>
    <row r="44" spans="1:14">
      <c r="A44" t="s">
        <v>78</v>
      </c>
      <c r="B44" t="str">
        <f t="shared" si="0"/>
        <v>CR</v>
      </c>
      <c r="C44" t="str">
        <f t="shared" si="1"/>
        <v>Chrysler</v>
      </c>
      <c r="D44" t="str">
        <f t="shared" si="2"/>
        <v>PTC</v>
      </c>
      <c r="E44" t="str">
        <f t="shared" si="3"/>
        <v>PT Cruiser</v>
      </c>
      <c r="F44" t="str">
        <f t="shared" si="4"/>
        <v>04</v>
      </c>
      <c r="G44">
        <f t="shared" si="5"/>
        <v>18</v>
      </c>
      <c r="H44" s="3">
        <v>64542</v>
      </c>
      <c r="I44" s="4">
        <f t="shared" si="6"/>
        <v>3585</v>
      </c>
      <c r="J44" t="s">
        <v>51</v>
      </c>
      <c r="K44" t="s">
        <v>17</v>
      </c>
      <c r="L44" s="3">
        <v>75000</v>
      </c>
      <c r="M44" t="b">
        <f t="shared" si="7"/>
        <v>1</v>
      </c>
      <c r="N44" t="str">
        <f t="shared" si="8"/>
        <v>CR04PTCBLU042</v>
      </c>
    </row>
    <row r="45" spans="1:14">
      <c r="A45" t="s">
        <v>79</v>
      </c>
      <c r="B45" t="str">
        <f t="shared" si="0"/>
        <v>CR</v>
      </c>
      <c r="C45" t="str">
        <f t="shared" si="1"/>
        <v>Chrysler</v>
      </c>
      <c r="D45" t="str">
        <f t="shared" si="2"/>
        <v>PTC</v>
      </c>
      <c r="E45" t="str">
        <f t="shared" si="3"/>
        <v>PT Cruiser</v>
      </c>
      <c r="F45" t="str">
        <f t="shared" si="4"/>
        <v>07</v>
      </c>
      <c r="G45">
        <f t="shared" si="5"/>
        <v>15</v>
      </c>
      <c r="H45" s="3">
        <v>42074.2</v>
      </c>
      <c r="I45" s="4">
        <f t="shared" si="6"/>
        <v>2804</v>
      </c>
      <c r="J45" t="s">
        <v>22</v>
      </c>
      <c r="K45" t="s">
        <v>61</v>
      </c>
      <c r="L45" s="3">
        <v>75000</v>
      </c>
      <c r="M45" t="b">
        <f t="shared" si="7"/>
        <v>1</v>
      </c>
      <c r="N45" t="str">
        <f t="shared" si="8"/>
        <v>CR07PTCGRE043</v>
      </c>
    </row>
    <row r="46" spans="1:14">
      <c r="A46" t="s">
        <v>80</v>
      </c>
      <c r="B46" t="str">
        <f t="shared" si="0"/>
        <v>CR</v>
      </c>
      <c r="C46" t="str">
        <f t="shared" si="1"/>
        <v>Chrysler</v>
      </c>
      <c r="D46" t="str">
        <f t="shared" si="2"/>
        <v>PTC</v>
      </c>
      <c r="E46" t="str">
        <f t="shared" si="3"/>
        <v>PT Cruiser</v>
      </c>
      <c r="F46" t="str">
        <f t="shared" si="4"/>
        <v>11</v>
      </c>
      <c r="G46">
        <f t="shared" si="5"/>
        <v>11</v>
      </c>
      <c r="H46" s="3">
        <v>27394.2</v>
      </c>
      <c r="I46" s="4">
        <f t="shared" si="6"/>
        <v>2490</v>
      </c>
      <c r="J46" t="s">
        <v>16</v>
      </c>
      <c r="K46" t="s">
        <v>38</v>
      </c>
      <c r="L46" s="3">
        <v>75000</v>
      </c>
      <c r="M46" t="b">
        <f t="shared" si="7"/>
        <v>1</v>
      </c>
      <c r="N46" t="str">
        <f t="shared" si="8"/>
        <v>CR11PTCBLA044</v>
      </c>
    </row>
    <row r="47" spans="1:14">
      <c r="A47" t="s">
        <v>81</v>
      </c>
      <c r="B47" t="str">
        <f t="shared" si="0"/>
        <v>CR</v>
      </c>
      <c r="C47" t="str">
        <f t="shared" si="1"/>
        <v>Chrysler</v>
      </c>
      <c r="D47" t="str">
        <f t="shared" si="2"/>
        <v>CAR</v>
      </c>
      <c r="E47" t="str">
        <f t="shared" si="3"/>
        <v>Caravan</v>
      </c>
      <c r="F47" t="str">
        <f t="shared" si="4"/>
        <v>99</v>
      </c>
      <c r="G47">
        <f t="shared" si="5"/>
        <v>23</v>
      </c>
      <c r="H47" s="3">
        <v>79420.600000000006</v>
      </c>
      <c r="I47" s="4">
        <f t="shared" si="6"/>
        <v>3453</v>
      </c>
      <c r="J47" t="s">
        <v>22</v>
      </c>
      <c r="K47" t="s">
        <v>48</v>
      </c>
      <c r="L47" s="3">
        <v>75000</v>
      </c>
      <c r="M47" t="b">
        <f t="shared" si="7"/>
        <v>0</v>
      </c>
      <c r="N47" t="str">
        <f t="shared" si="8"/>
        <v>CR99CARGRE045</v>
      </c>
    </row>
    <row r="48" spans="1:14">
      <c r="A48" t="s">
        <v>82</v>
      </c>
      <c r="B48" t="str">
        <f t="shared" si="0"/>
        <v>CR</v>
      </c>
      <c r="C48" t="str">
        <f t="shared" si="1"/>
        <v>Chrysler</v>
      </c>
      <c r="D48" t="str">
        <f t="shared" si="2"/>
        <v>CAR</v>
      </c>
      <c r="E48" t="str">
        <f t="shared" si="3"/>
        <v>Caravan</v>
      </c>
      <c r="F48" t="str">
        <f t="shared" si="4"/>
        <v>00</v>
      </c>
      <c r="G48">
        <f t="shared" si="5"/>
        <v>22</v>
      </c>
      <c r="H48" s="3">
        <v>77243.100000000006</v>
      </c>
      <c r="I48" s="4">
        <f t="shared" si="6"/>
        <v>3511</v>
      </c>
      <c r="J48" t="s">
        <v>16</v>
      </c>
      <c r="K48" t="s">
        <v>25</v>
      </c>
      <c r="L48" s="3">
        <v>75000</v>
      </c>
      <c r="M48" t="b">
        <f t="shared" si="7"/>
        <v>0</v>
      </c>
      <c r="N48" t="str">
        <f t="shared" si="8"/>
        <v>CR00CARBLA046</v>
      </c>
    </row>
    <row r="49" spans="1:14">
      <c r="A49" t="s">
        <v>83</v>
      </c>
      <c r="B49" t="str">
        <f t="shared" si="0"/>
        <v>CR</v>
      </c>
      <c r="C49" t="str">
        <f t="shared" si="1"/>
        <v>Chrysler</v>
      </c>
      <c r="D49" t="str">
        <f t="shared" si="2"/>
        <v>CAR</v>
      </c>
      <c r="E49" t="str">
        <f t="shared" si="3"/>
        <v>Caravan</v>
      </c>
      <c r="F49" t="str">
        <f t="shared" si="4"/>
        <v>04</v>
      </c>
      <c r="G49">
        <f t="shared" si="5"/>
        <v>18</v>
      </c>
      <c r="H49" s="3">
        <v>72527.199999999997</v>
      </c>
      <c r="I49" s="4">
        <f t="shared" si="6"/>
        <v>4029</v>
      </c>
      <c r="J49" t="s">
        <v>19</v>
      </c>
      <c r="K49" t="s">
        <v>44</v>
      </c>
      <c r="L49" s="3">
        <v>75000</v>
      </c>
      <c r="M49" t="b">
        <f t="shared" si="7"/>
        <v>1</v>
      </c>
      <c r="N49" t="str">
        <f t="shared" si="8"/>
        <v>CR04CARWHI047</v>
      </c>
    </row>
    <row r="50" spans="1:14">
      <c r="A50" t="s">
        <v>84</v>
      </c>
      <c r="B50" t="str">
        <f t="shared" si="0"/>
        <v>CR</v>
      </c>
      <c r="C50" t="str">
        <f t="shared" si="1"/>
        <v>Chrysler</v>
      </c>
      <c r="D50" t="str">
        <f t="shared" si="2"/>
        <v>CAR</v>
      </c>
      <c r="E50" t="str">
        <f t="shared" si="3"/>
        <v>Caravan</v>
      </c>
      <c r="F50" t="str">
        <f t="shared" si="4"/>
        <v>04</v>
      </c>
      <c r="G50">
        <f t="shared" si="5"/>
        <v>18</v>
      </c>
      <c r="H50" s="3">
        <v>52699.4</v>
      </c>
      <c r="I50" s="4">
        <f t="shared" si="6"/>
        <v>2927</v>
      </c>
      <c r="J50" t="s">
        <v>60</v>
      </c>
      <c r="K50" t="s">
        <v>44</v>
      </c>
      <c r="L50" s="3">
        <v>75000</v>
      </c>
      <c r="M50" t="b">
        <f t="shared" si="7"/>
        <v>1</v>
      </c>
      <c r="N50" t="str">
        <f t="shared" si="8"/>
        <v>CR04CARRED048</v>
      </c>
    </row>
    <row r="51" spans="1:14">
      <c r="A51" t="s">
        <v>85</v>
      </c>
      <c r="B51" t="str">
        <f t="shared" si="0"/>
        <v>HY</v>
      </c>
      <c r="C51" t="str">
        <f t="shared" si="1"/>
        <v>Hyundai</v>
      </c>
      <c r="D51" t="str">
        <f t="shared" si="2"/>
        <v>ELA</v>
      </c>
      <c r="E51" t="str">
        <f t="shared" si="3"/>
        <v>Elantra</v>
      </c>
      <c r="F51" t="str">
        <f t="shared" si="4"/>
        <v>11</v>
      </c>
      <c r="G51">
        <f t="shared" si="5"/>
        <v>11</v>
      </c>
      <c r="H51" s="3">
        <v>29102.3</v>
      </c>
      <c r="I51" s="4">
        <f t="shared" si="6"/>
        <v>2645</v>
      </c>
      <c r="J51" t="s">
        <v>16</v>
      </c>
      <c r="K51" t="s">
        <v>46</v>
      </c>
      <c r="L51" s="3">
        <v>100000</v>
      </c>
      <c r="M51" t="b">
        <f t="shared" si="7"/>
        <v>1</v>
      </c>
      <c r="N51" t="str">
        <f t="shared" si="8"/>
        <v>HY11ELABLA049</v>
      </c>
    </row>
    <row r="52" spans="1:14">
      <c r="A52" t="s">
        <v>86</v>
      </c>
      <c r="B52" t="str">
        <f t="shared" si="0"/>
        <v>HY</v>
      </c>
      <c r="C52" t="str">
        <f t="shared" si="1"/>
        <v>Hyundai</v>
      </c>
      <c r="D52" t="str">
        <f t="shared" si="2"/>
        <v>ELA</v>
      </c>
      <c r="E52" t="str">
        <f t="shared" si="3"/>
        <v>Elantra</v>
      </c>
      <c r="F52" t="str">
        <f t="shared" si="4"/>
        <v>12</v>
      </c>
      <c r="G52">
        <f t="shared" si="5"/>
        <v>10</v>
      </c>
      <c r="H52" s="3">
        <v>22282</v>
      </c>
      <c r="I52" s="4">
        <f t="shared" si="6"/>
        <v>2228</v>
      </c>
      <c r="J52" t="s">
        <v>51</v>
      </c>
      <c r="K52" t="s">
        <v>20</v>
      </c>
      <c r="L52" s="3">
        <v>100000</v>
      </c>
      <c r="M52" t="b">
        <f t="shared" si="7"/>
        <v>1</v>
      </c>
      <c r="N52" t="str">
        <f t="shared" si="8"/>
        <v>HY12ELABLU050</v>
      </c>
    </row>
    <row r="53" spans="1:14">
      <c r="A53" t="s">
        <v>87</v>
      </c>
      <c r="B53" t="str">
        <f t="shared" si="0"/>
        <v>HY</v>
      </c>
      <c r="C53" t="str">
        <f t="shared" si="1"/>
        <v>Hyundai</v>
      </c>
      <c r="D53" t="str">
        <f t="shared" si="2"/>
        <v>ELA</v>
      </c>
      <c r="E53" t="str">
        <f t="shared" si="3"/>
        <v>Elantra</v>
      </c>
      <c r="F53" t="str">
        <f t="shared" si="4"/>
        <v>13</v>
      </c>
      <c r="G53">
        <f t="shared" si="5"/>
        <v>9</v>
      </c>
      <c r="H53" s="3">
        <v>20223.900000000001</v>
      </c>
      <c r="I53" s="4">
        <f t="shared" si="6"/>
        <v>2247</v>
      </c>
      <c r="J53" t="s">
        <v>16</v>
      </c>
      <c r="K53" t="s">
        <v>34</v>
      </c>
      <c r="L53" s="3">
        <v>100000</v>
      </c>
      <c r="M53" t="b">
        <f t="shared" si="7"/>
        <v>1</v>
      </c>
      <c r="N53" t="str">
        <f t="shared" si="8"/>
        <v>HY13ELABLA051</v>
      </c>
    </row>
    <row r="54" spans="1:14">
      <c r="A54" t="s">
        <v>88</v>
      </c>
      <c r="B54" t="str">
        <f t="shared" si="0"/>
        <v>HY</v>
      </c>
      <c r="C54" t="str">
        <f t="shared" si="1"/>
        <v>Hyundai</v>
      </c>
      <c r="D54" t="str">
        <f t="shared" si="2"/>
        <v>ELA</v>
      </c>
      <c r="E54" t="str">
        <f t="shared" si="3"/>
        <v>Elantra</v>
      </c>
      <c r="F54" t="str">
        <f t="shared" si="4"/>
        <v>13</v>
      </c>
      <c r="G54">
        <f t="shared" si="5"/>
        <v>9</v>
      </c>
      <c r="H54" s="3">
        <v>22188.5</v>
      </c>
      <c r="I54" s="4">
        <f t="shared" si="6"/>
        <v>2465</v>
      </c>
      <c r="J54" t="s">
        <v>51</v>
      </c>
      <c r="K54" t="s">
        <v>28</v>
      </c>
      <c r="L54" s="3">
        <v>100000</v>
      </c>
      <c r="M54" t="b">
        <f t="shared" si="7"/>
        <v>1</v>
      </c>
      <c r="N54" t="str">
        <f t="shared" si="8"/>
        <v>HY13ELABLU052</v>
      </c>
    </row>
    <row r="57" spans="1:14">
      <c r="B57" t="s">
        <v>89</v>
      </c>
      <c r="C57" t="s">
        <v>90</v>
      </c>
      <c r="E57" t="s">
        <v>91</v>
      </c>
      <c r="F57" t="s">
        <v>92</v>
      </c>
    </row>
    <row r="58" spans="1:14">
      <c r="B58" t="s">
        <v>93</v>
      </c>
      <c r="C58" t="s">
        <v>94</v>
      </c>
      <c r="E58" t="s">
        <v>95</v>
      </c>
      <c r="F58" t="s">
        <v>96</v>
      </c>
    </row>
    <row r="59" spans="1:14">
      <c r="B59" t="s">
        <v>97</v>
      </c>
      <c r="C59" t="s">
        <v>98</v>
      </c>
      <c r="E59" t="s">
        <v>99</v>
      </c>
      <c r="F59" t="s">
        <v>100</v>
      </c>
    </row>
    <row r="60" spans="1:14">
      <c r="B60" t="s">
        <v>101</v>
      </c>
      <c r="C60" t="s">
        <v>102</v>
      </c>
      <c r="E60" t="s">
        <v>103</v>
      </c>
      <c r="F60" t="s">
        <v>104</v>
      </c>
    </row>
    <row r="61" spans="1:14">
      <c r="B61" t="s">
        <v>105</v>
      </c>
      <c r="C61" t="s">
        <v>106</v>
      </c>
      <c r="E61" t="s">
        <v>107</v>
      </c>
      <c r="F61" t="s">
        <v>108</v>
      </c>
    </row>
    <row r="62" spans="1:14">
      <c r="B62" t="s">
        <v>109</v>
      </c>
      <c r="C62" t="s">
        <v>110</v>
      </c>
      <c r="E62" t="s">
        <v>111</v>
      </c>
      <c r="F62" t="s">
        <v>112</v>
      </c>
    </row>
    <row r="63" spans="1:14">
      <c r="E63" t="s">
        <v>113</v>
      </c>
      <c r="F63" t="s">
        <v>114</v>
      </c>
    </row>
    <row r="64" spans="1:14">
      <c r="E64" t="s">
        <v>115</v>
      </c>
      <c r="F64" t="s">
        <v>116</v>
      </c>
    </row>
    <row r="65" spans="5:6">
      <c r="E65" t="s">
        <v>117</v>
      </c>
      <c r="F65" t="s">
        <v>118</v>
      </c>
    </row>
    <row r="66" spans="5:6">
      <c r="E66" t="s">
        <v>119</v>
      </c>
      <c r="F66" t="s">
        <v>120</v>
      </c>
    </row>
    <row r="67" spans="5:6">
      <c r="E67" t="s">
        <v>121</v>
      </c>
      <c r="F67" t="s">
        <v>122</v>
      </c>
    </row>
  </sheetData>
  <sortState xmlns:xlrd2="http://schemas.microsoft.com/office/spreadsheetml/2017/richdata2" ref="E57:F67">
    <sortCondition ref="E57:E67"/>
  </sortState>
  <conditionalFormatting sqref="M3:M54">
    <cfRule type="cellIs" dxfId="0" priority="1" operator="equal">
      <formula>FALSE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B1C0-9A37-4974-9065-EA5C23F7D153}">
  <dimension ref="A3:B21"/>
  <sheetViews>
    <sheetView workbookViewId="0">
      <selection activeCell="B4" sqref="B4"/>
    </sheetView>
  </sheetViews>
  <sheetFormatPr defaultRowHeight="15"/>
  <cols>
    <col min="1" max="1" width="11.7109375" bestFit="1" customWidth="1"/>
    <col min="2" max="2" width="12.7109375" bestFit="1" customWidth="1"/>
  </cols>
  <sheetData>
    <row r="3" spans="1:2">
      <c r="A3" s="5" t="s">
        <v>11</v>
      </c>
      <c r="B3" t="s">
        <v>123</v>
      </c>
    </row>
    <row r="4" spans="1:2">
      <c r="A4" t="s">
        <v>44</v>
      </c>
      <c r="B4" s="2">
        <v>144647.69999999998</v>
      </c>
    </row>
    <row r="5" spans="1:2">
      <c r="A5" t="s">
        <v>53</v>
      </c>
      <c r="B5" s="2">
        <v>150656.40000000002</v>
      </c>
    </row>
    <row r="6" spans="1:2">
      <c r="A6" t="s">
        <v>28</v>
      </c>
      <c r="B6" s="2">
        <v>154427.9</v>
      </c>
    </row>
    <row r="7" spans="1:2">
      <c r="A7" t="s">
        <v>61</v>
      </c>
      <c r="B7" s="2">
        <v>179986</v>
      </c>
    </row>
    <row r="8" spans="1:2">
      <c r="A8" t="s">
        <v>31</v>
      </c>
      <c r="B8" s="2">
        <v>143640.70000000001</v>
      </c>
    </row>
    <row r="9" spans="1:2">
      <c r="A9" t="s">
        <v>48</v>
      </c>
      <c r="B9" s="2">
        <v>135078.20000000001</v>
      </c>
    </row>
    <row r="10" spans="1:2">
      <c r="A10" t="s">
        <v>25</v>
      </c>
      <c r="B10" s="2">
        <v>184693.8</v>
      </c>
    </row>
    <row r="11" spans="1:2">
      <c r="A11" t="s">
        <v>23</v>
      </c>
      <c r="B11" s="2">
        <v>127731.3</v>
      </c>
    </row>
    <row r="12" spans="1:2">
      <c r="A12" t="s">
        <v>20</v>
      </c>
      <c r="B12" s="2">
        <v>70964.899999999994</v>
      </c>
    </row>
    <row r="13" spans="1:2">
      <c r="A13" t="s">
        <v>34</v>
      </c>
      <c r="B13" s="2">
        <v>65315</v>
      </c>
    </row>
    <row r="14" spans="1:2">
      <c r="A14" t="s">
        <v>40</v>
      </c>
      <c r="B14" s="2">
        <v>138561.5</v>
      </c>
    </row>
    <row r="15" spans="1:2">
      <c r="A15" t="s">
        <v>42</v>
      </c>
      <c r="B15" s="2">
        <v>141229.4</v>
      </c>
    </row>
    <row r="16" spans="1:2">
      <c r="A16" t="s">
        <v>17</v>
      </c>
      <c r="B16" s="2">
        <v>305432.40000000002</v>
      </c>
    </row>
    <row r="17" spans="1:2">
      <c r="A17" t="s">
        <v>55</v>
      </c>
      <c r="B17" s="2">
        <v>177713.9</v>
      </c>
    </row>
    <row r="18" spans="1:2">
      <c r="A18" t="s">
        <v>46</v>
      </c>
      <c r="B18" s="2">
        <v>65964.899999999994</v>
      </c>
    </row>
    <row r="19" spans="1:2">
      <c r="A19" t="s">
        <v>38</v>
      </c>
      <c r="B19" s="2">
        <v>130601.59999999999</v>
      </c>
    </row>
    <row r="20" spans="1:2">
      <c r="A20" t="s">
        <v>36</v>
      </c>
      <c r="B20" s="2">
        <v>19341.7</v>
      </c>
    </row>
    <row r="21" spans="1:2">
      <c r="A21" t="s">
        <v>124</v>
      </c>
      <c r="B21" s="2">
        <v>2335987.2999999998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71FB-3653-4191-944A-C4BFC3DC69BD}">
  <dimension ref="A3:B21"/>
  <sheetViews>
    <sheetView workbookViewId="0">
      <selection activeCell="H1" sqref="H1"/>
    </sheetView>
  </sheetViews>
  <sheetFormatPr defaultRowHeight="15"/>
  <cols>
    <col min="1" max="1" width="11.7109375" bestFit="1" customWidth="1"/>
    <col min="2" max="2" width="18.85546875" bestFit="1" customWidth="1"/>
  </cols>
  <sheetData>
    <row r="3" spans="1:2">
      <c r="A3" s="5" t="s">
        <v>11</v>
      </c>
      <c r="B3" t="s">
        <v>125</v>
      </c>
    </row>
    <row r="4" spans="1:2">
      <c r="A4" t="s">
        <v>44</v>
      </c>
      <c r="B4" s="2">
        <v>8898</v>
      </c>
    </row>
    <row r="5" spans="1:2">
      <c r="A5" t="s">
        <v>53</v>
      </c>
      <c r="B5" s="2">
        <v>8162</v>
      </c>
    </row>
    <row r="6" spans="1:2">
      <c r="A6" t="s">
        <v>28</v>
      </c>
      <c r="B6" s="2">
        <v>9264</v>
      </c>
    </row>
    <row r="7" spans="1:2">
      <c r="A7" t="s">
        <v>61</v>
      </c>
      <c r="B7" s="2">
        <v>9892</v>
      </c>
    </row>
    <row r="8" spans="1:2">
      <c r="A8" t="s">
        <v>31</v>
      </c>
      <c r="B8" s="2">
        <v>7304</v>
      </c>
    </row>
    <row r="9" spans="1:2">
      <c r="A9" t="s">
        <v>48</v>
      </c>
      <c r="B9" s="2">
        <v>8499</v>
      </c>
    </row>
    <row r="10" spans="1:2">
      <c r="A10" t="s">
        <v>25</v>
      </c>
      <c r="B10" s="2">
        <v>9521</v>
      </c>
    </row>
    <row r="11" spans="1:2">
      <c r="A11" t="s">
        <v>23</v>
      </c>
      <c r="B11" s="2">
        <v>9251</v>
      </c>
    </row>
    <row r="12" spans="1:2">
      <c r="A12" t="s">
        <v>20</v>
      </c>
      <c r="B12" s="2">
        <v>5501</v>
      </c>
    </row>
    <row r="13" spans="1:2">
      <c r="A13" t="s">
        <v>34</v>
      </c>
      <c r="B13" s="2">
        <v>7500</v>
      </c>
    </row>
    <row r="14" spans="1:2">
      <c r="A14" t="s">
        <v>40</v>
      </c>
      <c r="B14" s="2">
        <v>8137</v>
      </c>
    </row>
    <row r="15" spans="1:2">
      <c r="A15" t="s">
        <v>42</v>
      </c>
      <c r="B15" s="2">
        <v>8614</v>
      </c>
    </row>
    <row r="16" spans="1:2">
      <c r="A16" t="s">
        <v>17</v>
      </c>
      <c r="B16" s="2">
        <v>18437</v>
      </c>
    </row>
    <row r="17" spans="1:2">
      <c r="A17" t="s">
        <v>55</v>
      </c>
      <c r="B17" s="2">
        <v>10069</v>
      </c>
    </row>
    <row r="18" spans="1:2">
      <c r="A18" t="s">
        <v>46</v>
      </c>
      <c r="B18" s="2">
        <v>6312</v>
      </c>
    </row>
    <row r="19" spans="1:2">
      <c r="A19" t="s">
        <v>38</v>
      </c>
      <c r="B19" s="2">
        <v>8659</v>
      </c>
    </row>
    <row r="20" spans="1:2">
      <c r="A20" t="s">
        <v>36</v>
      </c>
      <c r="B20" s="2">
        <v>1934</v>
      </c>
    </row>
    <row r="21" spans="1:2">
      <c r="A21" t="s">
        <v>124</v>
      </c>
      <c r="B21" s="2">
        <v>145954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39D8-6746-4CA6-A3D9-05375A361408}">
  <dimension ref="A1"/>
  <sheetViews>
    <sheetView workbookViewId="0">
      <selection activeCell="A2" sqref="A2"/>
    </sheetView>
  </sheetViews>
  <sheetFormatPr defaultRowHeight="15"/>
  <cols>
    <col min="1" max="1" width="11.28515625" bestFit="1" customWidth="1"/>
    <col min="2" max="2" width="12.710937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4930-13F1-4EF4-9270-17971022ED71}">
  <dimension ref="A3:B56"/>
  <sheetViews>
    <sheetView workbookViewId="0">
      <selection activeCell="A3" sqref="A3"/>
    </sheetView>
  </sheetViews>
  <sheetFormatPr defaultRowHeight="15"/>
  <cols>
    <col min="1" max="1" width="18" bestFit="1" customWidth="1"/>
    <col min="2" max="2" width="12.7109375" bestFit="1" customWidth="1"/>
  </cols>
  <sheetData>
    <row r="3" spans="1:2">
      <c r="A3" s="5" t="s">
        <v>14</v>
      </c>
      <c r="B3" t="s">
        <v>123</v>
      </c>
    </row>
    <row r="4" spans="1:2">
      <c r="A4" t="s">
        <v>126</v>
      </c>
      <c r="B4" s="2">
        <v>77243.100000000006</v>
      </c>
    </row>
    <row r="5" spans="1:2">
      <c r="A5" t="s">
        <v>127</v>
      </c>
      <c r="B5" s="2">
        <v>52699.4</v>
      </c>
    </row>
    <row r="6" spans="1:2">
      <c r="A6" t="s">
        <v>128</v>
      </c>
      <c r="B6" s="2">
        <v>72527.199999999997</v>
      </c>
    </row>
    <row r="7" spans="1:2">
      <c r="A7" t="s">
        <v>129</v>
      </c>
      <c r="B7" s="2">
        <v>64542</v>
      </c>
    </row>
    <row r="8" spans="1:2">
      <c r="A8" t="s">
        <v>130</v>
      </c>
      <c r="B8" s="2">
        <v>42074.2</v>
      </c>
    </row>
    <row r="9" spans="1:2">
      <c r="A9" t="s">
        <v>131</v>
      </c>
      <c r="B9" s="2">
        <v>27394.2</v>
      </c>
    </row>
    <row r="10" spans="1:2">
      <c r="A10" t="s">
        <v>132</v>
      </c>
      <c r="B10" s="2">
        <v>79420.600000000006</v>
      </c>
    </row>
    <row r="11" spans="1:2">
      <c r="A11" t="s">
        <v>133</v>
      </c>
      <c r="B11" s="2">
        <v>46311.4</v>
      </c>
    </row>
    <row r="12" spans="1:2">
      <c r="A12" t="s">
        <v>134</v>
      </c>
      <c r="B12" s="2">
        <v>52229.5</v>
      </c>
    </row>
    <row r="13" spans="1:2">
      <c r="A13" t="s">
        <v>135</v>
      </c>
      <c r="B13" s="2">
        <v>40326.800000000003</v>
      </c>
    </row>
    <row r="14" spans="1:2">
      <c r="A14" t="s">
        <v>136</v>
      </c>
      <c r="B14" s="2">
        <v>44974.8</v>
      </c>
    </row>
    <row r="15" spans="1:2">
      <c r="A15" t="s">
        <v>137</v>
      </c>
      <c r="B15" s="2">
        <v>37558.800000000003</v>
      </c>
    </row>
    <row r="16" spans="1:2">
      <c r="A16" t="s">
        <v>138</v>
      </c>
      <c r="B16" s="2">
        <v>44946.5</v>
      </c>
    </row>
    <row r="17" spans="1:2">
      <c r="A17" t="s">
        <v>139</v>
      </c>
      <c r="B17" s="2">
        <v>36438.5</v>
      </c>
    </row>
    <row r="18" spans="1:2">
      <c r="A18" t="s">
        <v>140</v>
      </c>
      <c r="B18" s="2">
        <v>35137</v>
      </c>
    </row>
    <row r="19" spans="1:2">
      <c r="A19" t="s">
        <v>141</v>
      </c>
      <c r="B19" s="2">
        <v>19341.7</v>
      </c>
    </row>
    <row r="20" spans="1:2">
      <c r="A20" t="s">
        <v>142</v>
      </c>
      <c r="B20" s="2">
        <v>27637.1</v>
      </c>
    </row>
    <row r="21" spans="1:2">
      <c r="A21" t="s">
        <v>143</v>
      </c>
      <c r="B21" s="2">
        <v>22521.599999999999</v>
      </c>
    </row>
    <row r="22" spans="1:2">
      <c r="A22" t="s">
        <v>144</v>
      </c>
      <c r="B22" s="2">
        <v>13682.9</v>
      </c>
    </row>
    <row r="23" spans="1:2">
      <c r="A23" t="s">
        <v>145</v>
      </c>
      <c r="B23" s="2">
        <v>27534.799999999999</v>
      </c>
    </row>
    <row r="24" spans="1:2">
      <c r="A24" t="s">
        <v>146</v>
      </c>
      <c r="B24" s="2">
        <v>80685.8</v>
      </c>
    </row>
    <row r="25" spans="1:2">
      <c r="A25" t="s">
        <v>147</v>
      </c>
      <c r="B25" s="2">
        <v>28464.799999999999</v>
      </c>
    </row>
    <row r="26" spans="1:2">
      <c r="A26" t="s">
        <v>148</v>
      </c>
      <c r="B26" s="2">
        <v>31144.400000000001</v>
      </c>
    </row>
    <row r="27" spans="1:2">
      <c r="A27" t="s">
        <v>149</v>
      </c>
      <c r="B27" s="2">
        <v>19421.099999999999</v>
      </c>
    </row>
    <row r="28" spans="1:2">
      <c r="A28" t="s">
        <v>150</v>
      </c>
      <c r="B28" s="2">
        <v>14289.6</v>
      </c>
    </row>
    <row r="29" spans="1:2">
      <c r="A29" t="s">
        <v>151</v>
      </c>
      <c r="B29" s="2">
        <v>83162.7</v>
      </c>
    </row>
    <row r="30" spans="1:2">
      <c r="A30" t="s">
        <v>152</v>
      </c>
      <c r="B30" s="2">
        <v>69891.899999999994</v>
      </c>
    </row>
    <row r="31" spans="1:2">
      <c r="A31" t="s">
        <v>153</v>
      </c>
      <c r="B31" s="2">
        <v>68658.899999999994</v>
      </c>
    </row>
    <row r="32" spans="1:2">
      <c r="A32" t="s">
        <v>154</v>
      </c>
      <c r="B32" s="2">
        <v>50854.1</v>
      </c>
    </row>
    <row r="33" spans="1:2">
      <c r="A33" t="s">
        <v>155</v>
      </c>
      <c r="B33" s="2">
        <v>42504.6</v>
      </c>
    </row>
    <row r="34" spans="1:2">
      <c r="A34" t="s">
        <v>156</v>
      </c>
      <c r="B34" s="2">
        <v>33477.199999999997</v>
      </c>
    </row>
    <row r="35" spans="1:2">
      <c r="A35" t="s">
        <v>157</v>
      </c>
      <c r="B35" s="2">
        <v>22573</v>
      </c>
    </row>
    <row r="36" spans="1:2">
      <c r="A36" t="s">
        <v>158</v>
      </c>
      <c r="B36" s="2">
        <v>30555.3</v>
      </c>
    </row>
    <row r="37" spans="1:2">
      <c r="A37" t="s">
        <v>159</v>
      </c>
      <c r="B37" s="2">
        <v>24513.200000000001</v>
      </c>
    </row>
    <row r="38" spans="1:2">
      <c r="A38" t="s">
        <v>160</v>
      </c>
      <c r="B38" s="2">
        <v>13867.6</v>
      </c>
    </row>
    <row r="39" spans="1:2">
      <c r="A39" t="s">
        <v>161</v>
      </c>
      <c r="B39" s="2">
        <v>3708.1</v>
      </c>
    </row>
    <row r="40" spans="1:2">
      <c r="A40" t="s">
        <v>162</v>
      </c>
      <c r="B40" s="2">
        <v>60389.5</v>
      </c>
    </row>
    <row r="41" spans="1:2">
      <c r="A41" t="s">
        <v>163</v>
      </c>
      <c r="B41" s="2">
        <v>82374</v>
      </c>
    </row>
    <row r="42" spans="1:2">
      <c r="A42" t="s">
        <v>164</v>
      </c>
      <c r="B42" s="2">
        <v>29102.3</v>
      </c>
    </row>
    <row r="43" spans="1:2">
      <c r="A43" t="s">
        <v>165</v>
      </c>
      <c r="B43" s="2">
        <v>22282</v>
      </c>
    </row>
    <row r="44" spans="1:2">
      <c r="A44" t="s">
        <v>166</v>
      </c>
      <c r="B44" s="2">
        <v>20223.900000000001</v>
      </c>
    </row>
    <row r="45" spans="1:2">
      <c r="A45" t="s">
        <v>167</v>
      </c>
      <c r="B45" s="2">
        <v>22188.5</v>
      </c>
    </row>
    <row r="46" spans="1:2">
      <c r="A46" t="s">
        <v>168</v>
      </c>
      <c r="B46" s="2">
        <v>85928</v>
      </c>
    </row>
    <row r="47" spans="1:2">
      <c r="A47" t="s">
        <v>169</v>
      </c>
      <c r="B47" s="2">
        <v>67829.100000000006</v>
      </c>
    </row>
    <row r="48" spans="1:2">
      <c r="A48" t="s">
        <v>170</v>
      </c>
      <c r="B48" s="2">
        <v>64467.4</v>
      </c>
    </row>
    <row r="49" spans="1:2">
      <c r="A49" t="s">
        <v>171</v>
      </c>
      <c r="B49" s="2">
        <v>73444.399999999994</v>
      </c>
    </row>
    <row r="50" spans="1:2">
      <c r="A50" t="s">
        <v>172</v>
      </c>
      <c r="B50" s="2">
        <v>48114.2</v>
      </c>
    </row>
    <row r="51" spans="1:2">
      <c r="A51" t="s">
        <v>173</v>
      </c>
      <c r="B51" s="2">
        <v>22128.2</v>
      </c>
    </row>
    <row r="52" spans="1:2">
      <c r="A52" t="s">
        <v>174</v>
      </c>
      <c r="B52" s="2">
        <v>29601.9</v>
      </c>
    </row>
    <row r="53" spans="1:2">
      <c r="A53" t="s">
        <v>175</v>
      </c>
      <c r="B53" s="2">
        <v>17556.3</v>
      </c>
    </row>
    <row r="54" spans="1:2">
      <c r="A54" t="s">
        <v>176</v>
      </c>
      <c r="B54" s="2">
        <v>114660.6</v>
      </c>
    </row>
    <row r="55" spans="1:2">
      <c r="A55" t="s">
        <v>177</v>
      </c>
      <c r="B55" s="2">
        <v>93382.6</v>
      </c>
    </row>
    <row r="56" spans="1:2">
      <c r="A56" t="s">
        <v>124</v>
      </c>
      <c r="B56" s="2">
        <v>2335987.3000000003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Raby</cp:lastModifiedBy>
  <cp:revision/>
  <dcterms:created xsi:type="dcterms:W3CDTF">2022-11-04T22:37:55Z</dcterms:created>
  <dcterms:modified xsi:type="dcterms:W3CDTF">2022-11-05T00:25:54Z</dcterms:modified>
  <cp:category/>
  <cp:contentStatus/>
</cp:coreProperties>
</file>