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hidePivotFieldList="1" defaultThemeVersion="166925"/>
  <xr:revisionPtr revIDLastSave="0" documentId="8_{155A0428-6087-4B49-950A-DC16F31CC682}" xr6:coauthVersionLast="47" xr6:coauthVersionMax="47" xr10:uidLastSave="{00000000-0000-0000-0000-000000000000}"/>
  <bookViews>
    <workbookView xWindow="240" yWindow="105" windowWidth="14805" windowHeight="8010" firstSheet="5" xr2:uid="{00000000-000D-0000-FFFF-FFFF00000000}"/>
  </bookViews>
  <sheets>
    <sheet name="combined_data" sheetId="1" r:id="rId1"/>
    <sheet name="latitudes_state" sheetId="60" r:id="rId2"/>
    <sheet name="livable_wage_state" sheetId="58" r:id="rId3"/>
    <sheet name="effective_tax_rate_state" sheetId="57" r:id="rId4"/>
    <sheet name="healthcare_spending_per_capita" sheetId="56" r:id="rId5"/>
    <sheet name="insur_rqd_cover_contraception" sheetId="63" r:id="rId6"/>
    <sheet name="quality_life_state" sheetId="53" r:id="rId7"/>
    <sheet name="happiness_state" sheetId="54" r:id="rId8"/>
    <sheet name="religion_very_important" sheetId="55" r:id="rId9"/>
    <sheet name="sunlight_hrs_state" sheetId="52" r:id="rId10"/>
    <sheet name="clear_days_state" sheetId="62" r:id="rId11"/>
    <sheet name="alabama_walk_score" sheetId="2" r:id="rId12"/>
    <sheet name="alaska_walk_score" sheetId="3" r:id="rId13"/>
    <sheet name="arizona_walk_score" sheetId="4" r:id="rId14"/>
    <sheet name="arkansas_walk_score" sheetId="5" r:id="rId15"/>
    <sheet name="california_walk_score" sheetId="6" r:id="rId16"/>
    <sheet name="colorado_walk_score" sheetId="7" r:id="rId17"/>
    <sheet name="connecticut_walk_score" sheetId="8" r:id="rId18"/>
    <sheet name="delaware_walk_score" sheetId="9" r:id="rId19"/>
    <sheet name="florida_walk_score" sheetId="10" r:id="rId20"/>
    <sheet name="georgia_walk_score" sheetId="11" r:id="rId21"/>
    <sheet name="hawaii_walk_score" sheetId="12" r:id="rId22"/>
    <sheet name="idaho_walk_score" sheetId="13" r:id="rId23"/>
    <sheet name="illinois_walk_score" sheetId="14" r:id="rId24"/>
    <sheet name="indiana_walk_score" sheetId="15" r:id="rId25"/>
    <sheet name="iowa_walk_score" sheetId="16" r:id="rId26"/>
    <sheet name="kansas_walk_score" sheetId="17" r:id="rId27"/>
    <sheet name="kentucky_walk_score" sheetId="18" r:id="rId28"/>
    <sheet name="louisiana_walk_score" sheetId="19" r:id="rId29"/>
    <sheet name="maine_walk_score" sheetId="20" r:id="rId30"/>
    <sheet name="maryland_walk_score" sheetId="21" r:id="rId31"/>
    <sheet name="massachusetts_walk_score" sheetId="22" r:id="rId32"/>
    <sheet name="michigan_walk_score" sheetId="23" r:id="rId33"/>
    <sheet name="minnesota_walk_score" sheetId="24" r:id="rId34"/>
    <sheet name="mississippi_walk_score" sheetId="25" r:id="rId35"/>
    <sheet name="missouri_walk_score" sheetId="26" r:id="rId36"/>
    <sheet name="montana_walk_score" sheetId="27" r:id="rId37"/>
    <sheet name="nebraska_walk_score" sheetId="28" r:id="rId38"/>
    <sheet name="nevada_walk_score" sheetId="29" r:id="rId39"/>
    <sheet name="new_hampshire_walk_score" sheetId="30" r:id="rId40"/>
    <sheet name="new_jersey_walk_score" sheetId="31" r:id="rId41"/>
    <sheet name="new_mexico_walk_score" sheetId="32" r:id="rId42"/>
    <sheet name="new_york_walk_score" sheetId="33" r:id="rId43"/>
    <sheet name="north_carolina_walk_score" sheetId="34" r:id="rId44"/>
    <sheet name="north_dakota_walk_score" sheetId="35" r:id="rId45"/>
    <sheet name="ohio_walk_score" sheetId="36" r:id="rId46"/>
    <sheet name="oklahoma_walk_score" sheetId="37" r:id="rId47"/>
    <sheet name="oregon_walk_score" sheetId="38" r:id="rId48"/>
    <sheet name="pennsylvania_walk_score" sheetId="39" r:id="rId49"/>
    <sheet name="rhode_island_walk_score" sheetId="40" r:id="rId50"/>
    <sheet name="south_carolina_walk_score" sheetId="41" r:id="rId51"/>
    <sheet name="south_dakota_walk_score" sheetId="42" r:id="rId52"/>
    <sheet name="tennessee_walk_score" sheetId="43" r:id="rId53"/>
    <sheet name="texas_walk_score" sheetId="44" r:id="rId54"/>
    <sheet name="utah_walk_score" sheetId="45" r:id="rId55"/>
    <sheet name="vermont_walk_score" sheetId="46" r:id="rId56"/>
    <sheet name="virginia_walk_score" sheetId="47" r:id="rId57"/>
    <sheet name="washington_walk_score" sheetId="48" r:id="rId58"/>
    <sheet name="west_virginia_walk_score" sheetId="49" r:id="rId59"/>
    <sheet name="wisconsin_walk_score" sheetId="50" r:id="rId60"/>
    <sheet name="wyoming_walk_score" sheetId="51" r:id="rId61"/>
  </sheets>
  <definedNames>
    <definedName name="_xlnm._FilterDatabase" localSheetId="2" hidden="1">livable_wage_state!$A$1:$B$2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4" i="1"/>
  <c r="AF6" i="1"/>
  <c r="AF7" i="1"/>
  <c r="AF8" i="1"/>
  <c r="AF10" i="1"/>
  <c r="AF11" i="1"/>
  <c r="AF14" i="1"/>
  <c r="AF15" i="1"/>
  <c r="AF18" i="1"/>
  <c r="AF19" i="1"/>
  <c r="AF21" i="1"/>
  <c r="AF22" i="1"/>
  <c r="AF23" i="1"/>
  <c r="AF24" i="1"/>
  <c r="AF26" i="1"/>
  <c r="AF29" i="1"/>
  <c r="AF33" i="1"/>
  <c r="AF34" i="1"/>
  <c r="AF36" i="1"/>
  <c r="AF37" i="1"/>
  <c r="AF38" i="1"/>
  <c r="AF39" i="1"/>
  <c r="AF40" i="1"/>
  <c r="AF43" i="1"/>
  <c r="AF44" i="1"/>
  <c r="AF45" i="1"/>
  <c r="AF47" i="1"/>
  <c r="AF48" i="1"/>
  <c r="AF50" i="1"/>
  <c r="D2" i="1"/>
  <c r="F2" i="1"/>
  <c r="H2" i="1"/>
  <c r="Z2" i="1"/>
  <c r="AB2" i="1"/>
  <c r="D3" i="1"/>
  <c r="F3" i="1"/>
  <c r="H3" i="1"/>
  <c r="Z3" i="1"/>
  <c r="AB3" i="1"/>
  <c r="AK3" i="1"/>
  <c r="D4" i="1"/>
  <c r="F4" i="1"/>
  <c r="H4" i="1"/>
  <c r="Z4" i="1"/>
  <c r="AB4" i="1"/>
  <c r="D5" i="1"/>
  <c r="F5" i="1"/>
  <c r="H5" i="1"/>
  <c r="Z5" i="1"/>
  <c r="AB5" i="1"/>
  <c r="D6" i="1"/>
  <c r="F6" i="1"/>
  <c r="H6" i="1"/>
  <c r="Z6" i="1"/>
  <c r="AB6" i="1"/>
  <c r="AK6" i="1"/>
  <c r="D7" i="1"/>
  <c r="F7" i="1"/>
  <c r="H7" i="1"/>
  <c r="Z7" i="1"/>
  <c r="AB7" i="1"/>
  <c r="D8" i="1"/>
  <c r="F8" i="1"/>
  <c r="H8" i="1"/>
  <c r="Z8" i="1"/>
  <c r="AB8" i="1"/>
  <c r="D9" i="1"/>
  <c r="F9" i="1"/>
  <c r="H9" i="1"/>
  <c r="Z9" i="1"/>
  <c r="AB9" i="1"/>
  <c r="D10" i="1"/>
  <c r="F10" i="1"/>
  <c r="H10" i="1"/>
  <c r="Z10" i="1"/>
  <c r="AB10" i="1"/>
  <c r="AK10" i="1"/>
  <c r="D11" i="1"/>
  <c r="F11" i="1"/>
  <c r="H11" i="1"/>
  <c r="Z11" i="1"/>
  <c r="AB11" i="1"/>
  <c r="D12" i="1"/>
  <c r="F12" i="1"/>
  <c r="H12" i="1"/>
  <c r="Z12" i="1"/>
  <c r="AB12" i="1"/>
  <c r="AK12" i="1"/>
  <c r="D13" i="1"/>
  <c r="F13" i="1"/>
  <c r="H13" i="1"/>
  <c r="Z13" i="1"/>
  <c r="AB13" i="1"/>
  <c r="D14" i="1"/>
  <c r="F14" i="1"/>
  <c r="H14" i="1"/>
  <c r="Z14" i="1"/>
  <c r="AB14" i="1"/>
  <c r="D15" i="1"/>
  <c r="F15" i="1"/>
  <c r="H15" i="1"/>
  <c r="Z15" i="1"/>
  <c r="AB15" i="1"/>
  <c r="D16" i="1"/>
  <c r="F16" i="1"/>
  <c r="H16" i="1"/>
  <c r="Z16" i="1"/>
  <c r="AB16" i="1"/>
  <c r="D17" i="1"/>
  <c r="F17" i="1"/>
  <c r="H17" i="1"/>
  <c r="Z17" i="1"/>
  <c r="AB17" i="1"/>
  <c r="D18" i="1"/>
  <c r="F18" i="1"/>
  <c r="H18" i="1"/>
  <c r="Z18" i="1"/>
  <c r="AB18" i="1"/>
  <c r="D19" i="1"/>
  <c r="F19" i="1"/>
  <c r="H19" i="1"/>
  <c r="Z19" i="1"/>
  <c r="AB19" i="1"/>
  <c r="D20" i="1"/>
  <c r="F20" i="1"/>
  <c r="H20" i="1"/>
  <c r="Z20" i="1"/>
  <c r="AB20" i="1"/>
  <c r="D21" i="1"/>
  <c r="F21" i="1"/>
  <c r="H21" i="1"/>
  <c r="Z21" i="1"/>
  <c r="AB21" i="1"/>
  <c r="D22" i="1"/>
  <c r="F22" i="1"/>
  <c r="H22" i="1"/>
  <c r="Z22" i="1"/>
  <c r="AB22" i="1"/>
  <c r="D23" i="1"/>
  <c r="F23" i="1"/>
  <c r="H23" i="1"/>
  <c r="Z23" i="1"/>
  <c r="AB23" i="1"/>
  <c r="D24" i="1"/>
  <c r="F24" i="1"/>
  <c r="H24" i="1"/>
  <c r="Z24" i="1"/>
  <c r="AB24" i="1"/>
  <c r="D25" i="1"/>
  <c r="F25" i="1"/>
  <c r="H25" i="1"/>
  <c r="Z25" i="1"/>
  <c r="AB25" i="1"/>
  <c r="D26" i="1"/>
  <c r="F26" i="1"/>
  <c r="H26" i="1"/>
  <c r="Z26" i="1"/>
  <c r="AB26" i="1"/>
  <c r="D27" i="1"/>
  <c r="F27" i="1"/>
  <c r="H27" i="1"/>
  <c r="Z27" i="1"/>
  <c r="AB27" i="1"/>
  <c r="D28" i="1"/>
  <c r="F28" i="1"/>
  <c r="H28" i="1"/>
  <c r="Z28" i="1"/>
  <c r="AB28" i="1"/>
  <c r="D29" i="1"/>
  <c r="F29" i="1"/>
  <c r="H29" i="1"/>
  <c r="Z29" i="1"/>
  <c r="AB29" i="1"/>
  <c r="D30" i="1"/>
  <c r="F30" i="1"/>
  <c r="H30" i="1"/>
  <c r="Z30" i="1"/>
  <c r="AB30" i="1"/>
  <c r="D31" i="1"/>
  <c r="F31" i="1"/>
  <c r="H31" i="1"/>
  <c r="Z31" i="1"/>
  <c r="AB31" i="1"/>
  <c r="D32" i="1"/>
  <c r="F32" i="1"/>
  <c r="H32" i="1"/>
  <c r="Z32" i="1"/>
  <c r="AB32" i="1"/>
  <c r="D33" i="1"/>
  <c r="F33" i="1"/>
  <c r="H33" i="1"/>
  <c r="Z33" i="1"/>
  <c r="AB33" i="1"/>
  <c r="D34" i="1"/>
  <c r="F34" i="1"/>
  <c r="H34" i="1"/>
  <c r="Z34" i="1"/>
  <c r="AB34" i="1"/>
  <c r="D35" i="1"/>
  <c r="F35" i="1"/>
  <c r="H35" i="1"/>
  <c r="Z35" i="1"/>
  <c r="AB35" i="1"/>
  <c r="D36" i="1"/>
  <c r="F36" i="1"/>
  <c r="H36" i="1"/>
  <c r="Z36" i="1"/>
  <c r="AB36" i="1"/>
  <c r="D37" i="1"/>
  <c r="F37" i="1"/>
  <c r="H37" i="1"/>
  <c r="Z37" i="1"/>
  <c r="AB37" i="1"/>
  <c r="D38" i="1"/>
  <c r="F38" i="1"/>
  <c r="H38" i="1"/>
  <c r="Z38" i="1"/>
  <c r="AB38" i="1"/>
  <c r="D39" i="1"/>
  <c r="F39" i="1"/>
  <c r="H39" i="1"/>
  <c r="Z39" i="1"/>
  <c r="AB39" i="1"/>
  <c r="D40" i="1"/>
  <c r="F40" i="1"/>
  <c r="H40" i="1"/>
  <c r="Z40" i="1"/>
  <c r="AB40" i="1"/>
  <c r="D41" i="1"/>
  <c r="F41" i="1"/>
  <c r="H41" i="1"/>
  <c r="Z41" i="1"/>
  <c r="AB41" i="1"/>
  <c r="D42" i="1"/>
  <c r="F42" i="1"/>
  <c r="H42" i="1"/>
  <c r="Z42" i="1"/>
  <c r="AB42" i="1"/>
  <c r="D43" i="1"/>
  <c r="F43" i="1"/>
  <c r="H43" i="1"/>
  <c r="Z43" i="1"/>
  <c r="AB43" i="1"/>
  <c r="D44" i="1"/>
  <c r="F44" i="1"/>
  <c r="H44" i="1"/>
  <c r="Z44" i="1"/>
  <c r="AB44" i="1"/>
  <c r="D45" i="1"/>
  <c r="F45" i="1"/>
  <c r="H45" i="1"/>
  <c r="Z45" i="1"/>
  <c r="AB45" i="1"/>
  <c r="D46" i="1"/>
  <c r="F46" i="1"/>
  <c r="H46" i="1"/>
  <c r="Z46" i="1"/>
  <c r="AB46" i="1"/>
  <c r="D47" i="1"/>
  <c r="F47" i="1"/>
  <c r="H47" i="1"/>
  <c r="Z47" i="1"/>
  <c r="AB47" i="1"/>
  <c r="D48" i="1"/>
  <c r="F48" i="1"/>
  <c r="H48" i="1"/>
  <c r="Z48" i="1"/>
  <c r="AB48" i="1"/>
  <c r="AK48" i="1"/>
  <c r="D49" i="1"/>
  <c r="F49" i="1"/>
  <c r="H49" i="1"/>
  <c r="Z49" i="1"/>
  <c r="AB49" i="1"/>
  <c r="D50" i="1"/>
  <c r="F50" i="1"/>
  <c r="H50" i="1"/>
  <c r="Z50" i="1"/>
  <c r="AB50" i="1"/>
  <c r="D51" i="1"/>
  <c r="F51" i="1"/>
  <c r="H51" i="1"/>
  <c r="Z51" i="1"/>
  <c r="AB51" i="1"/>
  <c r="AK51" i="1"/>
  <c r="C26" i="16"/>
  <c r="C16" i="12"/>
  <c r="C48" i="4"/>
  <c r="D8" i="51"/>
  <c r="E8" i="51"/>
  <c r="C8" i="51"/>
  <c r="D49" i="50"/>
  <c r="E49" i="50"/>
  <c r="C49" i="50"/>
  <c r="D12" i="49"/>
  <c r="E12" i="49"/>
  <c r="C12" i="49"/>
  <c r="D81" i="48"/>
  <c r="E81" i="48"/>
  <c r="C81" i="48"/>
  <c r="D69" i="47"/>
  <c r="E69" i="47"/>
  <c r="C69" i="47"/>
  <c r="D4" i="46"/>
  <c r="E4" i="46"/>
  <c r="C4" i="46"/>
  <c r="D46" i="45"/>
  <c r="E46" i="45"/>
  <c r="C46" i="45"/>
  <c r="D160" i="44"/>
  <c r="E160" i="44"/>
  <c r="C160" i="44"/>
  <c r="D35" i="43"/>
  <c r="E35" i="43"/>
  <c r="C35" i="43"/>
  <c r="D7" i="42"/>
  <c r="E7" i="42"/>
  <c r="C7" i="42"/>
  <c r="D30" i="41"/>
  <c r="E30" i="41"/>
  <c r="C30" i="41"/>
  <c r="D11" i="40"/>
  <c r="E11" i="40"/>
  <c r="C11" i="40"/>
  <c r="D10" i="30"/>
  <c r="E10" i="30"/>
  <c r="C10" i="30"/>
  <c r="D19" i="29"/>
  <c r="E19" i="29"/>
  <c r="C19" i="29"/>
  <c r="D13" i="28"/>
  <c r="E13" i="28"/>
  <c r="C13" i="28"/>
  <c r="D9" i="27"/>
  <c r="E9" i="27"/>
  <c r="C9" i="27"/>
  <c r="D50" i="26"/>
  <c r="E50" i="26"/>
  <c r="C50" i="26"/>
  <c r="D26" i="25"/>
  <c r="E26" i="25"/>
  <c r="C26" i="25"/>
  <c r="D65" i="24"/>
  <c r="E65" i="24"/>
  <c r="C65" i="24"/>
  <c r="D67" i="23"/>
  <c r="E67" i="23"/>
  <c r="C67" i="23"/>
  <c r="D74" i="22"/>
  <c r="E74" i="22"/>
  <c r="C74" i="22"/>
  <c r="D80" i="21"/>
  <c r="E80" i="21"/>
  <c r="C80" i="21"/>
  <c r="D11" i="20"/>
  <c r="E11" i="20"/>
  <c r="C11" i="20"/>
  <c r="D30" i="19"/>
  <c r="E30" i="19"/>
  <c r="C30" i="19"/>
  <c r="D25" i="18"/>
  <c r="E25" i="18"/>
  <c r="C25" i="18"/>
  <c r="D26" i="17"/>
  <c r="E26" i="17"/>
  <c r="C26" i="17"/>
  <c r="D26" i="16"/>
  <c r="E26" i="16"/>
  <c r="D53" i="15"/>
  <c r="E53" i="15"/>
  <c r="C53" i="15"/>
  <c r="D154" i="14"/>
  <c r="E154" i="14"/>
  <c r="C154" i="14"/>
  <c r="D15" i="13"/>
  <c r="E15" i="13"/>
  <c r="C15" i="13"/>
  <c r="D16" i="12"/>
  <c r="E16" i="12"/>
  <c r="D59" i="11"/>
  <c r="E59" i="11"/>
  <c r="C59" i="11"/>
  <c r="D204" i="10"/>
  <c r="E204" i="10"/>
  <c r="C204" i="10"/>
  <c r="D7" i="9"/>
  <c r="E7" i="9"/>
  <c r="C7" i="9"/>
  <c r="D34" i="8"/>
  <c r="E34" i="8"/>
  <c r="C34" i="8"/>
  <c r="D43" i="7"/>
  <c r="E43" i="7"/>
  <c r="C43" i="7"/>
  <c r="D374" i="6"/>
  <c r="E374" i="6"/>
  <c r="C374" i="6"/>
  <c r="D27" i="5"/>
  <c r="E27" i="5"/>
  <c r="C27" i="5"/>
  <c r="D48" i="4"/>
  <c r="E48" i="4"/>
  <c r="D6" i="3"/>
  <c r="E6" i="3"/>
  <c r="C6" i="3"/>
  <c r="D37" i="2"/>
  <c r="E37" i="2"/>
  <c r="C37" i="2"/>
  <c r="D63" i="31"/>
  <c r="E63" i="31"/>
  <c r="C63" i="31"/>
  <c r="D14" i="32"/>
  <c r="E14" i="32"/>
  <c r="C14" i="32"/>
  <c r="D113" i="33"/>
  <c r="E113" i="33"/>
  <c r="C113" i="33"/>
  <c r="D54" i="34"/>
  <c r="E54" i="34"/>
  <c r="C54" i="34"/>
  <c r="D9" i="35"/>
  <c r="E9" i="35"/>
  <c r="C9" i="35"/>
  <c r="D116" i="36"/>
  <c r="E116" i="36"/>
  <c r="C116" i="36"/>
  <c r="D32" i="37"/>
  <c r="E32" i="37"/>
  <c r="C32" i="37"/>
  <c r="D39" i="38"/>
  <c r="E39" i="38"/>
  <c r="C39" i="38"/>
  <c r="D39" i="39"/>
  <c r="E39" i="39"/>
  <c r="C39" i="39"/>
</calcChain>
</file>

<file path=xl/sharedStrings.xml><?xml version="1.0" encoding="utf-8"?>
<sst xmlns="http://schemas.openxmlformats.org/spreadsheetml/2006/main" count="5549" uniqueCount="2525">
  <si>
    <t>state</t>
  </si>
  <si>
    <t>expanded_medicaid</t>
  </si>
  <si>
    <t>median_walk_score</t>
  </si>
  <si>
    <t>walk_z_score</t>
  </si>
  <si>
    <t>median_transit_score</t>
  </si>
  <si>
    <t>transit_z_score</t>
  </si>
  <si>
    <t>median_bike_score</t>
  </si>
  <si>
    <t>bike_z_score</t>
  </si>
  <si>
    <t>median_2021_household_income_usd</t>
  </si>
  <si>
    <t>median_rent_usd</t>
  </si>
  <si>
    <t>average_rent_zillow_usd</t>
  </si>
  <si>
    <t>median_home_price_usd</t>
  </si>
  <si>
    <t>big_mac_index_usd</t>
  </si>
  <si>
    <t>livable_wage_2adults_1kid_usd</t>
  </si>
  <si>
    <t>effective_tax_rate_2022</t>
  </si>
  <si>
    <t>house_majority_party</t>
  </si>
  <si>
    <t>senate_majority_party</t>
  </si>
  <si>
    <t>governor_party</t>
  </si>
  <si>
    <t>trump_biden</t>
  </si>
  <si>
    <t>abortion_access</t>
  </si>
  <si>
    <t>right_to_contraception</t>
  </si>
  <si>
    <t>insurance_required_to_cover_contraception</t>
  </si>
  <si>
    <t>average_temp_F</t>
  </si>
  <si>
    <t>avg_annual_healthcare_spending_per_capita_usd_2020</t>
  </si>
  <si>
    <t>quality_of_life</t>
  </si>
  <si>
    <t>qual_life_z_score</t>
  </si>
  <si>
    <t>happiness</t>
  </si>
  <si>
    <t>happiness_z_score</t>
  </si>
  <si>
    <t>vaccine_exemptions</t>
  </si>
  <si>
    <t>religious_congregrations_per_100000</t>
  </si>
  <si>
    <t>adults_claim_religion_very_important_life</t>
  </si>
  <si>
    <t>average_hrs_sunlight_day</t>
  </si>
  <si>
    <t>latitude</t>
  </si>
  <si>
    <t>avg_num_clear_days_yr</t>
  </si>
  <si>
    <t>average_precipitation_inches</t>
  </si>
  <si>
    <t>average_snowfall_inches</t>
  </si>
  <si>
    <t>num_natl_state_parks</t>
  </si>
  <si>
    <t>has_relocation_package</t>
  </si>
  <si>
    <t>Alabama</t>
  </si>
  <si>
    <t>republican</t>
  </si>
  <si>
    <t>trump</t>
  </si>
  <si>
    <t>RM</t>
  </si>
  <si>
    <t>Alaska</t>
  </si>
  <si>
    <t>unknown</t>
  </si>
  <si>
    <t>Arizona</t>
  </si>
  <si>
    <t>democrat</t>
  </si>
  <si>
    <t>biden</t>
  </si>
  <si>
    <t>RMP</t>
  </si>
  <si>
    <t>Arkansas</t>
  </si>
  <si>
    <t>California</t>
  </si>
  <si>
    <t>religious</t>
  </si>
  <si>
    <t>Colorado</t>
  </si>
  <si>
    <t>Connecticut</t>
  </si>
  <si>
    <t>medical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</si>
  <si>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</si>
  <si>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</si>
  <si>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</si>
  <si>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</si>
  <si>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</si>
  <si>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</si>
  <si>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</si>
  <si>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</si>
  <si>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</si>
  <si>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</si>
  <si>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</si>
  <si>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</si>
  <si>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</si>
  <si>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</si>
  <si>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</si>
  <si>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</si>
  <si>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</si>
  <si>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</si>
  <si>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</si>
  <si>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</si>
  <si>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</si>
  <si>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</si>
  <si>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</si>
  <si>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</si>
  <si>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</si>
  <si>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</si>
  <si>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</si>
  <si>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</si>
  <si>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</si>
  <si>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</si>
  <si>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</si>
  <si>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</si>
  <si>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</si>
  <si>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</si>
  <si>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</si>
  <si>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</si>
  <si>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</si>
  <si>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</si>
  <si>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</si>
  <si>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</si>
  <si>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</si>
  <si>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</si>
  <si>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</si>
  <si>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Place Name</t>
  </si>
  <si>
    <t>Latitude</t>
  </si>
  <si>
    <t>Longitude</t>
  </si>
  <si>
    <t>Arkansas, the US</t>
  </si>
  <si>
    <t>Delaware, the US</t>
  </si>
  <si>
    <t>Georgia, the USA</t>
  </si>
  <si>
    <t>Iowa, the USA</t>
  </si>
  <si>
    <t>Kansas, the US</t>
  </si>
  <si>
    <t>Maine, the USA</t>
  </si>
  <si>
    <t>Oklahoma, the USA</t>
  </si>
  <si>
    <t>Oregon, the US</t>
  </si>
  <si>
    <t>Rhode Island, the US</t>
  </si>
  <si>
    <t>South Dakota, the US</t>
  </si>
  <si>
    <t>Texas, the USA</t>
  </si>
  <si>
    <t>Washington, the USA</t>
  </si>
  <si>
    <t>livable_wage_2adults_1kid</t>
  </si>
  <si>
    <t>- Hawaii</t>
  </si>
  <si>
    <t>- Massachusetts</t>
  </si>
  <si>
    <t>- Connecticut</t>
  </si>
  <si>
    <t>- New York</t>
  </si>
  <si>
    <t>- Maryland</t>
  </si>
  <si>
    <t>- California</t>
  </si>
  <si>
    <t>- New Jersey</t>
  </si>
  <si>
    <t>- New Hampshire</t>
  </si>
  <si>
    <t>- Alaska</t>
  </si>
  <si>
    <t>- Virginia</t>
  </si>
  <si>
    <t>- Colorado</t>
  </si>
  <si>
    <t>- Rhode Island</t>
  </si>
  <si>
    <t>- Delaware</t>
  </si>
  <si>
    <t>- Nevada</t>
  </si>
  <si>
    <t>- Illinois</t>
  </si>
  <si>
    <t>- Florida</t>
  </si>
  <si>
    <t>- Minnesota</t>
  </si>
  <si>
    <t>- Vermont</t>
  </si>
  <si>
    <t>- Oregon</t>
  </si>
  <si>
    <t>- Arizona</t>
  </si>
  <si>
    <t>- Maine</t>
  </si>
  <si>
    <t>- Washington</t>
  </si>
  <si>
    <t>- Wisconsin</t>
  </si>
  <si>
    <t>- Pennsylvania</t>
  </si>
  <si>
    <t>- North Carolina</t>
  </si>
  <si>
    <t>- Iowa</t>
  </si>
  <si>
    <t>- Michigan</t>
  </si>
  <si>
    <t>- Texas</t>
  </si>
  <si>
    <t>- Nebraska</t>
  </si>
  <si>
    <t>- Kansas</t>
  </si>
  <si>
    <t>- New Mexico</t>
  </si>
  <si>
    <t>- Louisiana</t>
  </si>
  <si>
    <t>- Wyoming</t>
  </si>
  <si>
    <t>- Georgia</t>
  </si>
  <si>
    <t>- Utah</t>
  </si>
  <si>
    <t>- Montana</t>
  </si>
  <si>
    <t>- Indiana</t>
  </si>
  <si>
    <t>- North Dakota</t>
  </si>
  <si>
    <t>- Tennessee</t>
  </si>
  <si>
    <t>- Oklahoma</t>
  </si>
  <si>
    <t>- South Carolina</t>
  </si>
  <si>
    <t>- Missouri</t>
  </si>
  <si>
    <t>- Mississippi</t>
  </si>
  <si>
    <t>- Ohio</t>
  </si>
  <si>
    <t>- Alabama</t>
  </si>
  <si>
    <t>- Idaho</t>
  </si>
  <si>
    <t>- South Dakota</t>
  </si>
  <si>
    <t>- West Virgina</t>
  </si>
  <si>
    <t>- Arkansas</t>
  </si>
  <si>
    <t>- Kentucky</t>
  </si>
  <si>
    <t>avg_annual_cost_healthcare_capita_state_2020</t>
  </si>
  <si>
    <t>Jurisdiction</t>
  </si>
  <si>
    <t>Coverage required for:</t>
  </si>
  <si>
    <t>Prohibits cost sharing</t>
  </si>
  <si>
    <t>Prohibits restrictions and delays</t>
  </si>
  <si>
    <t>Refusal provisions</t>
  </si>
  <si>
    <t> </t>
  </si>
  <si>
    <t>Prescription methods</t>
  </si>
  <si>
    <t>Over-the-counter methods</t>
  </si>
  <si>
    <t>Extended supply</t>
  </si>
  <si>
    <t>Male sterilization</t>
  </si>
  <si>
    <t>Female sterilization</t>
  </si>
  <si>
    <t>Scope</t>
  </si>
  <si>
    <t>Enrollees notified by:</t>
  </si>
  <si>
    <t>Federal</t>
  </si>
  <si>
    <t>X</t>
  </si>
  <si>
    <r>
      <t>Broader</t>
    </r>
    <r>
      <rPr>
        <sz val="11"/>
        <color rgb="FF555555"/>
        <rFont val="Gotham Narrow SSm A"/>
        <charset val="1"/>
      </rPr>
      <t>§</t>
    </r>
  </si>
  <si>
    <t>Expansive</t>
  </si>
  <si>
    <t>Employer</t>
  </si>
  <si>
    <t>Broader</t>
  </si>
  <si>
    <r>
      <t>X</t>
    </r>
    <r>
      <rPr>
        <sz val="11"/>
        <color rgb="FF555555"/>
        <rFont val="Gotham Narrow SSm A"/>
        <charset val="1"/>
      </rPr>
      <t>ᵝ</t>
    </r>
  </si>
  <si>
    <t> X</t>
  </si>
  <si>
    <t>Limited</t>
  </si>
  <si>
    <t> X </t>
  </si>
  <si>
    <t>Expansive*,†</t>
  </si>
  <si>
    <t>Insurer</t>
  </si>
  <si>
    <t>X (excludes external condoms) </t>
  </si>
  <si>
    <t>District of Columbia</t>
  </si>
  <si>
    <r>
      <t> </t>
    </r>
    <r>
      <rPr>
        <sz val="11"/>
        <color rgb="FF555555"/>
        <rFont val="Gotham Narrow SSm A"/>
        <charset val="1"/>
      </rPr>
      <t>Xᵝ</t>
    </r>
    <r>
      <rPr>
        <sz val="9"/>
        <color rgb="FF555555"/>
        <rFont val="Gotham Narrow SSm A"/>
        <charset val="1"/>
      </rPr>
      <t>​</t>
    </r>
  </si>
  <si>
    <r>
      <t> </t>
    </r>
    <r>
      <rPr>
        <sz val="11"/>
        <color rgb="FF555555"/>
        <rFont val="Gotham Narrow SSm A"/>
        <charset val="1"/>
      </rPr>
      <t>X</t>
    </r>
  </si>
  <si>
    <r>
      <t> Expansive</t>
    </r>
    <r>
      <rPr>
        <sz val="9"/>
        <color rgb="FF555555"/>
        <rFont val="Gotham Narrow SSm A"/>
        <charset val="1"/>
      </rPr>
      <t>£​</t>
    </r>
  </si>
  <si>
    <r>
      <t>Employer</t>
    </r>
    <r>
      <rPr>
        <sz val="9"/>
        <color rgb="FF555555"/>
        <rFont val="Gotham Narrow SSm A"/>
        <charset val="1"/>
      </rPr>
      <t>£​</t>
    </r>
    <r>
      <rPr>
        <sz val="9"/>
        <color rgb="FF555555"/>
        <rFont val="Arial"/>
        <charset val="1"/>
      </rPr>
      <t> </t>
    </r>
  </si>
  <si>
    <r>
      <t>  X</t>
    </r>
    <r>
      <rPr>
        <sz val="9"/>
        <color rgb="FF555555"/>
        <rFont val="Arial"/>
        <charset val="1"/>
      </rPr>
      <t>Ө</t>
    </r>
  </si>
  <si>
    <t>Expansive†</t>
  </si>
  <si>
    <t>X (excludes external condoms)</t>
  </si>
  <si>
    <t>Almost unlimited‡</t>
  </si>
  <si>
    <t>Maryland </t>
  </si>
  <si>
    <t> X (drugs only)</t>
  </si>
  <si>
    <t>Almost unlimited†,‡</t>
  </si>
  <si>
    <t> X (only EC)</t>
  </si>
  <si>
    <t>Expansive‡</t>
  </si>
  <si>
    <r>
      <t>X</t>
    </r>
    <r>
      <rPr>
        <sz val="9"/>
        <color rgb="FF555555"/>
        <rFont val="Arial"/>
        <charset val="1"/>
      </rPr>
      <t>Ө</t>
    </r>
  </si>
  <si>
    <t>X (excludes condoms)</t>
  </si>
  <si>
    <t>Limited†</t>
  </si>
  <si>
    <t>Employer/ insurer</t>
  </si>
  <si>
    <t>€</t>
  </si>
  <si>
    <t>X (excludes condoms) </t>
  </si>
  <si>
    <r>
      <t>Tennessee</t>
    </r>
    <r>
      <rPr>
        <sz val="9"/>
        <color rgb="FF555555"/>
        <rFont val="Arial"/>
        <charset val="1"/>
      </rPr>
      <t>Ө</t>
    </r>
  </si>
  <si>
    <t>Texas**</t>
  </si>
  <si>
    <t>β</t>
  </si>
  <si>
    <r>
      <t>West Virginia</t>
    </r>
    <r>
      <rPr>
        <sz val="9"/>
        <color rgb="FF555555"/>
        <rFont val="Gotham Narrow SSm A"/>
        <charset val="1"/>
      </rPr>
      <t>Ө​</t>
    </r>
  </si>
  <si>
    <t>X </t>
  </si>
  <si>
    <t>TOTAL</t>
  </si>
  <si>
    <t>30 + DC</t>
  </si>
  <si>
    <t>12 + DC</t>
  </si>
  <si>
    <t>21 + DC</t>
  </si>
  <si>
    <t>14 + DC</t>
  </si>
  <si>
    <t>17 + DC</t>
  </si>
  <si>
    <t>9 + DC</t>
  </si>
  <si>
    <t>20 + DC</t>
  </si>
  <si>
    <t>15 + DC</t>
  </si>
  <si>
    <r>
      <t>Overall Rank</t>
    </r>
    <r>
      <rPr>
        <sz val="14"/>
        <color theme="1"/>
        <rFont val="ProximaNovaCond-Semibold"/>
        <charset val="1"/>
      </rPr>
      <t> </t>
    </r>
  </si>
  <si>
    <t>State</t>
  </si>
  <si>
    <r>
      <t>Total Score</t>
    </r>
    <r>
      <rPr>
        <sz val="14"/>
        <color theme="1"/>
        <rFont val="ProximaNovaCond-Semibold"/>
        <charset val="1"/>
      </rPr>
      <t> </t>
    </r>
  </si>
  <si>
    <r>
      <t>Affordability</t>
    </r>
    <r>
      <rPr>
        <sz val="14"/>
        <color theme="1"/>
        <rFont val="ProximaNovaCond-Semibold"/>
        <charset val="1"/>
      </rPr>
      <t> </t>
    </r>
  </si>
  <si>
    <r>
      <t>Economy</t>
    </r>
    <r>
      <rPr>
        <sz val="14"/>
        <color theme="1"/>
        <rFont val="ProximaNovaCond-Semibold"/>
        <charset val="1"/>
      </rPr>
      <t> </t>
    </r>
  </si>
  <si>
    <r>
      <t>Education &amp; Health</t>
    </r>
    <r>
      <rPr>
        <sz val="14"/>
        <color theme="1"/>
        <rFont val="ProximaNovaCond-Semibold"/>
        <charset val="1"/>
      </rPr>
      <t> </t>
    </r>
  </si>
  <si>
    <r>
      <t>Quality of Life</t>
    </r>
    <r>
      <rPr>
        <sz val="14"/>
        <color theme="1"/>
        <rFont val="ProximaNovaCond-Semibold"/>
        <charset val="1"/>
      </rPr>
      <t> </t>
    </r>
  </si>
  <si>
    <r>
      <t>Safety</t>
    </r>
    <r>
      <rPr>
        <sz val="14"/>
        <color theme="1"/>
        <rFont val="ProximaNovaCond-Semibold"/>
        <charset val="1"/>
      </rPr>
      <t> </t>
    </r>
  </si>
  <si>
    <r>
      <t>Overall Rank*</t>
    </r>
    <r>
      <rPr>
        <sz val="12"/>
        <color theme="1"/>
        <rFont val="ProximaNovaCond-Semibold"/>
        <charset val="1"/>
      </rPr>
      <t> </t>
    </r>
  </si>
  <si>
    <r>
      <t>Total Score</t>
    </r>
    <r>
      <rPr>
        <sz val="12"/>
        <color theme="1"/>
        <rFont val="ProximaNovaCond-Semibold"/>
        <charset val="1"/>
      </rPr>
      <t> </t>
    </r>
  </si>
  <si>
    <r>
      <t>Emotional &amp; Physical Well-Being</t>
    </r>
    <r>
      <rPr>
        <sz val="12"/>
        <color theme="1"/>
        <rFont val="ProximaNovaCond-Semibold"/>
        <charset val="1"/>
      </rPr>
      <t> </t>
    </r>
  </si>
  <si>
    <r>
      <t>Work Environment</t>
    </r>
    <r>
      <rPr>
        <sz val="12"/>
        <color theme="1"/>
        <rFont val="ProximaNovaCond-Semibold"/>
        <charset val="1"/>
      </rPr>
      <t> </t>
    </r>
  </si>
  <si>
    <r>
      <t>Community &amp; Environment</t>
    </r>
    <r>
      <rPr>
        <sz val="12"/>
        <color theme="1"/>
        <rFont val="ProximaNovaCond-Semibold"/>
        <charset val="1"/>
      </rPr>
      <t> </t>
    </r>
  </si>
  <si>
    <t>percentage_adults_religion_very_important</t>
  </si>
  <si>
    <t>1. Alabama</t>
  </si>
  <si>
    <t>2. Mississippi</t>
  </si>
  <si>
    <t>3. Tennessee</t>
  </si>
  <si>
    <t>3. Louisiana</t>
  </si>
  <si>
    <t>5. Arkansas</t>
  </si>
  <si>
    <t>6. South Carolina</t>
  </si>
  <si>
    <t>7. West Virginia</t>
  </si>
  <si>
    <t>7. Georgia</t>
  </si>
  <si>
    <t>7. Oklahoma</t>
  </si>
  <si>
    <t>10. Texas</t>
  </si>
  <si>
    <t>10. Kentucky</t>
  </si>
  <si>
    <t>12. North Carolina</t>
  </si>
  <si>
    <t>13. Virginia</t>
  </si>
  <si>
    <t>14. New Mexico</t>
  </si>
  <si>
    <t>15. Utah</t>
  </si>
  <si>
    <t>16. South Dakota</t>
  </si>
  <si>
    <t>17. Missouri</t>
  </si>
  <si>
    <t>17. Ohio</t>
  </si>
  <si>
    <t>19. Nebraska</t>
  </si>
  <si>
    <t>20. Iowa</t>
  </si>
  <si>
    <t>20. Florida</t>
  </si>
  <si>
    <t>20. Indiana</t>
  </si>
  <si>
    <t>20. North Dakota</t>
  </si>
  <si>
    <t>24. Arizona</t>
  </si>
  <si>
    <t>24. Pennsylvania</t>
  </si>
  <si>
    <t>24. Idaho</t>
  </si>
  <si>
    <t>27. Kansas</t>
  </si>
  <si>
    <t>27. New Jersey</t>
  </si>
  <si>
    <t>27. Maryland</t>
  </si>
  <si>
    <t>27. Michigan</t>
  </si>
  <si>
    <t>27. Illinois</t>
  </si>
  <si>
    <t>33. Wyoming</t>
  </si>
  <si>
    <t>34. Rhode Island</t>
  </si>
  <si>
    <t>35. California</t>
  </si>
  <si>
    <t>35. Colorado</t>
  </si>
  <si>
    <t>37. Delaware</t>
  </si>
  <si>
    <t>37. Minnesota</t>
  </si>
  <si>
    <t>39. Oregon</t>
  </si>
  <si>
    <t>39. New York</t>
  </si>
  <si>
    <t>41. Nevada</t>
  </si>
  <si>
    <t>41. Montana</t>
  </si>
  <si>
    <t>41. Hawaii</t>
  </si>
  <si>
    <t>41. Washington</t>
  </si>
  <si>
    <t>41. Wisconsin</t>
  </si>
  <si>
    <t>46. Connecticut</t>
  </si>
  <si>
    <t>47. Alaska</t>
  </si>
  <si>
    <t>48. Maine</t>
  </si>
  <si>
    <t>49. Massachusetts</t>
  </si>
  <si>
    <t>49. New Hampshire</t>
  </si>
  <si>
    <t>51. Vermont</t>
  </si>
  <si>
    <t>Column2</t>
  </si>
  <si>
    <t>Total Hours</t>
  </si>
  <si>
    <t>=VLOOKUP(A2,sunlight_hrs_state!'sunlight_hrs_state'!A:AA:B,2,FALSE)</t>
  </si>
  <si>
    <t>Place</t>
  </si>
  <si>
    <t>% Sun</t>
  </si>
  <si>
    <t>Clear Days</t>
  </si>
  <si>
    <t>Birmingham</t>
  </si>
  <si>
    <t>Anchorage</t>
  </si>
  <si>
    <t>Tucson</t>
  </si>
  <si>
    <t>Fort Smith</t>
  </si>
  <si>
    <t>San Diego</t>
  </si>
  <si>
    <t>Grand Junction</t>
  </si>
  <si>
    <t>Hartford</t>
  </si>
  <si>
    <t>Wilmington</t>
  </si>
  <si>
    <t>–</t>
  </si>
  <si>
    <t>Tampa</t>
  </si>
  <si>
    <t>Macon</t>
  </si>
  <si>
    <t>Honolulu</t>
  </si>
  <si>
    <t>Boise</t>
  </si>
  <si>
    <t>Peoria</t>
  </si>
  <si>
    <t>Indianapolis</t>
  </si>
  <si>
    <t>Des Moines</t>
  </si>
  <si>
    <t>Wichita</t>
  </si>
  <si>
    <t>Louisville</t>
  </si>
  <si>
    <t>New Orleans</t>
  </si>
  <si>
    <t>Portland</t>
  </si>
  <si>
    <t>Baltimore</t>
  </si>
  <si>
    <t>Boston</t>
  </si>
  <si>
    <t>Lansing</t>
  </si>
  <si>
    <t>Minneapolis</t>
  </si>
  <si>
    <t>Jackson</t>
  </si>
  <si>
    <t>Springfield</t>
  </si>
  <si>
    <t>Helena</t>
  </si>
  <si>
    <t>Lincoln</t>
  </si>
  <si>
    <t>Reno</t>
  </si>
  <si>
    <t>Concord</t>
  </si>
  <si>
    <t>Atlantic City</t>
  </si>
  <si>
    <t>Albuquerque</t>
  </si>
  <si>
    <t>Syracuse</t>
  </si>
  <si>
    <t>Greensboro</t>
  </si>
  <si>
    <t>Bismarck</t>
  </si>
  <si>
    <t>Columbus</t>
  </si>
  <si>
    <t>Oklahoma City</t>
  </si>
  <si>
    <t>Harrisburg</t>
  </si>
  <si>
    <t>Providence</t>
  </si>
  <si>
    <t>Columbia</t>
  </si>
  <si>
    <t>Huron</t>
  </si>
  <si>
    <t>Nashville</t>
  </si>
  <si>
    <t>Dallas</t>
  </si>
  <si>
    <t>Salt Lake City</t>
  </si>
  <si>
    <t>Burlington</t>
  </si>
  <si>
    <t>Richmond</t>
  </si>
  <si>
    <t>Seattle</t>
  </si>
  <si>
    <t>Beckley</t>
  </si>
  <si>
    <t>Madison</t>
  </si>
  <si>
    <t>Lander</t>
  </si>
  <si>
    <t>City</t>
  </si>
  <si>
    <t>Zip Code</t>
  </si>
  <si>
    <t>Walk Score</t>
  </si>
  <si>
    <t>Transit Score</t>
  </si>
  <si>
    <t>Bike Score</t>
  </si>
  <si>
    <t>Population</t>
  </si>
  <si>
    <t>Homewood</t>
  </si>
  <si>
    <t>Birmingham(the largest city in Alabama)</t>
  </si>
  <si>
    <t>Tuscaloosa</t>
  </si>
  <si>
    <t>--</t>
  </si>
  <si>
    <t>Mobile</t>
  </si>
  <si>
    <t>Florence</t>
  </si>
  <si>
    <t>Selma</t>
  </si>
  <si>
    <t>Auburn</t>
  </si>
  <si>
    <t>Northport</t>
  </si>
  <si>
    <t>Montgomery</t>
  </si>
  <si>
    <t>Bessemer</t>
  </si>
  <si>
    <t>Decatur</t>
  </si>
  <si>
    <t>Gadsden</t>
  </si>
  <si>
    <t>Huntsville</t>
  </si>
  <si>
    <t>Phenix City</t>
  </si>
  <si>
    <t>Center Point</t>
  </si>
  <si>
    <t>Prichard</t>
  </si>
  <si>
    <t>Dothan</t>
  </si>
  <si>
    <t>Vestavia Hills</t>
  </si>
  <si>
    <t>Anniston</t>
  </si>
  <si>
    <t>Athens</t>
  </si>
  <si>
    <t>Mountain Brook</t>
  </si>
  <si>
    <t>Troy</t>
  </si>
  <si>
    <t>Enterprise</t>
  </si>
  <si>
    <t>Albertville</t>
  </si>
  <si>
    <t>Prattville</t>
  </si>
  <si>
    <t>Opelika</t>
  </si>
  <si>
    <t>Hoover</t>
  </si>
  <si>
    <t>Daphne</t>
  </si>
  <si>
    <t>Pelham</t>
  </si>
  <si>
    <t>Tillmans Corner</t>
  </si>
  <si>
    <t>Alabaster</t>
  </si>
  <si>
    <t>Oxford</t>
  </si>
  <si>
    <t>Trussville</t>
  </si>
  <si>
    <t>Median</t>
  </si>
  <si>
    <t>Fairbanks</t>
  </si>
  <si>
    <t>Juneau</t>
  </si>
  <si>
    <t>Badger</t>
  </si>
  <si>
    <t>Tempe</t>
  </si>
  <si>
    <t>Phoenix(the largest city in Arizona)</t>
  </si>
  <si>
    <t>Glendale</t>
  </si>
  <si>
    <t>Flagstaff</t>
  </si>
  <si>
    <t>Mesa</t>
  </si>
  <si>
    <t>Chandler</t>
  </si>
  <si>
    <t>Douglas</t>
  </si>
  <si>
    <t>Yuma</t>
  </si>
  <si>
    <t>Scottsdale</t>
  </si>
  <si>
    <t>Nogales</t>
  </si>
  <si>
    <t>Gilbert</t>
  </si>
  <si>
    <t>Casa Grande</t>
  </si>
  <si>
    <t>El Mirage</t>
  </si>
  <si>
    <t>Avondale</t>
  </si>
  <si>
    <t>Sun City</t>
  </si>
  <si>
    <t>Sierra Vista</t>
  </si>
  <si>
    <t>Prescott</t>
  </si>
  <si>
    <t>Kingman</t>
  </si>
  <si>
    <t>Casas Adobes</t>
  </si>
  <si>
    <t>Surprise</t>
  </si>
  <si>
    <t>Bullhead City</t>
  </si>
  <si>
    <t>Apache Junction</t>
  </si>
  <si>
    <t>San Luis</t>
  </si>
  <si>
    <t>Fountain Hills</t>
  </si>
  <si>
    <t>Anthem</t>
  </si>
  <si>
    <t>Goodyear</t>
  </si>
  <si>
    <t>Queen Creek</t>
  </si>
  <si>
    <t>Prescott Valley</t>
  </si>
  <si>
    <t>Drexel Heights</t>
  </si>
  <si>
    <t>Lake Havasu City</t>
  </si>
  <si>
    <t>Buckeye</t>
  </si>
  <si>
    <t>Marana</t>
  </si>
  <si>
    <t>Fortuna Foothills</t>
  </si>
  <si>
    <t>Catalina Foothills</t>
  </si>
  <si>
    <t>Maricopa</t>
  </si>
  <si>
    <t>San Tan Valley</t>
  </si>
  <si>
    <t>Oro Valley</t>
  </si>
  <si>
    <t>Sun City West</t>
  </si>
  <si>
    <t>Green Valley</t>
  </si>
  <si>
    <t>Eloy</t>
  </si>
  <si>
    <t>Sahuarita</t>
  </si>
  <si>
    <t>Rio Rico</t>
  </si>
  <si>
    <t>Tanque Verde</t>
  </si>
  <si>
    <t>Searcy</t>
  </si>
  <si>
    <t>Little Rock(the largest city in Arkansas)</t>
  </si>
  <si>
    <t>Fayetteville</t>
  </si>
  <si>
    <t>North Little Rock</t>
  </si>
  <si>
    <t>Hot Springs</t>
  </si>
  <si>
    <t>West Memphis</t>
  </si>
  <si>
    <t>El Dorado</t>
  </si>
  <si>
    <t>Springdale</t>
  </si>
  <si>
    <t>Russellville</t>
  </si>
  <si>
    <t>Pine Bluff</t>
  </si>
  <si>
    <t>Texarkana</t>
  </si>
  <si>
    <t>Conway</t>
  </si>
  <si>
    <t>Bentonville</t>
  </si>
  <si>
    <t>Jonesboro</t>
  </si>
  <si>
    <t>Paragould</t>
  </si>
  <si>
    <t>Van Buren</t>
  </si>
  <si>
    <t>Jacksonville</t>
  </si>
  <si>
    <t>Sherwood</t>
  </si>
  <si>
    <t>Rogers</t>
  </si>
  <si>
    <t>Cabot</t>
  </si>
  <si>
    <t>Benton</t>
  </si>
  <si>
    <t>Maumelle</t>
  </si>
  <si>
    <t>Bryant</t>
  </si>
  <si>
    <t>Bella Vista</t>
  </si>
  <si>
    <t>West Hollywood</t>
  </si>
  <si>
    <t>San Francisco</t>
  </si>
  <si>
    <t>Hermosa Beach</t>
  </si>
  <si>
    <t>Berkeley</t>
  </si>
  <si>
    <t>Albany</t>
  </si>
  <si>
    <t>Santa Monica</t>
  </si>
  <si>
    <t>Huntington Park</t>
  </si>
  <si>
    <t>Lawndale</t>
  </si>
  <si>
    <t>Maywood</t>
  </si>
  <si>
    <t>San Fernando</t>
  </si>
  <si>
    <t>Artesia</t>
  </si>
  <si>
    <t>Bell</t>
  </si>
  <si>
    <t>Culver City</t>
  </si>
  <si>
    <t>Oakland</t>
  </si>
  <si>
    <t>East Los Angeles</t>
  </si>
  <si>
    <t>Redondo Beach</t>
  </si>
  <si>
    <t>Florence-Graham</t>
  </si>
  <si>
    <t>Gardena</t>
  </si>
  <si>
    <t>Beverly Hills</t>
  </si>
  <si>
    <t>San Gabriel</t>
  </si>
  <si>
    <t>Lennox</t>
  </si>
  <si>
    <t>Lomita</t>
  </si>
  <si>
    <t>Long Beach</t>
  </si>
  <si>
    <t>Inglewood</t>
  </si>
  <si>
    <t>Manhattan Beach</t>
  </si>
  <si>
    <t>San Pablo</t>
  </si>
  <si>
    <t>Hawthorne</t>
  </si>
  <si>
    <t>Bell Gardens</t>
  </si>
  <si>
    <t>Burbank</t>
  </si>
  <si>
    <t>Alhambra</t>
  </si>
  <si>
    <t>South Gate</t>
  </si>
  <si>
    <t>Lynwood</t>
  </si>
  <si>
    <t>Burlingame</t>
  </si>
  <si>
    <t>Los Angeles(the largest city in California)</t>
  </si>
  <si>
    <t>Pasadena</t>
  </si>
  <si>
    <t>National City</t>
  </si>
  <si>
    <t>Watsonville</t>
  </si>
  <si>
    <t>Eureka</t>
  </si>
  <si>
    <t>Imperial Beach</t>
  </si>
  <si>
    <t>San Mateo</t>
  </si>
  <si>
    <t>Alameda</t>
  </si>
  <si>
    <t>Santa Ana</t>
  </si>
  <si>
    <t>Torrance</t>
  </si>
  <si>
    <t>South Pasadena</t>
  </si>
  <si>
    <t>El Cerrito</t>
  </si>
  <si>
    <t>Daly City</t>
  </si>
  <si>
    <t>Bellflower</t>
  </si>
  <si>
    <t>Mountain View</t>
  </si>
  <si>
    <t>Montebello</t>
  </si>
  <si>
    <t>Costa Mesa</t>
  </si>
  <si>
    <t>Compton</t>
  </si>
  <si>
    <t>Westminster</t>
  </si>
  <si>
    <t>San Leandro</t>
  </si>
  <si>
    <t>Rosemead</t>
  </si>
  <si>
    <t>El Segundo</t>
  </si>
  <si>
    <t>Whittier</t>
  </si>
  <si>
    <t>Monterey Park</t>
  </si>
  <si>
    <t>Paramount</t>
  </si>
  <si>
    <t>Ashland</t>
  </si>
  <si>
    <t>South San Francisco</t>
  </si>
  <si>
    <t>La Habra</t>
  </si>
  <si>
    <t>Santa Cruz</t>
  </si>
  <si>
    <t>Stanton</t>
  </si>
  <si>
    <t>Garden Grove</t>
  </si>
  <si>
    <t>El Monte</t>
  </si>
  <si>
    <t>Redwood City</t>
  </si>
  <si>
    <t>Monrovia</t>
  </si>
  <si>
    <t>Cudahy</t>
  </si>
  <si>
    <t>Downey</t>
  </si>
  <si>
    <t>Norwalk</t>
  </si>
  <si>
    <t>El Cajon</t>
  </si>
  <si>
    <t>Santa Barbara</t>
  </si>
  <si>
    <t>Palo Alto</t>
  </si>
  <si>
    <t>West Whittier-Los Nietos</t>
  </si>
  <si>
    <t>South El Monte</t>
  </si>
  <si>
    <t>Sunnyvale</t>
  </si>
  <si>
    <t>La Mesa</t>
  </si>
  <si>
    <t>La Puente</t>
  </si>
  <si>
    <t>Isla Vista</t>
  </si>
  <si>
    <t>Pico Rivera</t>
  </si>
  <si>
    <t>Covina</t>
  </si>
  <si>
    <t>Santa Paula</t>
  </si>
  <si>
    <t>East Palo Alto</t>
  </si>
  <si>
    <t>Santa Clara</t>
  </si>
  <si>
    <t>Lakewood</t>
  </si>
  <si>
    <t>Lodi</t>
  </si>
  <si>
    <t>Azusa</t>
  </si>
  <si>
    <t>Willowbrook</t>
  </si>
  <si>
    <t>Menlo Park</t>
  </si>
  <si>
    <t>Westmont</t>
  </si>
  <si>
    <t>Port Hueneme</t>
  </si>
  <si>
    <t>Oxnard</t>
  </si>
  <si>
    <t>Hayward</t>
  </si>
  <si>
    <t>Buena Park</t>
  </si>
  <si>
    <t>Newark</t>
  </si>
  <si>
    <t>Montclair</t>
  </si>
  <si>
    <t>Temple City</t>
  </si>
  <si>
    <t>Anaheim</t>
  </si>
  <si>
    <t>Huntington Beach</t>
  </si>
  <si>
    <t>Fountain Valley</t>
  </si>
  <si>
    <t>San Luis Obispo</t>
  </si>
  <si>
    <t>San Bruno</t>
  </si>
  <si>
    <t>San Lorenzo</t>
  </si>
  <si>
    <t>West Puente Valley</t>
  </si>
  <si>
    <t>West Carson</t>
  </si>
  <si>
    <t>Dinuba</t>
  </si>
  <si>
    <t>Live Oak</t>
  </si>
  <si>
    <t>Salinas</t>
  </si>
  <si>
    <t>Arden-Arcade</t>
  </si>
  <si>
    <t>Carson</t>
  </si>
  <si>
    <t>Baldwin Park</t>
  </si>
  <si>
    <t>South Whittier</t>
  </si>
  <si>
    <t>Campbell</t>
  </si>
  <si>
    <t>Millbrae</t>
  </si>
  <si>
    <t>Fullerton</t>
  </si>
  <si>
    <t>Milpitas</t>
  </si>
  <si>
    <t>Arcadia</t>
  </si>
  <si>
    <t>Cerritos</t>
  </si>
  <si>
    <t>Pleasant Hill</t>
  </si>
  <si>
    <t>Valinda</t>
  </si>
  <si>
    <t>Coronado</t>
  </si>
  <si>
    <t>San Rafael</t>
  </si>
  <si>
    <t>Cypress</t>
  </si>
  <si>
    <t>Lompoc</t>
  </si>
  <si>
    <t>Dana Point</t>
  </si>
  <si>
    <t>Seaside</t>
  </si>
  <si>
    <t>Monterey</t>
  </si>
  <si>
    <t>La Crescenta-Montrose</t>
  </si>
  <si>
    <t>Pomona</t>
  </si>
  <si>
    <t>Santa Maria</t>
  </si>
  <si>
    <t>North Highlands</t>
  </si>
  <si>
    <t>Lemon Grove</t>
  </si>
  <si>
    <t>Oakdale</t>
  </si>
  <si>
    <t>San Jose</t>
  </si>
  <si>
    <t>Orange</t>
  </si>
  <si>
    <t>Napa</t>
  </si>
  <si>
    <t>Tustin</t>
  </si>
  <si>
    <t>Altadena</t>
  </si>
  <si>
    <t>El Centro</t>
  </si>
  <si>
    <t>Fremont</t>
  </si>
  <si>
    <t>Davis</t>
  </si>
  <si>
    <t>Woodland</t>
  </si>
  <si>
    <t>Placentia</t>
  </si>
  <si>
    <t>Brea</t>
  </si>
  <si>
    <t>Foster City</t>
  </si>
  <si>
    <t>Reedley</t>
  </si>
  <si>
    <t>Sacramento</t>
  </si>
  <si>
    <t>Chico</t>
  </si>
  <si>
    <t>Newport Beach</t>
  </si>
  <si>
    <t>Modesto</t>
  </si>
  <si>
    <t>Ontario</t>
  </si>
  <si>
    <t>San Buenaventura (Ventura)</t>
  </si>
  <si>
    <t>Upland</t>
  </si>
  <si>
    <t>Cupertino</t>
  </si>
  <si>
    <t>Claremont</t>
  </si>
  <si>
    <t>Sanger</t>
  </si>
  <si>
    <t>Duarte</t>
  </si>
  <si>
    <t>Dixon</t>
  </si>
  <si>
    <t>Arcata</t>
  </si>
  <si>
    <t>Fresno</t>
  </si>
  <si>
    <t>Santa Rosa</t>
  </si>
  <si>
    <t>West Covina</t>
  </si>
  <si>
    <t>Union City</t>
  </si>
  <si>
    <t>Petaluma</t>
  </si>
  <si>
    <t>Glendora</t>
  </si>
  <si>
    <t>Gilroy</t>
  </si>
  <si>
    <t>La Mirada</t>
  </si>
  <si>
    <t>Los Gatos</t>
  </si>
  <si>
    <t>San Carlos</t>
  </si>
  <si>
    <t>Belmont</t>
  </si>
  <si>
    <t>Chula Vista</t>
  </si>
  <si>
    <t>Vallejo</t>
  </si>
  <si>
    <t>Vista</t>
  </si>
  <si>
    <t>Turlock</t>
  </si>
  <si>
    <t>Carmichael</t>
  </si>
  <si>
    <t>Foothill Farms</t>
  </si>
  <si>
    <t>Los Altos</t>
  </si>
  <si>
    <t>Brawley</t>
  </si>
  <si>
    <t>South Lake Tahoe</t>
  </si>
  <si>
    <t>Marina</t>
  </si>
  <si>
    <t>San Bernardino</t>
  </si>
  <si>
    <t>Escondido</t>
  </si>
  <si>
    <t>Florin</t>
  </si>
  <si>
    <t>Pacifica</t>
  </si>
  <si>
    <t>Oildale</t>
  </si>
  <si>
    <t>Shafter</t>
  </si>
  <si>
    <t>Stockton</t>
  </si>
  <si>
    <t>Chino</t>
  </si>
  <si>
    <t>Rowland Heights</t>
  </si>
  <si>
    <t>Ceres</t>
  </si>
  <si>
    <t>Calexico</t>
  </si>
  <si>
    <t>Hollister</t>
  </si>
  <si>
    <t>La Presa</t>
  </si>
  <si>
    <t>Goleta</t>
  </si>
  <si>
    <t>Arroyo Grande</t>
  </si>
  <si>
    <t>Riverside</t>
  </si>
  <si>
    <t>Irvine</t>
  </si>
  <si>
    <t>Citrus Heights</t>
  </si>
  <si>
    <t>Tracy</t>
  </si>
  <si>
    <t>Camarillo</t>
  </si>
  <si>
    <t>Yuba City</t>
  </si>
  <si>
    <t>Rancho Cordova</t>
  </si>
  <si>
    <t>Encinitas</t>
  </si>
  <si>
    <t>Colton</t>
  </si>
  <si>
    <t>Lemoore</t>
  </si>
  <si>
    <t>Laguna Beach</t>
  </si>
  <si>
    <t>Rosemont</t>
  </si>
  <si>
    <t>Bay Point</t>
  </si>
  <si>
    <t>Merced</t>
  </si>
  <si>
    <t>Pleasanton</t>
  </si>
  <si>
    <t>Manteca</t>
  </si>
  <si>
    <t>Madera</t>
  </si>
  <si>
    <t>La Verne</t>
  </si>
  <si>
    <t>Patterson</t>
  </si>
  <si>
    <t>Pinole</t>
  </si>
  <si>
    <t>Rancho Cucamonga</t>
  </si>
  <si>
    <t>Antioch</t>
  </si>
  <si>
    <t>Rialto</t>
  </si>
  <si>
    <t>Livermore</t>
  </si>
  <si>
    <t>Lake Forest</t>
  </si>
  <si>
    <t>Walnut Creek</t>
  </si>
  <si>
    <t>Rohnert Park</t>
  </si>
  <si>
    <t>Martinez</t>
  </si>
  <si>
    <t>Laguna Hills</t>
  </si>
  <si>
    <t>Atwater</t>
  </si>
  <si>
    <t>Seal Beach</t>
  </si>
  <si>
    <t>Arvin</t>
  </si>
  <si>
    <t>Redlands</t>
  </si>
  <si>
    <t>Castro Valley</t>
  </si>
  <si>
    <t>Tulare</t>
  </si>
  <si>
    <t>Porterville</t>
  </si>
  <si>
    <t>Fair Oaks</t>
  </si>
  <si>
    <t>Barstow</t>
  </si>
  <si>
    <t>South San Jose Hills</t>
  </si>
  <si>
    <t>Oceanside</t>
  </si>
  <si>
    <t>Corona</t>
  </si>
  <si>
    <t>Visalia</t>
  </si>
  <si>
    <t>Simi Valley</t>
  </si>
  <si>
    <t>Pittsburg</t>
  </si>
  <si>
    <t>West Sacramento</t>
  </si>
  <si>
    <t>Coachella</t>
  </si>
  <si>
    <t>Fallbrook</t>
  </si>
  <si>
    <t>Roseville</t>
  </si>
  <si>
    <t>Brentwood</t>
  </si>
  <si>
    <t>Cathedral City</t>
  </si>
  <si>
    <t>El Paso de Robles (Paso Robles)</t>
  </si>
  <si>
    <t>Riverbank</t>
  </si>
  <si>
    <t>Bakersfield</t>
  </si>
  <si>
    <t>Fontana</t>
  </si>
  <si>
    <t>Fairfield</t>
  </si>
  <si>
    <t>Clovis</t>
  </si>
  <si>
    <t>Morgan Hill</t>
  </si>
  <si>
    <t>San Dimas</t>
  </si>
  <si>
    <t>Ridgecrest</t>
  </si>
  <si>
    <t>Loma Linda</t>
  </si>
  <si>
    <t>Agoura Hills</t>
  </si>
  <si>
    <t>Mission Viejo</t>
  </si>
  <si>
    <t>Vacaville</t>
  </si>
  <si>
    <t>Hanford</t>
  </si>
  <si>
    <t>Novato</t>
  </si>
  <si>
    <t>Dublin</t>
  </si>
  <si>
    <t>Spring Valley</t>
  </si>
  <si>
    <t>Windsor</t>
  </si>
  <si>
    <t>Wasco</t>
  </si>
  <si>
    <t>American Canyon</t>
  </si>
  <si>
    <t>Santa Clarita</t>
  </si>
  <si>
    <t>Hemet</t>
  </si>
  <si>
    <t>Hacienda Heights</t>
  </si>
  <si>
    <t>Santee</t>
  </si>
  <si>
    <t>Highland</t>
  </si>
  <si>
    <t>Delano</t>
  </si>
  <si>
    <t>Aliso Viejo</t>
  </si>
  <si>
    <t>Palm Springs</t>
  </si>
  <si>
    <t>Moorpark</t>
  </si>
  <si>
    <t>San Clemente</t>
  </si>
  <si>
    <t>Rocklin</t>
  </si>
  <si>
    <t>Rancho Santa Margarita</t>
  </si>
  <si>
    <t>Antelope</t>
  </si>
  <si>
    <t>San Juan Capistrano</t>
  </si>
  <si>
    <t>Suisun City</t>
  </si>
  <si>
    <t>Benicia</t>
  </si>
  <si>
    <t>Desert Hot Springs</t>
  </si>
  <si>
    <t>La Cañada Flintridge</t>
  </si>
  <si>
    <t>Moreno Valley</t>
  </si>
  <si>
    <t>Thousand Oaks</t>
  </si>
  <si>
    <t>San Marcos</t>
  </si>
  <si>
    <t>Laguna Niguel</t>
  </si>
  <si>
    <t>Los Banos</t>
  </si>
  <si>
    <t>Bloomington</t>
  </si>
  <si>
    <t>Galt</t>
  </si>
  <si>
    <t>Winter Gardens</t>
  </si>
  <si>
    <t>Elk Grove</t>
  </si>
  <si>
    <t>Indio</t>
  </si>
  <si>
    <t>Walnut</t>
  </si>
  <si>
    <t>Ramona</t>
  </si>
  <si>
    <t>Casa de Oro-Mount Helix</t>
  </si>
  <si>
    <t>Carlsbad</t>
  </si>
  <si>
    <t>Folsom</t>
  </si>
  <si>
    <t>Rubidoux</t>
  </si>
  <si>
    <t>Orangevale</t>
  </si>
  <si>
    <t>Temecula</t>
  </si>
  <si>
    <t>Diamond Bar</t>
  </si>
  <si>
    <t>Poway</t>
  </si>
  <si>
    <t>Lancaster</t>
  </si>
  <si>
    <t>Banning</t>
  </si>
  <si>
    <t>Soledad</t>
  </si>
  <si>
    <t>Hercules</t>
  </si>
  <si>
    <t>Lathrop</t>
  </si>
  <si>
    <t>Murrieta</t>
  </si>
  <si>
    <t>Yorba Linda</t>
  </si>
  <si>
    <t>Palm Desert</t>
  </si>
  <si>
    <t>Rancho Palos Verdes</t>
  </si>
  <si>
    <t>Oakley</t>
  </si>
  <si>
    <t>Saratoga</t>
  </si>
  <si>
    <t>Mira Loma</t>
  </si>
  <si>
    <t>Lakeside</t>
  </si>
  <si>
    <t>Glen Avon</t>
  </si>
  <si>
    <t>Redding</t>
  </si>
  <si>
    <t>San Jacinto</t>
  </si>
  <si>
    <t>Atascadero</t>
  </si>
  <si>
    <t>Ladera Ranch</t>
  </si>
  <si>
    <t>Lafayette</t>
  </si>
  <si>
    <t>Linda</t>
  </si>
  <si>
    <t>Lake Elsinore</t>
  </si>
  <si>
    <t>Yucaipa</t>
  </si>
  <si>
    <t>Danville</t>
  </si>
  <si>
    <t>Beaumont</t>
  </si>
  <si>
    <t>Orcutt</t>
  </si>
  <si>
    <t>Chowchilla</t>
  </si>
  <si>
    <t>Susanville</t>
  </si>
  <si>
    <t>East Hemet</t>
  </si>
  <si>
    <t>Nipomo</t>
  </si>
  <si>
    <t>Palmdale</t>
  </si>
  <si>
    <t>San Ramon</t>
  </si>
  <si>
    <t>Perris</t>
  </si>
  <si>
    <t>Eastvale</t>
  </si>
  <si>
    <t>Norco</t>
  </si>
  <si>
    <t>Rancho San Diego</t>
  </si>
  <si>
    <t>Castaic</t>
  </si>
  <si>
    <t>Chino Hills</t>
  </si>
  <si>
    <t>North Tustin</t>
  </si>
  <si>
    <t>Calabasas</t>
  </si>
  <si>
    <t>Blythe</t>
  </si>
  <si>
    <t>Cameron Park</t>
  </si>
  <si>
    <t>La Quinta</t>
  </si>
  <si>
    <t>Paradise</t>
  </si>
  <si>
    <t>Corcoran</t>
  </si>
  <si>
    <t>Yucca Valley</t>
  </si>
  <si>
    <t>Victorville</t>
  </si>
  <si>
    <t>Stevenson Ranch</t>
  </si>
  <si>
    <t>Twentynine Palms</t>
  </si>
  <si>
    <t>Rosamond</t>
  </si>
  <si>
    <t>Hesperia</t>
  </si>
  <si>
    <t>Menifee</t>
  </si>
  <si>
    <t>Wildomar</t>
  </si>
  <si>
    <t>Rancho Mirage</t>
  </si>
  <si>
    <t>Vineyard</t>
  </si>
  <si>
    <t>Apple Valley</t>
  </si>
  <si>
    <t>Granite Bay</t>
  </si>
  <si>
    <t>El Dorado Hills</t>
  </si>
  <si>
    <t>Temescal Valley</t>
  </si>
  <si>
    <t>French Valley</t>
  </si>
  <si>
    <t>Orinda</t>
  </si>
  <si>
    <t>Adelanto</t>
  </si>
  <si>
    <t>Mead Valley</t>
  </si>
  <si>
    <t>Prunedale</t>
  </si>
  <si>
    <t>Denver(the largest city in Colorado)</t>
  </si>
  <si>
    <t>Englewood</t>
  </si>
  <si>
    <t>Boulder</t>
  </si>
  <si>
    <t>Northglenn</t>
  </si>
  <si>
    <t>Wheat Ridge</t>
  </si>
  <si>
    <t>Aurora</t>
  </si>
  <si>
    <t>Golden</t>
  </si>
  <si>
    <t>Sherrelwood</t>
  </si>
  <si>
    <t>Littleton</t>
  </si>
  <si>
    <t>Greeley</t>
  </si>
  <si>
    <t>Longmont</t>
  </si>
  <si>
    <t>Ken Caryl</t>
  </si>
  <si>
    <t>Fort Collins</t>
  </si>
  <si>
    <t>Pueblo</t>
  </si>
  <si>
    <t>Durango</t>
  </si>
  <si>
    <t>Colorado Springs</t>
  </si>
  <si>
    <t>Brighton</t>
  </si>
  <si>
    <t>Arvada</t>
  </si>
  <si>
    <t>Centennial</t>
  </si>
  <si>
    <t>Broomfield</t>
  </si>
  <si>
    <t>Thornton</t>
  </si>
  <si>
    <t>Evans</t>
  </si>
  <si>
    <t>Columbine</t>
  </si>
  <si>
    <t>Loveland</t>
  </si>
  <si>
    <t>Commerce City</t>
  </si>
  <si>
    <t>Highlands Ranch</t>
  </si>
  <si>
    <t>Montrose</t>
  </si>
  <si>
    <t>Dakota Ridge</t>
  </si>
  <si>
    <t>Parker</t>
  </si>
  <si>
    <t>Fountain</t>
  </si>
  <si>
    <t>Security-Widefield</t>
  </si>
  <si>
    <t>Clifton</t>
  </si>
  <si>
    <t>Erie</t>
  </si>
  <si>
    <t>Castle Rock</t>
  </si>
  <si>
    <t>Pueblo West</t>
  </si>
  <si>
    <t>New Haven</t>
  </si>
  <si>
    <t>Bridgeport(the largest city in Connecticut)</t>
  </si>
  <si>
    <t>Stamford</t>
  </si>
  <si>
    <t>New London</t>
  </si>
  <si>
    <t>Manchester</t>
  </si>
  <si>
    <t>Willimantic</t>
  </si>
  <si>
    <t>New Britain</t>
  </si>
  <si>
    <t>West Haven</t>
  </si>
  <si>
    <t>Waterbury</t>
  </si>
  <si>
    <t>Wallingford Center</t>
  </si>
  <si>
    <t>West Hartford</t>
  </si>
  <si>
    <t>Stratford</t>
  </si>
  <si>
    <t>Meriden</t>
  </si>
  <si>
    <t>Ansonia</t>
  </si>
  <si>
    <t>Danbury</t>
  </si>
  <si>
    <t>Torrington</t>
  </si>
  <si>
    <t>Milford</t>
  </si>
  <si>
    <t>East Haven</t>
  </si>
  <si>
    <t>Bristol</t>
  </si>
  <si>
    <t>East Hartford</t>
  </si>
  <si>
    <t>Norwich</t>
  </si>
  <si>
    <t>Newington</t>
  </si>
  <si>
    <t>Wethersfield</t>
  </si>
  <si>
    <t>Middletown</t>
  </si>
  <si>
    <t>Naugatuck</t>
  </si>
  <si>
    <t>Darien</t>
  </si>
  <si>
    <t>Westport</t>
  </si>
  <si>
    <t>North Haven</t>
  </si>
  <si>
    <t>Shelton</t>
  </si>
  <si>
    <t>Trumbull</t>
  </si>
  <si>
    <t>Dover</t>
  </si>
  <si>
    <t>Bear</t>
  </si>
  <si>
    <t>Miami</t>
  </si>
  <si>
    <t>Miami Beach</t>
  </si>
  <si>
    <t>Hialeah</t>
  </si>
  <si>
    <t>North Miami Beach</t>
  </si>
  <si>
    <t>Key West</t>
  </si>
  <si>
    <t>Westchester</t>
  </si>
  <si>
    <t>North Miami</t>
  </si>
  <si>
    <t>Coral Terrace</t>
  </si>
  <si>
    <t>Sunny Isles Beach</t>
  </si>
  <si>
    <t>University Park</t>
  </si>
  <si>
    <t>Fort Lauderdale</t>
  </si>
  <si>
    <t>Coral Gables</t>
  </si>
  <si>
    <t>Lake Worth</t>
  </si>
  <si>
    <t>Oakland Park</t>
  </si>
  <si>
    <t>Hallandale Beach</t>
  </si>
  <si>
    <t>Hollywood</t>
  </si>
  <si>
    <t>Sarasota</t>
  </si>
  <si>
    <t>Dania Beach</t>
  </si>
  <si>
    <t>West Little River</t>
  </si>
  <si>
    <t>Jacksonville Beach</t>
  </si>
  <si>
    <t>Kendall West</t>
  </si>
  <si>
    <t>The Crossings</t>
  </si>
  <si>
    <t>Hialeah Gardens</t>
  </si>
  <si>
    <t>Lealman</t>
  </si>
  <si>
    <t>Fountainebleau</t>
  </si>
  <si>
    <t>University</t>
  </si>
  <si>
    <t>Golden Glades</t>
  </si>
  <si>
    <t>South Bradenton</t>
  </si>
  <si>
    <t>Egypt Lake-Leto</t>
  </si>
  <si>
    <t>Glenvar Heights</t>
  </si>
  <si>
    <t>Kendall</t>
  </si>
  <si>
    <t>Kendale Lakes</t>
  </si>
  <si>
    <t>The Hammocks</t>
  </si>
  <si>
    <t>Winter Park</t>
  </si>
  <si>
    <t>St. Petersburg</t>
  </si>
  <si>
    <t>Pompano Beach</t>
  </si>
  <si>
    <t>Largo</t>
  </si>
  <si>
    <t>Aventura</t>
  </si>
  <si>
    <t>Clearwater</t>
  </si>
  <si>
    <t>Orlando</t>
  </si>
  <si>
    <t>Country Club</t>
  </si>
  <si>
    <t>Dunedin</t>
  </si>
  <si>
    <t>Lauderdale Lakes</t>
  </si>
  <si>
    <t>Ives Estates</t>
  </si>
  <si>
    <t>Ojus</t>
  </si>
  <si>
    <t>West Palm Beach</t>
  </si>
  <si>
    <t>Bradenton</t>
  </si>
  <si>
    <t>Pinellas Park</t>
  </si>
  <si>
    <t>South Miami Heights</t>
  </si>
  <si>
    <t>Oak Ridge</t>
  </si>
  <si>
    <t>Deerfield Beach</t>
  </si>
  <si>
    <t>Lauderhill</t>
  </si>
  <si>
    <t>Tamiami</t>
  </si>
  <si>
    <t>Doral</t>
  </si>
  <si>
    <t>Jasmine Estates</t>
  </si>
  <si>
    <t>Coral Springs</t>
  </si>
  <si>
    <t>Miami Gardens</t>
  </si>
  <si>
    <t>Boca Raton</t>
  </si>
  <si>
    <t>North Lauderdale</t>
  </si>
  <si>
    <t>Fort Walton Beach</t>
  </si>
  <si>
    <t>Gainesville</t>
  </si>
  <si>
    <t>Sunrise</t>
  </si>
  <si>
    <t>Daytona Beach</t>
  </si>
  <si>
    <t>Margate</t>
  </si>
  <si>
    <t>Temple Terrace</t>
  </si>
  <si>
    <t>Wright</t>
  </si>
  <si>
    <t>Seminole</t>
  </si>
  <si>
    <t>Pensacola</t>
  </si>
  <si>
    <t>Fort Pierce</t>
  </si>
  <si>
    <t>West Pensacola</t>
  </si>
  <si>
    <t>Cocoa</t>
  </si>
  <si>
    <t>Lakeland</t>
  </si>
  <si>
    <t>Fort Myers</t>
  </si>
  <si>
    <t>Delray Beach</t>
  </si>
  <si>
    <t>Altamonte Springs</t>
  </si>
  <si>
    <t>Miami Lakes</t>
  </si>
  <si>
    <t>Leisure City</t>
  </si>
  <si>
    <t>Naples</t>
  </si>
  <si>
    <t>Boynton Beach</t>
  </si>
  <si>
    <t>Town 'n' Country</t>
  </si>
  <si>
    <t>Melbourne</t>
  </si>
  <si>
    <t>Greenacres</t>
  </si>
  <si>
    <t>Panama City</t>
  </si>
  <si>
    <t>DeLand</t>
  </si>
  <si>
    <t>Casselberry</t>
  </si>
  <si>
    <t>Pembroke Pines</t>
  </si>
  <si>
    <t>Homestead</t>
  </si>
  <si>
    <t>Riviera Beach</t>
  </si>
  <si>
    <t>Venice</t>
  </si>
  <si>
    <t>Belle Glade</t>
  </si>
  <si>
    <t>Tallahassee</t>
  </si>
  <si>
    <t>Tamarac</t>
  </si>
  <si>
    <t>Kissimmee</t>
  </si>
  <si>
    <t>Palm Harbor</t>
  </si>
  <si>
    <t>Winter Garden</t>
  </si>
  <si>
    <t>Golden Gate</t>
  </si>
  <si>
    <t>Palmetto Bay</t>
  </si>
  <si>
    <t>Plantation</t>
  </si>
  <si>
    <t>Carrollwood</t>
  </si>
  <si>
    <t>Pinecrest</t>
  </si>
  <si>
    <t>Miramar</t>
  </si>
  <si>
    <t>Plant City</t>
  </si>
  <si>
    <t>Tarpon Springs</t>
  </si>
  <si>
    <t>Palm River-Clair Mel</t>
  </si>
  <si>
    <t>Davie</t>
  </si>
  <si>
    <t>Pine Hills</t>
  </si>
  <si>
    <t>Ocala</t>
  </si>
  <si>
    <t>Jupiter</t>
  </si>
  <si>
    <t>Sanford</t>
  </si>
  <si>
    <t>Cutler Bay</t>
  </si>
  <si>
    <t>Cooper City</t>
  </si>
  <si>
    <t>Holiday</t>
  </si>
  <si>
    <t>Princeton</t>
  </si>
  <si>
    <t>Jacksonville(the largest city in Florida)</t>
  </si>
  <si>
    <t>University - Central</t>
  </si>
  <si>
    <t>Leesburg</t>
  </si>
  <si>
    <t>Bartow</t>
  </si>
  <si>
    <t>Safety Harbor</t>
  </si>
  <si>
    <t>Coconut Creek</t>
  </si>
  <si>
    <t>Titusville</t>
  </si>
  <si>
    <t>St. Cloud</t>
  </si>
  <si>
    <t>Winter Haven</t>
  </si>
  <si>
    <t>Lake Magdalene</t>
  </si>
  <si>
    <t>Eustis</t>
  </si>
  <si>
    <t>Brandon</t>
  </si>
  <si>
    <t>Merritt Island</t>
  </si>
  <si>
    <t>East Lake-Orient Park</t>
  </si>
  <si>
    <t>New Smyrna Beach</t>
  </si>
  <si>
    <t>Westchase</t>
  </si>
  <si>
    <t>Lynn Haven</t>
  </si>
  <si>
    <t>Richmond West</t>
  </si>
  <si>
    <t>Citrus Park</t>
  </si>
  <si>
    <t>Immokalee</t>
  </si>
  <si>
    <t>Bayonet Point</t>
  </si>
  <si>
    <t>Haines City</t>
  </si>
  <si>
    <t>West Melbourne</t>
  </si>
  <si>
    <t>Palm Beach Gardens</t>
  </si>
  <si>
    <t>Ormond Beach</t>
  </si>
  <si>
    <t>Royal Palm Beach</t>
  </si>
  <si>
    <t>Ferry Pass</t>
  </si>
  <si>
    <t>Clermont</t>
  </si>
  <si>
    <t>Rockledge</t>
  </si>
  <si>
    <t>Brent</t>
  </si>
  <si>
    <t>Port Orange</t>
  </si>
  <si>
    <t>Vero Beach South</t>
  </si>
  <si>
    <t>Wellington</t>
  </si>
  <si>
    <t>Bonita Springs</t>
  </si>
  <si>
    <t>Ocoee</t>
  </si>
  <si>
    <t>Buenaventura Lakes</t>
  </si>
  <si>
    <t>Apopka</t>
  </si>
  <si>
    <t>Crestview</t>
  </si>
  <si>
    <t>Ensley</t>
  </si>
  <si>
    <t>Cape Coral</t>
  </si>
  <si>
    <t>Alafaya</t>
  </si>
  <si>
    <t>Wekiwa Springs</t>
  </si>
  <si>
    <t>Palm Valley</t>
  </si>
  <si>
    <t>Deltona</t>
  </si>
  <si>
    <t>Port Charlotte</t>
  </si>
  <si>
    <t>North Fort Myers</t>
  </si>
  <si>
    <t>Oviedo</t>
  </si>
  <si>
    <t>Winter Springs</t>
  </si>
  <si>
    <t>Meadow Woods</t>
  </si>
  <si>
    <t>DeBary</t>
  </si>
  <si>
    <t>Spring Hill</t>
  </si>
  <si>
    <t>Riverview</t>
  </si>
  <si>
    <t>Weston</t>
  </si>
  <si>
    <t>Bellview</t>
  </si>
  <si>
    <t>Bloomingdale</t>
  </si>
  <si>
    <t>Northdale</t>
  </si>
  <si>
    <t>Sebastian</t>
  </si>
  <si>
    <t>Edgewater</t>
  </si>
  <si>
    <t>San Carlos Park</t>
  </si>
  <si>
    <t>Palm City</t>
  </si>
  <si>
    <t>Ruskin</t>
  </si>
  <si>
    <t>Punta Gorda</t>
  </si>
  <si>
    <t>Port St. Lucie</t>
  </si>
  <si>
    <t>Palm Bay</t>
  </si>
  <si>
    <t>Four Corners</t>
  </si>
  <si>
    <t>Parkland</t>
  </si>
  <si>
    <t>Estero</t>
  </si>
  <si>
    <t>Pace</t>
  </si>
  <si>
    <t>Land O' Lakes</t>
  </si>
  <si>
    <t>Florida Ridge</t>
  </si>
  <si>
    <t>Valrico</t>
  </si>
  <si>
    <t>Navarre</t>
  </si>
  <si>
    <t>Fleming Island</t>
  </si>
  <si>
    <t>Wesley Chapel</t>
  </si>
  <si>
    <t>East Lake</t>
  </si>
  <si>
    <t>Lutz</t>
  </si>
  <si>
    <t>Sun City Center</t>
  </si>
  <si>
    <t>The Villages</t>
  </si>
  <si>
    <t>Fruit Cove</t>
  </si>
  <si>
    <t>Lehigh Acres</t>
  </si>
  <si>
    <t>North Port</t>
  </si>
  <si>
    <t>Palm Coast</t>
  </si>
  <si>
    <t>Keystone</t>
  </si>
  <si>
    <t>Oakleaf Plantation</t>
  </si>
  <si>
    <t>Poinciana</t>
  </si>
  <si>
    <t>The Acreage</t>
  </si>
  <si>
    <t>Atlanta(the largest city in Georgia)</t>
  </si>
  <si>
    <t>North Atlanta</t>
  </si>
  <si>
    <t>Savannah</t>
  </si>
  <si>
    <t>North Druid Hills</t>
  </si>
  <si>
    <t>North Decatur</t>
  </si>
  <si>
    <t>Marietta</t>
  </si>
  <si>
    <t>Smyrna</t>
  </si>
  <si>
    <t>Forest Park</t>
  </si>
  <si>
    <t>Dunwoody</t>
  </si>
  <si>
    <t>Statesboro</t>
  </si>
  <si>
    <t>East Point</t>
  </si>
  <si>
    <t>Duluth</t>
  </si>
  <si>
    <t>Griffin</t>
  </si>
  <si>
    <t>Valdosta</t>
  </si>
  <si>
    <t>Dalton</t>
  </si>
  <si>
    <t>Lawrenceville</t>
  </si>
  <si>
    <t>Athens-Clarke County</t>
  </si>
  <si>
    <t>Sandy Springs</t>
  </si>
  <si>
    <t>Rome</t>
  </si>
  <si>
    <t>Americus</t>
  </si>
  <si>
    <t>Kennesaw</t>
  </si>
  <si>
    <t>LaGrange</t>
  </si>
  <si>
    <t>Candler-McAfee</t>
  </si>
  <si>
    <t>Acworth</t>
  </si>
  <si>
    <t>Thomasville</t>
  </si>
  <si>
    <t>Cartersville</t>
  </si>
  <si>
    <t>Carrollton</t>
  </si>
  <si>
    <t>Milledgeville</t>
  </si>
  <si>
    <t>Augusta-Richmond County</t>
  </si>
  <si>
    <t>Roswell</t>
  </si>
  <si>
    <t>Alpharetta</t>
  </si>
  <si>
    <t>Newnan</t>
  </si>
  <si>
    <t>Tucker</t>
  </si>
  <si>
    <t>Warner Robins</t>
  </si>
  <si>
    <t>Woodstock</t>
  </si>
  <si>
    <t>Canton</t>
  </si>
  <si>
    <t>McDonough</t>
  </si>
  <si>
    <t>Stockbridge</t>
  </si>
  <si>
    <t>Peachtree City</t>
  </si>
  <si>
    <t>Johns Creek</t>
  </si>
  <si>
    <t>Hinesville</t>
  </si>
  <si>
    <t>Douglasville</t>
  </si>
  <si>
    <t>Snellville</t>
  </si>
  <si>
    <t>Redan</t>
  </si>
  <si>
    <t>Mableton</t>
  </si>
  <si>
    <t>Pooler</t>
  </si>
  <si>
    <t>Milton</t>
  </si>
  <si>
    <t>St. Marys</t>
  </si>
  <si>
    <t>Sugar Hill</t>
  </si>
  <si>
    <t>Honolulu(the largest city in Hawaii)</t>
  </si>
  <si>
    <t>Waipahu</t>
  </si>
  <si>
    <t>Kihei</t>
  </si>
  <si>
    <t>Kailua</t>
  </si>
  <si>
    <t>Kaneohe</t>
  </si>
  <si>
    <t>Wahiawa</t>
  </si>
  <si>
    <t>Mililani Town</t>
  </si>
  <si>
    <t>Ewa Gentry</t>
  </si>
  <si>
    <t>Kahului</t>
  </si>
  <si>
    <t>Pearl City</t>
  </si>
  <si>
    <t>Hilo</t>
  </si>
  <si>
    <t>East Honolulu</t>
  </si>
  <si>
    <t>Mililani Mauka</t>
  </si>
  <si>
    <t>Makakilo</t>
  </si>
  <si>
    <t>Moscow</t>
  </si>
  <si>
    <t>Idaho Falls</t>
  </si>
  <si>
    <t>Rexburg</t>
  </si>
  <si>
    <t>Twin Falls</t>
  </si>
  <si>
    <t>Boise City(the largest city in Idaho)</t>
  </si>
  <si>
    <t>Pocatello</t>
  </si>
  <si>
    <t>Lewiston</t>
  </si>
  <si>
    <t>Coeur d'Alene</t>
  </si>
  <si>
    <t>Nampa</t>
  </si>
  <si>
    <t>Meridian</t>
  </si>
  <si>
    <t>Caldwell</t>
  </si>
  <si>
    <t>Post Falls</t>
  </si>
  <si>
    <t>Eagle</t>
  </si>
  <si>
    <t>Oak Park</t>
  </si>
  <si>
    <t>Chicago(the largest city in Illinois)</t>
  </si>
  <si>
    <t>Evanston</t>
  </si>
  <si>
    <t>Cicero</t>
  </si>
  <si>
    <t>Berwyn</t>
  </si>
  <si>
    <t>Elmwood Park</t>
  </si>
  <si>
    <t>Skokie</t>
  </si>
  <si>
    <t>Melrose Park</t>
  </si>
  <si>
    <t>Niles</t>
  </si>
  <si>
    <t>Evergreen Park</t>
  </si>
  <si>
    <t>Franklin Park</t>
  </si>
  <si>
    <t>Blue Island</t>
  </si>
  <si>
    <t>Bellwood</t>
  </si>
  <si>
    <t>Brookfield</t>
  </si>
  <si>
    <t>Morton Grove</t>
  </si>
  <si>
    <t>Oak Lawn</t>
  </si>
  <si>
    <t>Wilmette</t>
  </si>
  <si>
    <t>Des Plaines</t>
  </si>
  <si>
    <t>Calumet City</t>
  </si>
  <si>
    <t>Park Ridge</t>
  </si>
  <si>
    <t>Mount Prospect</t>
  </si>
  <si>
    <t>Champaign</t>
  </si>
  <si>
    <t>Urbana</t>
  </si>
  <si>
    <t>Chicago Heights</t>
  </si>
  <si>
    <t>Harvey</t>
  </si>
  <si>
    <t>Glen Ellyn</t>
  </si>
  <si>
    <t>Dolton</t>
  </si>
  <si>
    <t>Bensenville</t>
  </si>
  <si>
    <t>Waukegan</t>
  </si>
  <si>
    <t>Villa Park</t>
  </si>
  <si>
    <t>Arlington Heights</t>
  </si>
  <si>
    <t>Elmhurst</t>
  </si>
  <si>
    <t>Kankakee</t>
  </si>
  <si>
    <t>Addison</t>
  </si>
  <si>
    <t>Alsip</t>
  </si>
  <si>
    <t>Hanover Park</t>
  </si>
  <si>
    <t>Lombard</t>
  </si>
  <si>
    <t>Round Lake Beach</t>
  </si>
  <si>
    <t>Downers Grove</t>
  </si>
  <si>
    <t>Moline</t>
  </si>
  <si>
    <t>Rock Island</t>
  </si>
  <si>
    <t>Wheeling</t>
  </si>
  <si>
    <t>Elgin</t>
  </si>
  <si>
    <t>Schaumburg</t>
  </si>
  <si>
    <t>Elk Grove Village</t>
  </si>
  <si>
    <t>South Holland</t>
  </si>
  <si>
    <t>Hinsdale</t>
  </si>
  <si>
    <t>Highland Park</t>
  </si>
  <si>
    <t>Carbondale</t>
  </si>
  <si>
    <t>Freeport</t>
  </si>
  <si>
    <t>Rolling Meadows</t>
  </si>
  <si>
    <t>Charleston</t>
  </si>
  <si>
    <t>Rockford</t>
  </si>
  <si>
    <t>Palatine</t>
  </si>
  <si>
    <t>Quincy</t>
  </si>
  <si>
    <t>Wheaton</t>
  </si>
  <si>
    <t>Normal</t>
  </si>
  <si>
    <t>Buffalo Grove</t>
  </si>
  <si>
    <t>Zion</t>
  </si>
  <si>
    <t>Ottawa</t>
  </si>
  <si>
    <t>Glenview</t>
  </si>
  <si>
    <t>Belleville</t>
  </si>
  <si>
    <t>Pekin</t>
  </si>
  <si>
    <t>Granite City</t>
  </si>
  <si>
    <t>Alton</t>
  </si>
  <si>
    <t>Libertyville</t>
  </si>
  <si>
    <t>Mattoon</t>
  </si>
  <si>
    <t>DeKalb</t>
  </si>
  <si>
    <t>Glendale Heights</t>
  </si>
  <si>
    <t>Mundelein</t>
  </si>
  <si>
    <t>West Chicago</t>
  </si>
  <si>
    <t>Belvidere</t>
  </si>
  <si>
    <t>Geneva</t>
  </si>
  <si>
    <t>Bourbonnais</t>
  </si>
  <si>
    <t>Marion</t>
  </si>
  <si>
    <t>St. Charles</t>
  </si>
  <si>
    <t>Galesburg</t>
  </si>
  <si>
    <t>Lisle</t>
  </si>
  <si>
    <t>Palos Hills</t>
  </si>
  <si>
    <t>Streamwood</t>
  </si>
  <si>
    <t>Carol Stream</t>
  </si>
  <si>
    <t>North Chicago</t>
  </si>
  <si>
    <t>Oak Forest</t>
  </si>
  <si>
    <t>Macomb</t>
  </si>
  <si>
    <t>Deerfield</t>
  </si>
  <si>
    <t>Joliet</t>
  </si>
  <si>
    <t>Tinley Park</t>
  </si>
  <si>
    <t>Hoffman Estates</t>
  </si>
  <si>
    <t>Northbrook</t>
  </si>
  <si>
    <t>Roselle</t>
  </si>
  <si>
    <t>Naperville</t>
  </si>
  <si>
    <t>Bolingbrook</t>
  </si>
  <si>
    <t>Collinsville</t>
  </si>
  <si>
    <t>Lake Zurich</t>
  </si>
  <si>
    <t>East Moline</t>
  </si>
  <si>
    <t>Woodridge</t>
  </si>
  <si>
    <t>South Elgin</t>
  </si>
  <si>
    <t>Country Club Hills</t>
  </si>
  <si>
    <t>Carpentersville</t>
  </si>
  <si>
    <t>Edwardsville</t>
  </si>
  <si>
    <t>Loves Park</t>
  </si>
  <si>
    <t>Crystal Lake</t>
  </si>
  <si>
    <t>East St. Louis</t>
  </si>
  <si>
    <t>Batavia</t>
  </si>
  <si>
    <t>Park Forest</t>
  </si>
  <si>
    <t>Sycamore</t>
  </si>
  <si>
    <t>Orland Park</t>
  </si>
  <si>
    <t>Vernon Hills</t>
  </si>
  <si>
    <t>Grayslake</t>
  </si>
  <si>
    <t>Fairview Heights</t>
  </si>
  <si>
    <t>McHenry</t>
  </si>
  <si>
    <t>Crest Hill</t>
  </si>
  <si>
    <t>Algonquin</t>
  </si>
  <si>
    <t>Lockport</t>
  </si>
  <si>
    <t>Romeoville</t>
  </si>
  <si>
    <t>O'Fallon</t>
  </si>
  <si>
    <t>Oswego</t>
  </si>
  <si>
    <t>New Lenox</t>
  </si>
  <si>
    <t>Cary</t>
  </si>
  <si>
    <t>Gurnee</t>
  </si>
  <si>
    <t>Mokena</t>
  </si>
  <si>
    <t>Bartlett</t>
  </si>
  <si>
    <t>Machesney Park</t>
  </si>
  <si>
    <t>Matteson</t>
  </si>
  <si>
    <t>North Aurora</t>
  </si>
  <si>
    <t>Plainfield</t>
  </si>
  <si>
    <t>Lake in the Hills</t>
  </si>
  <si>
    <t>Round Lake</t>
  </si>
  <si>
    <t>Frankfort</t>
  </si>
  <si>
    <t>Yorkville</t>
  </si>
  <si>
    <t>East Peoria</t>
  </si>
  <si>
    <t>Homer Glen</t>
  </si>
  <si>
    <t>Huntley</t>
  </si>
  <si>
    <t>Godfrey</t>
  </si>
  <si>
    <t>East Chicago</t>
  </si>
  <si>
    <t>Hammond</t>
  </si>
  <si>
    <t>West Lafayette</t>
  </si>
  <si>
    <t>Logansport</t>
  </si>
  <si>
    <t>Vincennes</t>
  </si>
  <si>
    <t>Evansville</t>
  </si>
  <si>
    <t>Mishawaka</t>
  </si>
  <si>
    <t>Huntington</t>
  </si>
  <si>
    <t>South Bend</t>
  </si>
  <si>
    <t>Michigan City</t>
  </si>
  <si>
    <t>La Porte</t>
  </si>
  <si>
    <t>Terre Haute</t>
  </si>
  <si>
    <t>Kokomo</t>
  </si>
  <si>
    <t>Shelbyville</t>
  </si>
  <si>
    <t>Valparaiso</t>
  </si>
  <si>
    <t>Griffith</t>
  </si>
  <si>
    <t>Muncie</t>
  </si>
  <si>
    <t>Elkhart</t>
  </si>
  <si>
    <t>New Albany</t>
  </si>
  <si>
    <t>Clarksville</t>
  </si>
  <si>
    <t>New Castle</t>
  </si>
  <si>
    <t>Seymour</t>
  </si>
  <si>
    <t>Munster</t>
  </si>
  <si>
    <t>Anderson</t>
  </si>
  <si>
    <t>Fort Wayne</t>
  </si>
  <si>
    <t>Gary</t>
  </si>
  <si>
    <t>Indianapolis(the largest city in Indiana)</t>
  </si>
  <si>
    <t>Goshen</t>
  </si>
  <si>
    <t>Greenfield</t>
  </si>
  <si>
    <t>Crown Point</t>
  </si>
  <si>
    <t>Franklin</t>
  </si>
  <si>
    <t>Greenwood</t>
  </si>
  <si>
    <t>Hobart</t>
  </si>
  <si>
    <t>Lawrence</t>
  </si>
  <si>
    <t>Jeffersonville</t>
  </si>
  <si>
    <t>Merrillville</t>
  </si>
  <si>
    <t>Schererville</t>
  </si>
  <si>
    <t>Brownsburg</t>
  </si>
  <si>
    <t>Carmel</t>
  </si>
  <si>
    <t>Fishers</t>
  </si>
  <si>
    <t>Portage</t>
  </si>
  <si>
    <t>Noblesville</t>
  </si>
  <si>
    <t>Westfield</t>
  </si>
  <si>
    <t>Granger</t>
  </si>
  <si>
    <t>Des Moines(the largest city in Iowa)</t>
  </si>
  <si>
    <t>Iowa City</t>
  </si>
  <si>
    <t>Davenport</t>
  </si>
  <si>
    <t>Marshalltown</t>
  </si>
  <si>
    <t>Ames</t>
  </si>
  <si>
    <t>Sioux City</t>
  </si>
  <si>
    <t>Dubuque</t>
  </si>
  <si>
    <t>Cedar Falls</t>
  </si>
  <si>
    <t>Clinton</t>
  </si>
  <si>
    <t>Muscatine</t>
  </si>
  <si>
    <t>Waterloo</t>
  </si>
  <si>
    <t>Council Bluffs</t>
  </si>
  <si>
    <t>Mason City</t>
  </si>
  <si>
    <t>Ottumwa</t>
  </si>
  <si>
    <t>Cedar Rapids</t>
  </si>
  <si>
    <t>West Des Moines</t>
  </si>
  <si>
    <t>Ankeny</t>
  </si>
  <si>
    <t>Fort Dodge</t>
  </si>
  <si>
    <t>Coralville</t>
  </si>
  <si>
    <t>Urbandale</t>
  </si>
  <si>
    <t>Bettendorf</t>
  </si>
  <si>
    <t>Johnston</t>
  </si>
  <si>
    <t>Emporia</t>
  </si>
  <si>
    <t>Prairie Village</t>
  </si>
  <si>
    <t>Liberal</t>
  </si>
  <si>
    <t>Manhattan</t>
  </si>
  <si>
    <t>Salina</t>
  </si>
  <si>
    <t>Hays</t>
  </si>
  <si>
    <t>Topeka</t>
  </si>
  <si>
    <t>Garden City</t>
  </si>
  <si>
    <t>Wichita(the largest city in Kansas)</t>
  </si>
  <si>
    <t>Overland Park</t>
  </si>
  <si>
    <t>Hutchinson</t>
  </si>
  <si>
    <t>Dodge City</t>
  </si>
  <si>
    <t>Newton</t>
  </si>
  <si>
    <t>Lenexa</t>
  </si>
  <si>
    <t>Kansas City</t>
  </si>
  <si>
    <t>Derby</t>
  </si>
  <si>
    <t>Junction City</t>
  </si>
  <si>
    <t>Olathe</t>
  </si>
  <si>
    <t>Leavenworth</t>
  </si>
  <si>
    <t>Shawnee</t>
  </si>
  <si>
    <t>Gardner</t>
  </si>
  <si>
    <t>Leawood</t>
  </si>
  <si>
    <t>St. Matthews</t>
  </si>
  <si>
    <t>Covington</t>
  </si>
  <si>
    <t>Paducah</t>
  </si>
  <si>
    <t>Bowling Green</t>
  </si>
  <si>
    <t>Owensboro</t>
  </si>
  <si>
    <t>Winchester</t>
  </si>
  <si>
    <t>Louisville-Jefferson(the largest city in Kentucky)</t>
  </si>
  <si>
    <t>Lexington-Fayette</t>
  </si>
  <si>
    <t>Murray</t>
  </si>
  <si>
    <t>Henderson</t>
  </si>
  <si>
    <t>Jeffersontown</t>
  </si>
  <si>
    <t>Elizabethtown</t>
  </si>
  <si>
    <t>Nicholasville</t>
  </si>
  <si>
    <t>Hopkinsville</t>
  </si>
  <si>
    <t>Georgetown</t>
  </si>
  <si>
    <t>Erlanger</t>
  </si>
  <si>
    <t>Madisonville</t>
  </si>
  <si>
    <t>Radcliff</t>
  </si>
  <si>
    <t>Independence</t>
  </si>
  <si>
    <t>Gretna</t>
  </si>
  <si>
    <t>New Orleans(the largest city in Louisiana)</t>
  </si>
  <si>
    <t>Metairie</t>
  </si>
  <si>
    <t>Terrytown</t>
  </si>
  <si>
    <t>Chalmette</t>
  </si>
  <si>
    <t>Kenner</t>
  </si>
  <si>
    <t>Opelousas</t>
  </si>
  <si>
    <t>Marrero</t>
  </si>
  <si>
    <t>New Iberia</t>
  </si>
  <si>
    <t>Houma</t>
  </si>
  <si>
    <t>Baton Rouge</t>
  </si>
  <si>
    <t>Bayou Cane</t>
  </si>
  <si>
    <t>Lake Charles</t>
  </si>
  <si>
    <t>Slidell</t>
  </si>
  <si>
    <t>Monroe</t>
  </si>
  <si>
    <t>Natchitoches</t>
  </si>
  <si>
    <t>Shreveport</t>
  </si>
  <si>
    <t>Bossier City</t>
  </si>
  <si>
    <t>Alexandria</t>
  </si>
  <si>
    <t>Sulphur</t>
  </si>
  <si>
    <t>Ruston</t>
  </si>
  <si>
    <t>Laplace</t>
  </si>
  <si>
    <t>Shenandoah</t>
  </si>
  <si>
    <t>Prairieville</t>
  </si>
  <si>
    <t>Central</t>
  </si>
  <si>
    <t>Portland(the largest city in Maine)</t>
  </si>
  <si>
    <t>South Portland</t>
  </si>
  <si>
    <t>Biddeford</t>
  </si>
  <si>
    <t>Bangor</t>
  </si>
  <si>
    <t>Westbrook</t>
  </si>
  <si>
    <t>Augusta</t>
  </si>
  <si>
    <t>Saco</t>
  </si>
  <si>
    <t>Langley Park</t>
  </si>
  <si>
    <t>Takoma Park</t>
  </si>
  <si>
    <t>Hyattsville</t>
  </si>
  <si>
    <t>Baltimore(the largest city in Maryland)</t>
  </si>
  <si>
    <t>Silver Spring</t>
  </si>
  <si>
    <t>Parkville</t>
  </si>
  <si>
    <t>Rockville</t>
  </si>
  <si>
    <t>Chillum</t>
  </si>
  <si>
    <t>College Park</t>
  </si>
  <si>
    <t>Laurel</t>
  </si>
  <si>
    <t>Gaithersburg</t>
  </si>
  <si>
    <t>Hagerstown</t>
  </si>
  <si>
    <t>Towson</t>
  </si>
  <si>
    <t>North Bethesda</t>
  </si>
  <si>
    <t>Dundalk</t>
  </si>
  <si>
    <t>Annapolis</t>
  </si>
  <si>
    <t>Landover</t>
  </si>
  <si>
    <t>Cumberland</t>
  </si>
  <si>
    <t>Frederick</t>
  </si>
  <si>
    <t>Bethesda</t>
  </si>
  <si>
    <t>Salisbury</t>
  </si>
  <si>
    <t>Carney</t>
  </si>
  <si>
    <t>Arbutus</t>
  </si>
  <si>
    <t>Greenbelt</t>
  </si>
  <si>
    <t>White Oak</t>
  </si>
  <si>
    <t>Essex</t>
  </si>
  <si>
    <t>Montgomery Village</t>
  </si>
  <si>
    <t>Beltsville</t>
  </si>
  <si>
    <t>Ferndale</t>
  </si>
  <si>
    <t>Catonsville</t>
  </si>
  <si>
    <t>Woodlawn</t>
  </si>
  <si>
    <t>Milford Mill</t>
  </si>
  <si>
    <t>Reisterstown</t>
  </si>
  <si>
    <t>Suitland</t>
  </si>
  <si>
    <t>Germantown</t>
  </si>
  <si>
    <t>Glen Burnie</t>
  </si>
  <si>
    <t>Owings Mills</t>
  </si>
  <si>
    <t>Middle River</t>
  </si>
  <si>
    <t>Rosedale</t>
  </si>
  <si>
    <t>Pikesville</t>
  </si>
  <si>
    <t>Cockeysville</t>
  </si>
  <si>
    <t>Glassmanor</t>
  </si>
  <si>
    <t>South Laurel</t>
  </si>
  <si>
    <t>Seabrook</t>
  </si>
  <si>
    <t>Aspen Hill</t>
  </si>
  <si>
    <t>Perry Hall</t>
  </si>
  <si>
    <t>Crofton</t>
  </si>
  <si>
    <t>Ballenger Creek</t>
  </si>
  <si>
    <t>Calverton</t>
  </si>
  <si>
    <t>Odenton</t>
  </si>
  <si>
    <t>Lochearn</t>
  </si>
  <si>
    <t>Redland</t>
  </si>
  <si>
    <t>Bowie</t>
  </si>
  <si>
    <t>Scaggsville</t>
  </si>
  <si>
    <t>Ellicott City</t>
  </si>
  <si>
    <t>Olney</t>
  </si>
  <si>
    <t>Randallstown</t>
  </si>
  <si>
    <t>Fairland</t>
  </si>
  <si>
    <t>Oxon Hill</t>
  </si>
  <si>
    <t>Bel Air South</t>
  </si>
  <si>
    <t>Camp Springs</t>
  </si>
  <si>
    <t>Edgewood</t>
  </si>
  <si>
    <t>Severna Park</t>
  </si>
  <si>
    <t>North Potomac</t>
  </si>
  <si>
    <t>Ilchester</t>
  </si>
  <si>
    <t>Waldorf</t>
  </si>
  <si>
    <t>Severn</t>
  </si>
  <si>
    <t>Bel Air North</t>
  </si>
  <si>
    <t>Potomac</t>
  </si>
  <si>
    <t>Fort Washington</t>
  </si>
  <si>
    <t>Arnold</t>
  </si>
  <si>
    <t>Eldersburg</t>
  </si>
  <si>
    <t>Lake Shore</t>
  </si>
  <si>
    <t>Cambridge</t>
  </si>
  <si>
    <t>Somerville</t>
  </si>
  <si>
    <t>Boston(the largest city in Massachusetts)</t>
  </si>
  <si>
    <t>Everett</t>
  </si>
  <si>
    <t>Brookline</t>
  </si>
  <si>
    <t>Chelsea</t>
  </si>
  <si>
    <t>Watertown Town</t>
  </si>
  <si>
    <t>Malden</t>
  </si>
  <si>
    <t>Lynn</t>
  </si>
  <si>
    <t>Salem</t>
  </si>
  <si>
    <t>Medford</t>
  </si>
  <si>
    <t>Lowell</t>
  </si>
  <si>
    <t>Revere</t>
  </si>
  <si>
    <t>New Bedford</t>
  </si>
  <si>
    <t>Fall River</t>
  </si>
  <si>
    <t>Arlington</t>
  </si>
  <si>
    <t>Melrose</t>
  </si>
  <si>
    <t>Winthrop Town</t>
  </si>
  <si>
    <t>Waltham</t>
  </si>
  <si>
    <t>Worcester</t>
  </si>
  <si>
    <t>Holyoke</t>
  </si>
  <si>
    <t>Amherst Center</t>
  </si>
  <si>
    <t>Newburyport</t>
  </si>
  <si>
    <t>Brockton</t>
  </si>
  <si>
    <t>Beverly</t>
  </si>
  <si>
    <t>Norwood</t>
  </si>
  <si>
    <t>Wakefield</t>
  </si>
  <si>
    <t>Marblehead</t>
  </si>
  <si>
    <t>Woburn</t>
  </si>
  <si>
    <t>Stoneham</t>
  </si>
  <si>
    <t>Northampton</t>
  </si>
  <si>
    <t>Peabody</t>
  </si>
  <si>
    <t>Fitchburg</t>
  </si>
  <si>
    <t>Dedham</t>
  </si>
  <si>
    <t>Framingham</t>
  </si>
  <si>
    <t>Chicopee</t>
  </si>
  <si>
    <t>Gloucester</t>
  </si>
  <si>
    <t>Saugus</t>
  </si>
  <si>
    <t>Greenfield Town</t>
  </si>
  <si>
    <t>Haverhill</t>
  </si>
  <si>
    <t>Leominster</t>
  </si>
  <si>
    <t>Marlborough</t>
  </si>
  <si>
    <t>Pittsfield</t>
  </si>
  <si>
    <t>Needham</t>
  </si>
  <si>
    <t>Southbridge Town</t>
  </si>
  <si>
    <t>Methuen Town</t>
  </si>
  <si>
    <t>Braintree Town</t>
  </si>
  <si>
    <t>Weymouth Town</t>
  </si>
  <si>
    <t>Wellesley</t>
  </si>
  <si>
    <t>Danvers</t>
  </si>
  <si>
    <t>Randolph</t>
  </si>
  <si>
    <t>West Springfield Town</t>
  </si>
  <si>
    <t>Reading</t>
  </si>
  <si>
    <t>Attleboro</t>
  </si>
  <si>
    <t>Lexington</t>
  </si>
  <si>
    <t>Taunton</t>
  </si>
  <si>
    <t>Somerset</t>
  </si>
  <si>
    <t>Barnstable Town</t>
  </si>
  <si>
    <t>Agawam Town</t>
  </si>
  <si>
    <t>Franklin Town</t>
  </si>
  <si>
    <t>Hamtramck</t>
  </si>
  <si>
    <t>Ypsilanti</t>
  </si>
  <si>
    <t>Lincoln Park</t>
  </si>
  <si>
    <t>Wyandotte</t>
  </si>
  <si>
    <t>Dearborn</t>
  </si>
  <si>
    <t>Royal Oak</t>
  </si>
  <si>
    <t>Eastpointe</t>
  </si>
  <si>
    <t>Madison Heights</t>
  </si>
  <si>
    <t>Grand Rapids</t>
  </si>
  <si>
    <t>East Lansing</t>
  </si>
  <si>
    <t>Bay City</t>
  </si>
  <si>
    <t>Mount Pleasant</t>
  </si>
  <si>
    <t>Ann Arbor</t>
  </si>
  <si>
    <t>Detroit(the largest city in Michigan)</t>
  </si>
  <si>
    <t>Allen Park</t>
  </si>
  <si>
    <t>Southgate</t>
  </si>
  <si>
    <t>Kalamazoo</t>
  </si>
  <si>
    <t>St. Clair Shores</t>
  </si>
  <si>
    <t>Dearborn Heights</t>
  </si>
  <si>
    <t>Holland</t>
  </si>
  <si>
    <t>Port Huron</t>
  </si>
  <si>
    <t>Marquette</t>
  </si>
  <si>
    <t>Adrian</t>
  </si>
  <si>
    <t>Warren</t>
  </si>
  <si>
    <t>Flint</t>
  </si>
  <si>
    <t>Wayne</t>
  </si>
  <si>
    <t>Saginaw</t>
  </si>
  <si>
    <t>Muskegon</t>
  </si>
  <si>
    <t>Pontiac</t>
  </si>
  <si>
    <t>Westland</t>
  </si>
  <si>
    <t>Trenton</t>
  </si>
  <si>
    <t>Battle Creek</t>
  </si>
  <si>
    <t>Livonia</t>
  </si>
  <si>
    <t>Taylor</t>
  </si>
  <si>
    <t>Southfield</t>
  </si>
  <si>
    <t>Sterling Heights</t>
  </si>
  <si>
    <t>Inkster</t>
  </si>
  <si>
    <t>Midland</t>
  </si>
  <si>
    <t>Waverly</t>
  </si>
  <si>
    <t>Auburn Hills</t>
  </si>
  <si>
    <t>Farmington Hills</t>
  </si>
  <si>
    <t>Kentwood</t>
  </si>
  <si>
    <t>Burton</t>
  </si>
  <si>
    <t>Jenison</t>
  </si>
  <si>
    <t>Walker</t>
  </si>
  <si>
    <t>Rochester Hills</t>
  </si>
  <si>
    <t>Okemos</t>
  </si>
  <si>
    <t>Haslett</t>
  </si>
  <si>
    <t>Novi</t>
  </si>
  <si>
    <t>Holt</t>
  </si>
  <si>
    <t>Allendale</t>
  </si>
  <si>
    <t>Romulus</t>
  </si>
  <si>
    <t>Norton Shores</t>
  </si>
  <si>
    <t>Forest Hills</t>
  </si>
  <si>
    <t>Minneapolis(the largest city in Minnesota)</t>
  </si>
  <si>
    <t>St. Paul</t>
  </si>
  <si>
    <t>Richfield</t>
  </si>
  <si>
    <t>Hopkins</t>
  </si>
  <si>
    <t>Columbia Heights</t>
  </si>
  <si>
    <t>St. Louis Park</t>
  </si>
  <si>
    <t>Winona</t>
  </si>
  <si>
    <t>West St. Paul</t>
  </si>
  <si>
    <t>Crystal</t>
  </si>
  <si>
    <t>New Hope</t>
  </si>
  <si>
    <t>Anoka</t>
  </si>
  <si>
    <t>Mankato</t>
  </si>
  <si>
    <t>South St. Paul</t>
  </si>
  <si>
    <t>Fridley</t>
  </si>
  <si>
    <t>Edina</t>
  </si>
  <si>
    <t>Austin</t>
  </si>
  <si>
    <t>White Bear Lake</t>
  </si>
  <si>
    <t>Stillwater</t>
  </si>
  <si>
    <t>New Brighton</t>
  </si>
  <si>
    <t>Moorhead</t>
  </si>
  <si>
    <t>Willmar</t>
  </si>
  <si>
    <t>Burnsville</t>
  </si>
  <si>
    <t>Brooklyn Center</t>
  </si>
  <si>
    <t>Northfield</t>
  </si>
  <si>
    <t>Rochester</t>
  </si>
  <si>
    <t>Hastings</t>
  </si>
  <si>
    <t>Shakopee</t>
  </si>
  <si>
    <t>Faribault</t>
  </si>
  <si>
    <t>Brooklyn Park</t>
  </si>
  <si>
    <t>Golden Valley</t>
  </si>
  <si>
    <t>Albert Lea</t>
  </si>
  <si>
    <t>Coon Rapids</t>
  </si>
  <si>
    <t>Owatonna</t>
  </si>
  <si>
    <t>Maplewood</t>
  </si>
  <si>
    <t>Eagan</t>
  </si>
  <si>
    <t>Blaine</t>
  </si>
  <si>
    <t>Savage</t>
  </si>
  <si>
    <t>Chaska</t>
  </si>
  <si>
    <t>Minnetonka</t>
  </si>
  <si>
    <t>Woodbury</t>
  </si>
  <si>
    <t>Champlin</t>
  </si>
  <si>
    <t>Rosemount</t>
  </si>
  <si>
    <t>Farmington</t>
  </si>
  <si>
    <t>Plymouth</t>
  </si>
  <si>
    <t>Eden Prairie</t>
  </si>
  <si>
    <t>Inver Grove Heights</t>
  </si>
  <si>
    <t>Forest Lake</t>
  </si>
  <si>
    <t>Shoreview</t>
  </si>
  <si>
    <t>Cottage Grove</t>
  </si>
  <si>
    <t>Chanhassen</t>
  </si>
  <si>
    <t>Elk River</t>
  </si>
  <si>
    <t>Lakeville</t>
  </si>
  <si>
    <t>Prior Lake</t>
  </si>
  <si>
    <t>Maple Grove</t>
  </si>
  <si>
    <t>Andover</t>
  </si>
  <si>
    <t>Ramsey</t>
  </si>
  <si>
    <t>Lino Lakes</t>
  </si>
  <si>
    <t>Hattiesburg</t>
  </si>
  <si>
    <t>Pascagoula</t>
  </si>
  <si>
    <t>Greenville</t>
  </si>
  <si>
    <t>Biloxi</t>
  </si>
  <si>
    <t>Ridgeland</t>
  </si>
  <si>
    <t>Clarksdale</t>
  </si>
  <si>
    <t>Starkville</t>
  </si>
  <si>
    <t>Jackson(the largest city in Mississippi)</t>
  </si>
  <si>
    <t>Ocean Springs</t>
  </si>
  <si>
    <t>Gulfport</t>
  </si>
  <si>
    <t>Tupelo</t>
  </si>
  <si>
    <t>Horn Lake</t>
  </si>
  <si>
    <t>Vicksburg</t>
  </si>
  <si>
    <t>Southaven</t>
  </si>
  <si>
    <t>Pearl</t>
  </si>
  <si>
    <t>Olive Branch</t>
  </si>
  <si>
    <t>Gautier</t>
  </si>
  <si>
    <t>St. Louis</t>
  </si>
  <si>
    <t>University City</t>
  </si>
  <si>
    <t>Webster Groves</t>
  </si>
  <si>
    <t>Lemay</t>
  </si>
  <si>
    <t>Sedalia</t>
  </si>
  <si>
    <t>Florissant</t>
  </si>
  <si>
    <t>Rolla</t>
  </si>
  <si>
    <t>Kirkwood</t>
  </si>
  <si>
    <t>Affton</t>
  </si>
  <si>
    <t>Warrensburg</t>
  </si>
  <si>
    <t>Kansas City(the largest city in Missouri)</t>
  </si>
  <si>
    <t>Joplin</t>
  </si>
  <si>
    <t>Kirksville</t>
  </si>
  <si>
    <t>Poplar Bluff</t>
  </si>
  <si>
    <t>Gladstone</t>
  </si>
  <si>
    <t>Ferguson</t>
  </si>
  <si>
    <t>St. Joseph</t>
  </si>
  <si>
    <t>Mehlville</t>
  </si>
  <si>
    <t>Hannibal</t>
  </si>
  <si>
    <t>Cape Girardeau</t>
  </si>
  <si>
    <t>Hazelwood</t>
  </si>
  <si>
    <t>Raytown</t>
  </si>
  <si>
    <t>St. Peters</t>
  </si>
  <si>
    <t>Creve Coeur</t>
  </si>
  <si>
    <t>Maryland Heights</t>
  </si>
  <si>
    <t>Blue Springs</t>
  </si>
  <si>
    <t>Jefferson City</t>
  </si>
  <si>
    <t>Liberty</t>
  </si>
  <si>
    <t>Spanish Lake</t>
  </si>
  <si>
    <t>Belton</t>
  </si>
  <si>
    <t>Nixa</t>
  </si>
  <si>
    <t>Lee's Summit</t>
  </si>
  <si>
    <t>Ballwin</t>
  </si>
  <si>
    <t>Chesterfield</t>
  </si>
  <si>
    <t>Grandview</t>
  </si>
  <si>
    <t>Oakville</t>
  </si>
  <si>
    <t>Raymore</t>
  </si>
  <si>
    <t>Ozark</t>
  </si>
  <si>
    <t>Old Jamestown</t>
  </si>
  <si>
    <t>Wentzville</t>
  </si>
  <si>
    <t>Wildwood</t>
  </si>
  <si>
    <t>Bozeman</t>
  </si>
  <si>
    <t>Missoula</t>
  </si>
  <si>
    <t>Great Falls</t>
  </si>
  <si>
    <t>Kalispell</t>
  </si>
  <si>
    <t>Butte-Silver Bow</t>
  </si>
  <si>
    <t>Billings(the largest city in Montana)</t>
  </si>
  <si>
    <t>Omaha(the largest city in Nebraska)</t>
  </si>
  <si>
    <t>Kearney</t>
  </si>
  <si>
    <t>North Platte</t>
  </si>
  <si>
    <t>Norfolk</t>
  </si>
  <si>
    <t>Grand Island</t>
  </si>
  <si>
    <t>Papillion</t>
  </si>
  <si>
    <t>Bellevue</t>
  </si>
  <si>
    <t>Las Vegas(the largest city in Nevada)</t>
  </si>
  <si>
    <t>Sparks</t>
  </si>
  <si>
    <t>Sunrise Manor</t>
  </si>
  <si>
    <t>Carson City</t>
  </si>
  <si>
    <t>Elko</t>
  </si>
  <si>
    <t>North Las Vegas</t>
  </si>
  <si>
    <t>Whitney</t>
  </si>
  <si>
    <t>Summerlin South</t>
  </si>
  <si>
    <t>Sun Valley</t>
  </si>
  <si>
    <t>Fernley</t>
  </si>
  <si>
    <t>Pahrump</t>
  </si>
  <si>
    <t>Manchester(the largest city in New Hampshire)</t>
  </si>
  <si>
    <t>Portsmouth</t>
  </si>
  <si>
    <t>Keene</t>
  </si>
  <si>
    <t>Nashua</t>
  </si>
  <si>
    <t>Derry</t>
  </si>
  <si>
    <t>Hoboken</t>
  </si>
  <si>
    <t>West New York</t>
  </si>
  <si>
    <t>Jersey City</t>
  </si>
  <si>
    <t>Cliffside Park</t>
  </si>
  <si>
    <t>Passaic</t>
  </si>
  <si>
    <t>Palisades Park</t>
  </si>
  <si>
    <t>Elizabeth</t>
  </si>
  <si>
    <t>Bayonne</t>
  </si>
  <si>
    <t>Fort Lee</t>
  </si>
  <si>
    <t>Garfield</t>
  </si>
  <si>
    <t>Newark(the largest city in New Jersey)</t>
  </si>
  <si>
    <t>Paterson</t>
  </si>
  <si>
    <t>Kearny</t>
  </si>
  <si>
    <t>New Brunswick</t>
  </si>
  <si>
    <t>Perth Amboy</t>
  </si>
  <si>
    <t>Hackensack</t>
  </si>
  <si>
    <t>East Orange</t>
  </si>
  <si>
    <t>Morristown</t>
  </si>
  <si>
    <t>Rutherford</t>
  </si>
  <si>
    <t>Camden</t>
  </si>
  <si>
    <t>Linden</t>
  </si>
  <si>
    <t>Bergenfield</t>
  </si>
  <si>
    <t>Rahway</t>
  </si>
  <si>
    <t>Iselin</t>
  </si>
  <si>
    <t>Fair Lawn</t>
  </si>
  <si>
    <t>Long Branch</t>
  </si>
  <si>
    <t>North Plainfield</t>
  </si>
  <si>
    <t>Carteret</t>
  </si>
  <si>
    <t>Dumont</t>
  </si>
  <si>
    <t>Woodbridge</t>
  </si>
  <si>
    <t>Pleasantville</t>
  </si>
  <si>
    <t>Point Pleasant</t>
  </si>
  <si>
    <t>Avenel</t>
  </si>
  <si>
    <t>Summit</t>
  </si>
  <si>
    <t>South Plainfield</t>
  </si>
  <si>
    <t>Ridgewood</t>
  </si>
  <si>
    <t>Colonia</t>
  </si>
  <si>
    <t>Lindenwold</t>
  </si>
  <si>
    <t>Bridgeton</t>
  </si>
  <si>
    <t>Paramus</t>
  </si>
  <si>
    <t>Glassboro</t>
  </si>
  <si>
    <t>Old Bridge</t>
  </si>
  <si>
    <t>Sayreville</t>
  </si>
  <si>
    <t>Toms River</t>
  </si>
  <si>
    <t>Millville</t>
  </si>
  <si>
    <t>Vineland</t>
  </si>
  <si>
    <t>Tinton Falls</t>
  </si>
  <si>
    <t>Albuquerque(the largest city in New Mexico)</t>
  </si>
  <si>
    <t>Santa Fe</t>
  </si>
  <si>
    <t>Hobbs</t>
  </si>
  <si>
    <t>Las Cruces</t>
  </si>
  <si>
    <t>Gallup</t>
  </si>
  <si>
    <t>Alamogordo</t>
  </si>
  <si>
    <t>South Valley</t>
  </si>
  <si>
    <t>Rio Rancho</t>
  </si>
  <si>
    <t>New York(the largest city in New York)</t>
  </si>
  <si>
    <t>Mineola</t>
  </si>
  <si>
    <t>Port Chester</t>
  </si>
  <si>
    <t>Mount Vernon</t>
  </si>
  <si>
    <t>Hempstead</t>
  </si>
  <si>
    <t>Ithaca</t>
  </si>
  <si>
    <t>Lynbrook</t>
  </si>
  <si>
    <t>Yonkers</t>
  </si>
  <si>
    <t>Valley Stream</t>
  </si>
  <si>
    <t>Franklin Square</t>
  </si>
  <si>
    <t>Buffalo</t>
  </si>
  <si>
    <t>Newburgh</t>
  </si>
  <si>
    <t>West Hempstead</t>
  </si>
  <si>
    <t>Mamaroneck</t>
  </si>
  <si>
    <t>New Rochelle</t>
  </si>
  <si>
    <t>White Plains</t>
  </si>
  <si>
    <t>Ossining</t>
  </si>
  <si>
    <t>Baldwin</t>
  </si>
  <si>
    <t>Eastchester</t>
  </si>
  <si>
    <t>Schenectady</t>
  </si>
  <si>
    <t>Elmont</t>
  </si>
  <si>
    <t>North Valley Stream</t>
  </si>
  <si>
    <t>Hicksville</t>
  </si>
  <si>
    <t>Poughkeepsie</t>
  </si>
  <si>
    <t>Uniondale</t>
  </si>
  <si>
    <t>Rockville Centre</t>
  </si>
  <si>
    <t>Peekskill</t>
  </si>
  <si>
    <t>Copiague</t>
  </si>
  <si>
    <t>North Bellmore</t>
  </si>
  <si>
    <t>Merrick</t>
  </si>
  <si>
    <t>Binghamton</t>
  </si>
  <si>
    <t>Lindenhurst</t>
  </si>
  <si>
    <t>Plattsburgh</t>
  </si>
  <si>
    <t>Utica</t>
  </si>
  <si>
    <t>East Meadow</t>
  </si>
  <si>
    <t>Kingston</t>
  </si>
  <si>
    <t>Levittown</t>
  </si>
  <si>
    <t>Jamestown</t>
  </si>
  <si>
    <t>Glen Cove</t>
  </si>
  <si>
    <t>Cortland</t>
  </si>
  <si>
    <t>Niagara Falls</t>
  </si>
  <si>
    <t>Huntington Station</t>
  </si>
  <si>
    <t>Elmira</t>
  </si>
  <si>
    <t>Watertown</t>
  </si>
  <si>
    <t>Massapequa</t>
  </si>
  <si>
    <t>East Massapequa</t>
  </si>
  <si>
    <t>Tonawanda</t>
  </si>
  <si>
    <t>North Massapequa</t>
  </si>
  <si>
    <t>Bay Shore</t>
  </si>
  <si>
    <t>Plainview</t>
  </si>
  <si>
    <t>Wantagh</t>
  </si>
  <si>
    <t>North Babylon</t>
  </si>
  <si>
    <t>Massapequa Park</t>
  </si>
  <si>
    <t>Woodmere</t>
  </si>
  <si>
    <t>West Babylon</t>
  </si>
  <si>
    <t>Deer Park</t>
  </si>
  <si>
    <t>North Amityville</t>
  </si>
  <si>
    <t>Islip</t>
  </si>
  <si>
    <t>Saratoga Springs</t>
  </si>
  <si>
    <t>Rotterdam</t>
  </si>
  <si>
    <t>East Northport</t>
  </si>
  <si>
    <t>Lake Ronkonkoma</t>
  </si>
  <si>
    <t>Syosset</t>
  </si>
  <si>
    <t>Amsterdam</t>
  </si>
  <si>
    <t>Scarsdale</t>
  </si>
  <si>
    <t>North Tonawanda</t>
  </si>
  <si>
    <t>North Bay Shore</t>
  </si>
  <si>
    <t>Lackawanna</t>
  </si>
  <si>
    <t>Selden</t>
  </si>
  <si>
    <t>Harrison</t>
  </si>
  <si>
    <t>Cheektowaga</t>
  </si>
  <si>
    <t>Central Islip</t>
  </si>
  <si>
    <t>West Islip</t>
  </si>
  <si>
    <t>Monsey</t>
  </si>
  <si>
    <t>Holbrook</t>
  </si>
  <si>
    <t>Nanuet</t>
  </si>
  <si>
    <t>Sayville</t>
  </si>
  <si>
    <t>Irondequoit</t>
  </si>
  <si>
    <t>Commack</t>
  </si>
  <si>
    <t>Shirley</t>
  </si>
  <si>
    <t>Kings Park</t>
  </si>
  <si>
    <t>West Seneca</t>
  </si>
  <si>
    <t>East Patchogue</t>
  </si>
  <si>
    <t>Hauppauge</t>
  </si>
  <si>
    <t>Ronkonkoma</t>
  </si>
  <si>
    <t>Kiryas Joel</t>
  </si>
  <si>
    <t>Holtsville</t>
  </si>
  <si>
    <t>Centereach</t>
  </si>
  <si>
    <t>Smithtown</t>
  </si>
  <si>
    <t>New City</t>
  </si>
  <si>
    <t>Melville</t>
  </si>
  <si>
    <t>Coram</t>
  </si>
  <si>
    <t>Dix Hills</t>
  </si>
  <si>
    <t>Boone</t>
  </si>
  <si>
    <t>Asheville</t>
  </si>
  <si>
    <t>Elizabeth City</t>
  </si>
  <si>
    <t>Chapel Hill</t>
  </si>
  <si>
    <t>Raleigh</t>
  </si>
  <si>
    <t>Wilson</t>
  </si>
  <si>
    <t>Statesville</t>
  </si>
  <si>
    <t>Kinston</t>
  </si>
  <si>
    <t>Durham</t>
  </si>
  <si>
    <t>Lumberton</t>
  </si>
  <si>
    <t>Carrboro</t>
  </si>
  <si>
    <t>Hickory</t>
  </si>
  <si>
    <t>Shelby</t>
  </si>
  <si>
    <t>New Bern</t>
  </si>
  <si>
    <t>Morrisville</t>
  </si>
  <si>
    <t>Charlotte(the largest city in North Carolina)</t>
  </si>
  <si>
    <t>Apex</t>
  </si>
  <si>
    <t>Cornelius</t>
  </si>
  <si>
    <t>Morganton</t>
  </si>
  <si>
    <t>Goldsboro</t>
  </si>
  <si>
    <t>Havelock</t>
  </si>
  <si>
    <t>Asheboro</t>
  </si>
  <si>
    <t>High Point</t>
  </si>
  <si>
    <t>Gastonia</t>
  </si>
  <si>
    <t>Garner</t>
  </si>
  <si>
    <t>Winston-Salem</t>
  </si>
  <si>
    <t>Rocky Mount</t>
  </si>
  <si>
    <t>Kannapolis</t>
  </si>
  <si>
    <t>Fuquay-Varina</t>
  </si>
  <si>
    <t>Lenoir</t>
  </si>
  <si>
    <t>Mooresville</t>
  </si>
  <si>
    <t>Wake Forest</t>
  </si>
  <si>
    <t>Kernersville</t>
  </si>
  <si>
    <t>Holly Springs</t>
  </si>
  <si>
    <t>Huntersville</t>
  </si>
  <si>
    <t>Matthews</t>
  </si>
  <si>
    <t>Clemmons</t>
  </si>
  <si>
    <t>Indian Trail</t>
  </si>
  <si>
    <t>Mint Hill</t>
  </si>
  <si>
    <t>Grand Forks</t>
  </si>
  <si>
    <t>Fargo(the largest city in North Dakota)</t>
  </si>
  <si>
    <t>Minot</t>
  </si>
  <si>
    <t>Dickinson</t>
  </si>
  <si>
    <t>West Fargo</t>
  </si>
  <si>
    <t>Mandan</t>
  </si>
  <si>
    <t>Cleveland</t>
  </si>
  <si>
    <t>East Cleveland</t>
  </si>
  <si>
    <t>Cleveland Heights</t>
  </si>
  <si>
    <t>Whitehall</t>
  </si>
  <si>
    <t>Sandusky</t>
  </si>
  <si>
    <t>Cincinnati</t>
  </si>
  <si>
    <t>Tiffin</t>
  </si>
  <si>
    <t>Akron</t>
  </si>
  <si>
    <t>South Euclid</t>
  </si>
  <si>
    <t>Mayfield Heights</t>
  </si>
  <si>
    <t>Toledo</t>
  </si>
  <si>
    <t>Cuyahoga Falls</t>
  </si>
  <si>
    <t>Dayton</t>
  </si>
  <si>
    <t>Upper Arlington</t>
  </si>
  <si>
    <t>Shaker Heights</t>
  </si>
  <si>
    <t>New Philadelphia</t>
  </si>
  <si>
    <t>Garfield Heights</t>
  </si>
  <si>
    <t>Rocky River</t>
  </si>
  <si>
    <t>Alliance</t>
  </si>
  <si>
    <t>Parma</t>
  </si>
  <si>
    <t>Hamilton</t>
  </si>
  <si>
    <t>Lima</t>
  </si>
  <si>
    <t>Barberton</t>
  </si>
  <si>
    <t>Piqua</t>
  </si>
  <si>
    <t>Columbus(the largest city in Ohio)</t>
  </si>
  <si>
    <t>Kettering</t>
  </si>
  <si>
    <t>Kent</t>
  </si>
  <si>
    <t>Zanesville</t>
  </si>
  <si>
    <t>Parma Heights</t>
  </si>
  <si>
    <t>Fairview Park</t>
  </si>
  <si>
    <t>Massillon</t>
  </si>
  <si>
    <t>Maple Heights</t>
  </si>
  <si>
    <t>Chillicothe</t>
  </si>
  <si>
    <t>Findlay</t>
  </si>
  <si>
    <t>North Canton</t>
  </si>
  <si>
    <t>Lorain</t>
  </si>
  <si>
    <t>Steubenville</t>
  </si>
  <si>
    <t>Euclid</t>
  </si>
  <si>
    <t>Painesville</t>
  </si>
  <si>
    <t>Berea</t>
  </si>
  <si>
    <t>Youngstown</t>
  </si>
  <si>
    <t>Ashtabula</t>
  </si>
  <si>
    <t>Wooster</t>
  </si>
  <si>
    <t>Fairborn</t>
  </si>
  <si>
    <t>Sidney</t>
  </si>
  <si>
    <t>Brook Park</t>
  </si>
  <si>
    <t>Mansfield</t>
  </si>
  <si>
    <t>Wadsworth</t>
  </si>
  <si>
    <t>Medina</t>
  </si>
  <si>
    <t>Centerville</t>
  </si>
  <si>
    <t>Willoughby</t>
  </si>
  <si>
    <t>Elyria</t>
  </si>
  <si>
    <t>Reynoldsburg</t>
  </si>
  <si>
    <t>Boardman</t>
  </si>
  <si>
    <t>Huber Heights</t>
  </si>
  <si>
    <t>Westerville</t>
  </si>
  <si>
    <t>North Olmsted</t>
  </si>
  <si>
    <t>Xenia</t>
  </si>
  <si>
    <t>Grove City</t>
  </si>
  <si>
    <t>Austintown</t>
  </si>
  <si>
    <t>Miamisburg</t>
  </si>
  <si>
    <t>Sylvania</t>
  </si>
  <si>
    <t>Gahanna</t>
  </si>
  <si>
    <t>Eastlake</t>
  </si>
  <si>
    <t>Perrysburg</t>
  </si>
  <si>
    <t>Westlake</t>
  </si>
  <si>
    <t>Avon Lake</t>
  </si>
  <si>
    <t>Hilliard</t>
  </si>
  <si>
    <t>Marysville</t>
  </si>
  <si>
    <t>Stow</t>
  </si>
  <si>
    <t>Brunswick</t>
  </si>
  <si>
    <t>Lebanon</t>
  </si>
  <si>
    <t>Mentor</t>
  </si>
  <si>
    <t>Strongsville</t>
  </si>
  <si>
    <t>Trotwood</t>
  </si>
  <si>
    <t>Pickerington</t>
  </si>
  <si>
    <t>Beavercreek</t>
  </si>
  <si>
    <t>Mason</t>
  </si>
  <si>
    <t>Springboro</t>
  </si>
  <si>
    <t>Tallmadge</t>
  </si>
  <si>
    <t>North Royalton</t>
  </si>
  <si>
    <t>North Ridgeville</t>
  </si>
  <si>
    <t>Twinsburg</t>
  </si>
  <si>
    <t>Avon</t>
  </si>
  <si>
    <t>Solon</t>
  </si>
  <si>
    <t>Hudson</t>
  </si>
  <si>
    <t>Broadview Heights</t>
  </si>
  <si>
    <t>Green</t>
  </si>
  <si>
    <t>Bethany</t>
  </si>
  <si>
    <t>Tulsa</t>
  </si>
  <si>
    <t>Del City</t>
  </si>
  <si>
    <t>Oklahoma City(the largest city in Oklahoma)</t>
  </si>
  <si>
    <t>Lawton</t>
  </si>
  <si>
    <t>Muskogee</t>
  </si>
  <si>
    <t>Yukon</t>
  </si>
  <si>
    <t>Moore</t>
  </si>
  <si>
    <t>Ponca City</t>
  </si>
  <si>
    <t>Ardmore</t>
  </si>
  <si>
    <t>Norman</t>
  </si>
  <si>
    <t>Ada</t>
  </si>
  <si>
    <t>Enid</t>
  </si>
  <si>
    <t>Edmond</t>
  </si>
  <si>
    <t>Midwest City</t>
  </si>
  <si>
    <t>Altus</t>
  </si>
  <si>
    <t>El Reno</t>
  </si>
  <si>
    <t>Owasso</t>
  </si>
  <si>
    <t>Duncan</t>
  </si>
  <si>
    <t>Bartlesville</t>
  </si>
  <si>
    <t>Claremore</t>
  </si>
  <si>
    <t>McAlester</t>
  </si>
  <si>
    <t>Sapulpa</t>
  </si>
  <si>
    <t>Mustang</t>
  </si>
  <si>
    <t>Broken Arrow</t>
  </si>
  <si>
    <t>Sand Springs</t>
  </si>
  <si>
    <t>Bixby</t>
  </si>
  <si>
    <t>Jenks</t>
  </si>
  <si>
    <t>Portland(the largest city in Oregon)</t>
  </si>
  <si>
    <t>Milwaukie</t>
  </si>
  <si>
    <t>Beaverton</t>
  </si>
  <si>
    <t>Oak Grove</t>
  </si>
  <si>
    <t>Gresham</t>
  </si>
  <si>
    <t>Corvallis</t>
  </si>
  <si>
    <t>Woodburn</t>
  </si>
  <si>
    <t>Eugene</t>
  </si>
  <si>
    <t>Hermiston</t>
  </si>
  <si>
    <t>Hillsboro</t>
  </si>
  <si>
    <t>Newberg</t>
  </si>
  <si>
    <t>Aloha</t>
  </si>
  <si>
    <t>Tigard</t>
  </si>
  <si>
    <t>McMinnville</t>
  </si>
  <si>
    <t>Forest Grove</t>
  </si>
  <si>
    <t>Grants Pass</t>
  </si>
  <si>
    <t>Klamath Falls</t>
  </si>
  <si>
    <t>Roseburg</t>
  </si>
  <si>
    <t>Oregon City</t>
  </si>
  <si>
    <t>Lake Oswego</t>
  </si>
  <si>
    <t>Keizer</t>
  </si>
  <si>
    <t>Hayesville</t>
  </si>
  <si>
    <t>Pendleton</t>
  </si>
  <si>
    <t>West Linn</t>
  </si>
  <si>
    <t>Bend</t>
  </si>
  <si>
    <t>Central Point</t>
  </si>
  <si>
    <t>Wilsonville</t>
  </si>
  <si>
    <t>Redmond</t>
  </si>
  <si>
    <t>Tualatin</t>
  </si>
  <si>
    <t>Altamont</t>
  </si>
  <si>
    <t>Philadelphia(the largest city in Pennsylvania)</t>
  </si>
  <si>
    <t>West Chester</t>
  </si>
  <si>
    <t>York</t>
  </si>
  <si>
    <t>State College</t>
  </si>
  <si>
    <t>Norristown</t>
  </si>
  <si>
    <t>Allentown</t>
  </si>
  <si>
    <t>Easton</t>
  </si>
  <si>
    <t>Hazleton</t>
  </si>
  <si>
    <t>Carlisle</t>
  </si>
  <si>
    <t>Pittsburgh</t>
  </si>
  <si>
    <t>Wilkes-Barre</t>
  </si>
  <si>
    <t>Drexel Hill</t>
  </si>
  <si>
    <t>Chester</t>
  </si>
  <si>
    <t>Pottstown</t>
  </si>
  <si>
    <t>Bethlehem</t>
  </si>
  <si>
    <t>Scranton</t>
  </si>
  <si>
    <t>Williamsport</t>
  </si>
  <si>
    <t>Altoona</t>
  </si>
  <si>
    <t>Chambersburg</t>
  </si>
  <si>
    <t>Johnstown</t>
  </si>
  <si>
    <t>McKeesport</t>
  </si>
  <si>
    <t>King of Prussia</t>
  </si>
  <si>
    <t>Bethel Park</t>
  </si>
  <si>
    <t>West Mifflin</t>
  </si>
  <si>
    <t>Monroeville</t>
  </si>
  <si>
    <t>Allison Park</t>
  </si>
  <si>
    <t>Upper St. Clair</t>
  </si>
  <si>
    <t>Plum</t>
  </si>
  <si>
    <t>Murrysville</t>
  </si>
  <si>
    <t>Central Falls</t>
  </si>
  <si>
    <t>Providence(the largest city in Rhode Island)</t>
  </si>
  <si>
    <t>Pawtucket</t>
  </si>
  <si>
    <t>Newport</t>
  </si>
  <si>
    <t>Woonsocket</t>
  </si>
  <si>
    <t>Cranston</t>
  </si>
  <si>
    <t>East Providence</t>
  </si>
  <si>
    <t>Westerly</t>
  </si>
  <si>
    <t>Warwick</t>
  </si>
  <si>
    <t>Myrtle Beach</t>
  </si>
  <si>
    <t>Columbia(the largest city in South Carolina)</t>
  </si>
  <si>
    <t>Wade Hampton</t>
  </si>
  <si>
    <t>Spartanburg</t>
  </si>
  <si>
    <t>Rock Hill</t>
  </si>
  <si>
    <t>North Charleston</t>
  </si>
  <si>
    <t>Sumter</t>
  </si>
  <si>
    <t>Greer</t>
  </si>
  <si>
    <t>Aiken</t>
  </si>
  <si>
    <t>St. Andrews</t>
  </si>
  <si>
    <t>Easley</t>
  </si>
  <si>
    <t>Socastee</t>
  </si>
  <si>
    <t>Summerville</t>
  </si>
  <si>
    <t>North Augusta</t>
  </si>
  <si>
    <t>Simpsonville</t>
  </si>
  <si>
    <t>Mauldin</t>
  </si>
  <si>
    <t>Hanahan</t>
  </si>
  <si>
    <t>Goose Creek</t>
  </si>
  <si>
    <t>Hilton Head Island</t>
  </si>
  <si>
    <t>Taylors</t>
  </si>
  <si>
    <t>Aberdeen</t>
  </si>
  <si>
    <t>Brookings</t>
  </si>
  <si>
    <t>Sioux Falls</t>
  </si>
  <si>
    <t>Rapid City</t>
  </si>
  <si>
    <t>Memphis(the largest city in Tennessee)</t>
  </si>
  <si>
    <t>Cookeville</t>
  </si>
  <si>
    <t>Knoxville</t>
  </si>
  <si>
    <t>East Ridge</t>
  </si>
  <si>
    <t>Nashville-Davidson</t>
  </si>
  <si>
    <t>Chattanooga</t>
  </si>
  <si>
    <t>Johnson City</t>
  </si>
  <si>
    <t>Maryville</t>
  </si>
  <si>
    <t>Murfreesboro</t>
  </si>
  <si>
    <t>Kingsport</t>
  </si>
  <si>
    <t>Gallatin</t>
  </si>
  <si>
    <t>Dyersburg</t>
  </si>
  <si>
    <t>Tullahoma</t>
  </si>
  <si>
    <t>Hendersonville</t>
  </si>
  <si>
    <t>Mount Juliet</t>
  </si>
  <si>
    <t>Farragut</t>
  </si>
  <si>
    <t>Collierville</t>
  </si>
  <si>
    <t>La Vergne</t>
  </si>
  <si>
    <t>South Houston</t>
  </si>
  <si>
    <t>Galveston</t>
  </si>
  <si>
    <t>Bellaire</t>
  </si>
  <si>
    <t>Hurst</t>
  </si>
  <si>
    <t>Houston(the largest city in Texas)</t>
  </si>
  <si>
    <t>Irving</t>
  </si>
  <si>
    <t>Cinco Ranch</t>
  </si>
  <si>
    <t>Nederland</t>
  </si>
  <si>
    <t>Richardson</t>
  </si>
  <si>
    <t>Bedford</t>
  </si>
  <si>
    <t>Farmers Branch</t>
  </si>
  <si>
    <t>Cloverleaf</t>
  </si>
  <si>
    <t>Duncanville</t>
  </si>
  <si>
    <t>Odessa</t>
  </si>
  <si>
    <t>Plano</t>
  </si>
  <si>
    <t>McAllen</t>
  </si>
  <si>
    <t>El Paso</t>
  </si>
  <si>
    <t>Corpus Christi</t>
  </si>
  <si>
    <t>Garland</t>
  </si>
  <si>
    <t>Amarillo</t>
  </si>
  <si>
    <t>Watauga</t>
  </si>
  <si>
    <t>Lubbock</t>
  </si>
  <si>
    <t>Lewisville</t>
  </si>
  <si>
    <t>Haltom City</t>
  </si>
  <si>
    <t>Euless</t>
  </si>
  <si>
    <t>Kingsville</t>
  </si>
  <si>
    <t>Alice</t>
  </si>
  <si>
    <t>San Antonio</t>
  </si>
  <si>
    <t>Laredo</t>
  </si>
  <si>
    <t>Texas City</t>
  </si>
  <si>
    <t>Eagle Pass</t>
  </si>
  <si>
    <t>Universal City</t>
  </si>
  <si>
    <t>Stafford</t>
  </si>
  <si>
    <t>Stephenville</t>
  </si>
  <si>
    <t>Fort Worth</t>
  </si>
  <si>
    <t>Brownsville</t>
  </si>
  <si>
    <t>Mesquite</t>
  </si>
  <si>
    <t>Waco</t>
  </si>
  <si>
    <t>Tyler</t>
  </si>
  <si>
    <t>Allen</t>
  </si>
  <si>
    <t>Victoria</t>
  </si>
  <si>
    <t>Weslaco</t>
  </si>
  <si>
    <t>Rosenberg</t>
  </si>
  <si>
    <t>San Benito</t>
  </si>
  <si>
    <t>Denton</t>
  </si>
  <si>
    <t>College Station</t>
  </si>
  <si>
    <t>Harlingen</t>
  </si>
  <si>
    <t>Seguin</t>
  </si>
  <si>
    <t>Corsicana</t>
  </si>
  <si>
    <t>Bryan</t>
  </si>
  <si>
    <t>Baytown</t>
  </si>
  <si>
    <t>Pharr</t>
  </si>
  <si>
    <t>North Richland Hills</t>
  </si>
  <si>
    <t>Port Arthur</t>
  </si>
  <si>
    <t>Paris</t>
  </si>
  <si>
    <t>Pampa</t>
  </si>
  <si>
    <t>Grand Prairie</t>
  </si>
  <si>
    <t>San Angelo</t>
  </si>
  <si>
    <t>Del Rio</t>
  </si>
  <si>
    <t>Brownwood</t>
  </si>
  <si>
    <t>Alamo</t>
  </si>
  <si>
    <t>Abilene</t>
  </si>
  <si>
    <t>San Juan</t>
  </si>
  <si>
    <t>Ennis</t>
  </si>
  <si>
    <t>Killeen</t>
  </si>
  <si>
    <t>Mission</t>
  </si>
  <si>
    <t>Grapevine</t>
  </si>
  <si>
    <t>Nacogdoches</t>
  </si>
  <si>
    <t>Waxahachie</t>
  </si>
  <si>
    <t>Cleburne</t>
  </si>
  <si>
    <t>Alvin</t>
  </si>
  <si>
    <t>Wichita Falls</t>
  </si>
  <si>
    <t>Temple</t>
  </si>
  <si>
    <t>Sherman</t>
  </si>
  <si>
    <t>Longview</t>
  </si>
  <si>
    <t>Sugar Land</t>
  </si>
  <si>
    <t>Coppell</t>
  </si>
  <si>
    <t>Burleson</t>
  </si>
  <si>
    <t>The Colony</t>
  </si>
  <si>
    <t>Leander</t>
  </si>
  <si>
    <t>Kerrville</t>
  </si>
  <si>
    <t>McKinney</t>
  </si>
  <si>
    <t>Harker Heights</t>
  </si>
  <si>
    <t>Weatherford</t>
  </si>
  <si>
    <t>Balch Springs</t>
  </si>
  <si>
    <t>Round Rock</t>
  </si>
  <si>
    <t>Edinburg</t>
  </si>
  <si>
    <t>Flower Mound</t>
  </si>
  <si>
    <t>Cedar Park</t>
  </si>
  <si>
    <t>Denison</t>
  </si>
  <si>
    <t>Angleton</t>
  </si>
  <si>
    <t>Frisco</t>
  </si>
  <si>
    <t>Missouri City</t>
  </si>
  <si>
    <t>New Braunfels</t>
  </si>
  <si>
    <t>Lufkin</t>
  </si>
  <si>
    <t>Copperas Cove</t>
  </si>
  <si>
    <t>League City</t>
  </si>
  <si>
    <t>Atascocita</t>
  </si>
  <si>
    <t>Conroe</t>
  </si>
  <si>
    <t>Channelview</t>
  </si>
  <si>
    <t>Rockwall</t>
  </si>
  <si>
    <t>Mission Bend</t>
  </si>
  <si>
    <t>Lake Jackson</t>
  </si>
  <si>
    <t>Little Elm</t>
  </si>
  <si>
    <t>Benbrook</t>
  </si>
  <si>
    <t>Converse</t>
  </si>
  <si>
    <t>Horizon City</t>
  </si>
  <si>
    <t>DeSoto</t>
  </si>
  <si>
    <t>Pflugerville</t>
  </si>
  <si>
    <t>Keller</t>
  </si>
  <si>
    <t>Friendswood</t>
  </si>
  <si>
    <t>Marshall</t>
  </si>
  <si>
    <t>Palestine</t>
  </si>
  <si>
    <t>Schertz</t>
  </si>
  <si>
    <t>Pearland</t>
  </si>
  <si>
    <t>Big Spring</t>
  </si>
  <si>
    <t>Mineral Wells</t>
  </si>
  <si>
    <t>Socorro</t>
  </si>
  <si>
    <t>Rowlett</t>
  </si>
  <si>
    <t>Spring</t>
  </si>
  <si>
    <t>Cedar Hill</t>
  </si>
  <si>
    <t>The Woodlands</t>
  </si>
  <si>
    <t>Fort Hood</t>
  </si>
  <si>
    <t>Sachse</t>
  </si>
  <si>
    <t>Wylie</t>
  </si>
  <si>
    <t>Kyle</t>
  </si>
  <si>
    <t>Colleyville</t>
  </si>
  <si>
    <t>Southlake</t>
  </si>
  <si>
    <t>Brushy Creek</t>
  </si>
  <si>
    <t>Midlothian</t>
  </si>
  <si>
    <t>Murphy</t>
  </si>
  <si>
    <t>Corinth</t>
  </si>
  <si>
    <t>West Odessa</t>
  </si>
  <si>
    <t>Canyon Lake</t>
  </si>
  <si>
    <t>Salt Lake City(the largest city in Utah)</t>
  </si>
  <si>
    <t>South Salt Lake</t>
  </si>
  <si>
    <t>Midvale</t>
  </si>
  <si>
    <t>Millcreek</t>
  </si>
  <si>
    <t>Provo</t>
  </si>
  <si>
    <t>Ogden</t>
  </si>
  <si>
    <t>Orem</t>
  </si>
  <si>
    <t>South Ogden</t>
  </si>
  <si>
    <t>Cottonwood Heights</t>
  </si>
  <si>
    <t>Logan</t>
  </si>
  <si>
    <t>Brigham City</t>
  </si>
  <si>
    <t>Bountiful</t>
  </si>
  <si>
    <t>West Valley City</t>
  </si>
  <si>
    <t>Holladay</t>
  </si>
  <si>
    <t>Payson</t>
  </si>
  <si>
    <t>Sandy</t>
  </si>
  <si>
    <t>Taylorsville</t>
  </si>
  <si>
    <t>Clearfield</t>
  </si>
  <si>
    <t>Magna</t>
  </si>
  <si>
    <t>Kearns</t>
  </si>
  <si>
    <t>American Fork</t>
  </si>
  <si>
    <t>Roy</t>
  </si>
  <si>
    <t>Layton</t>
  </si>
  <si>
    <t>Spanish Fork</t>
  </si>
  <si>
    <t>Cedar City</t>
  </si>
  <si>
    <t>West Jordan</t>
  </si>
  <si>
    <t>Pleasant Grove</t>
  </si>
  <si>
    <t>Springville</t>
  </si>
  <si>
    <t>St. George</t>
  </si>
  <si>
    <t>South Jordan</t>
  </si>
  <si>
    <t>Riverton</t>
  </si>
  <si>
    <t>Tooele</t>
  </si>
  <si>
    <t>Lehi</t>
  </si>
  <si>
    <t>Kaysville</t>
  </si>
  <si>
    <t>North Ogden</t>
  </si>
  <si>
    <t>Draper</t>
  </si>
  <si>
    <t>Eagle Mountain</t>
  </si>
  <si>
    <t>Herriman</t>
  </si>
  <si>
    <t>South Burlington</t>
  </si>
  <si>
    <t>Bailey's Crossroads</t>
  </si>
  <si>
    <t>Charlottesville</t>
  </si>
  <si>
    <t>Fairfax</t>
  </si>
  <si>
    <t>West Falls Church</t>
  </si>
  <si>
    <t>Herndon</t>
  </si>
  <si>
    <t>McNair</t>
  </si>
  <si>
    <t>Tysons Corner</t>
  </si>
  <si>
    <t>Fredericksburg</t>
  </si>
  <si>
    <t>Harrisonburg</t>
  </si>
  <si>
    <t>Idylwood</t>
  </si>
  <si>
    <t>Blacksburg</t>
  </si>
  <si>
    <t>Manassas</t>
  </si>
  <si>
    <t>Annandale</t>
  </si>
  <si>
    <t>Lincolnia</t>
  </si>
  <si>
    <t>Reston</t>
  </si>
  <si>
    <t>Roanoke</t>
  </si>
  <si>
    <t>Sterling</t>
  </si>
  <si>
    <t>Burke Centre</t>
  </si>
  <si>
    <t>Ashburn</t>
  </si>
  <si>
    <t>Hopewell</t>
  </si>
  <si>
    <t>Staunton</t>
  </si>
  <si>
    <t>Newport News</t>
  </si>
  <si>
    <t>Franconia</t>
  </si>
  <si>
    <t>Virginia Beach(the largest city in Virginia)</t>
  </si>
  <si>
    <t>Hampton</t>
  </si>
  <si>
    <t>Marumsco</t>
  </si>
  <si>
    <t>Colonial Heights</t>
  </si>
  <si>
    <t>Centreville</t>
  </si>
  <si>
    <t>Waynesboro</t>
  </si>
  <si>
    <t>Tuckahoe</t>
  </si>
  <si>
    <t>Oakton</t>
  </si>
  <si>
    <t>Petersburg</t>
  </si>
  <si>
    <t>Short Pump</t>
  </si>
  <si>
    <t>Chantilly</t>
  </si>
  <si>
    <t>Lynchburg</t>
  </si>
  <si>
    <t>Rose Hill</t>
  </si>
  <si>
    <t>Lorton</t>
  </si>
  <si>
    <t>Burke</t>
  </si>
  <si>
    <t>Lake Ridge</t>
  </si>
  <si>
    <t>Cave Spring</t>
  </si>
  <si>
    <t>Christiansburg</t>
  </si>
  <si>
    <t>McLean</t>
  </si>
  <si>
    <t>West Springfield</t>
  </si>
  <si>
    <t>Chesapeake</t>
  </si>
  <si>
    <t>Dale City</t>
  </si>
  <si>
    <t>South Riding</t>
  </si>
  <si>
    <t>Franklin Farm</t>
  </si>
  <si>
    <t>Meadowbrook</t>
  </si>
  <si>
    <t>Suffolk</t>
  </si>
  <si>
    <t>Mechanicsville</t>
  </si>
  <si>
    <t>Linton Hall</t>
  </si>
  <si>
    <t>Seattle(the largest city in Washington)</t>
  </si>
  <si>
    <t>Tacoma</t>
  </si>
  <si>
    <t>Lynnwood</t>
  </si>
  <si>
    <t>Burien</t>
  </si>
  <si>
    <t>Mountlake Terrace</t>
  </si>
  <si>
    <t>Kirkland</t>
  </si>
  <si>
    <t>Bremerton</t>
  </si>
  <si>
    <t>Shoreline</t>
  </si>
  <si>
    <t>Spokane</t>
  </si>
  <si>
    <t>Yakima</t>
  </si>
  <si>
    <t>Bellingham</t>
  </si>
  <si>
    <t>Edmonds</t>
  </si>
  <si>
    <t>Wenatchee</t>
  </si>
  <si>
    <t>Walla Walla</t>
  </si>
  <si>
    <t>Pullman</t>
  </si>
  <si>
    <t>Vancouver</t>
  </si>
  <si>
    <t>Hazel Dell</t>
  </si>
  <si>
    <t>Tukwila</t>
  </si>
  <si>
    <t>Ellensburg</t>
  </si>
  <si>
    <t>Renton</t>
  </si>
  <si>
    <t>Port Angeles</t>
  </si>
  <si>
    <t>North Lynnwood</t>
  </si>
  <si>
    <t>Olympia</t>
  </si>
  <si>
    <t>Federal Way</t>
  </si>
  <si>
    <t>Pasco</t>
  </si>
  <si>
    <t>SeaTac</t>
  </si>
  <si>
    <t>Kennewick</t>
  </si>
  <si>
    <t>Richland</t>
  </si>
  <si>
    <t>Mercer Island</t>
  </si>
  <si>
    <t>Puyallup</t>
  </si>
  <si>
    <t>University Place</t>
  </si>
  <si>
    <t>Orchards</t>
  </si>
  <si>
    <t>Battle Ground</t>
  </si>
  <si>
    <t>Issaquah</t>
  </si>
  <si>
    <t>Spokane Valley</t>
  </si>
  <si>
    <t>Salmon Creek</t>
  </si>
  <si>
    <t>Lacey</t>
  </si>
  <si>
    <t>Bothell</t>
  </si>
  <si>
    <t>Moses Lake</t>
  </si>
  <si>
    <t>Mill Creek</t>
  </si>
  <si>
    <t>Tumwater</t>
  </si>
  <si>
    <t>Inglewood-Finn Hill</t>
  </si>
  <si>
    <t>Kenmore</t>
  </si>
  <si>
    <t>Five Corners</t>
  </si>
  <si>
    <t>Oak Harbor</t>
  </si>
  <si>
    <t>East Hill-Meridian</t>
  </si>
  <si>
    <t>Mukilteo</t>
  </si>
  <si>
    <t>Maple Valley</t>
  </si>
  <si>
    <t>Lake Stevens</t>
  </si>
  <si>
    <t>Spanaway</t>
  </si>
  <si>
    <t>Fairwood</t>
  </si>
  <si>
    <t>Bainbridge Island</t>
  </si>
  <si>
    <t>Eastmont</t>
  </si>
  <si>
    <t>Silver Firs</t>
  </si>
  <si>
    <t>Camas</t>
  </si>
  <si>
    <t>Bothell West</t>
  </si>
  <si>
    <t>South Hill</t>
  </si>
  <si>
    <t>Bonney Lake</t>
  </si>
  <si>
    <t>Silverdale</t>
  </si>
  <si>
    <t>Sammamish</t>
  </si>
  <si>
    <t>Union Hill-Novelty Hill</t>
  </si>
  <si>
    <t>Graham</t>
  </si>
  <si>
    <t>Cottage Lake</t>
  </si>
  <si>
    <t>Frederickson</t>
  </si>
  <si>
    <t>Morgantown</t>
  </si>
  <si>
    <t>Parkersburg</t>
  </si>
  <si>
    <t>Martinsburg</t>
  </si>
  <si>
    <t>Clarksburg</t>
  </si>
  <si>
    <t>Fairmont</t>
  </si>
  <si>
    <t>Charleston(the largest city in West Virginia)</t>
  </si>
  <si>
    <t>Weirton</t>
  </si>
  <si>
    <t>Milwaukee(the largest city in Wisconsin)</t>
  </si>
  <si>
    <t>West Allis</t>
  </si>
  <si>
    <t>Wauwatosa</t>
  </si>
  <si>
    <t>Racine</t>
  </si>
  <si>
    <t>La Crosse</t>
  </si>
  <si>
    <t>Sheboygan</t>
  </si>
  <si>
    <t>Kenosha</t>
  </si>
  <si>
    <t>Middleton</t>
  </si>
  <si>
    <t>Stevens Point</t>
  </si>
  <si>
    <t>South Milwaukee</t>
  </si>
  <si>
    <t>Appleton</t>
  </si>
  <si>
    <t>Fond du Lac</t>
  </si>
  <si>
    <t>Superior</t>
  </si>
  <si>
    <t>Oshkosh</t>
  </si>
  <si>
    <t>Wausau</t>
  </si>
  <si>
    <t>Green Bay</t>
  </si>
  <si>
    <t>Beloit</t>
  </si>
  <si>
    <t>Neenah</t>
  </si>
  <si>
    <t>Menasha</t>
  </si>
  <si>
    <t>Wisconsin Rapids</t>
  </si>
  <si>
    <t>Manitowoc</t>
  </si>
  <si>
    <t>Janesville</t>
  </si>
  <si>
    <t>Eau Claire</t>
  </si>
  <si>
    <t>Marshfield</t>
  </si>
  <si>
    <t>Waukesha</t>
  </si>
  <si>
    <t>West Bend</t>
  </si>
  <si>
    <t>Sun Prairie</t>
  </si>
  <si>
    <t>Ashwaubenon</t>
  </si>
  <si>
    <t>De Pere</t>
  </si>
  <si>
    <t>Onalaska</t>
  </si>
  <si>
    <t>Menomonee Falls</t>
  </si>
  <si>
    <t>Oak Creek</t>
  </si>
  <si>
    <t>New Berlin</t>
  </si>
  <si>
    <t>Howard</t>
  </si>
  <si>
    <t>Muskego</t>
  </si>
  <si>
    <t>Mequon</t>
  </si>
  <si>
    <t>Pleasant Prairie</t>
  </si>
  <si>
    <t>Caledonia</t>
  </si>
  <si>
    <t>Cheyenne</t>
  </si>
  <si>
    <t>Casper</t>
  </si>
  <si>
    <t>Laramie</t>
  </si>
  <si>
    <t>Sheridan</t>
  </si>
  <si>
    <t>Rock Springs</t>
  </si>
  <si>
    <t>Gillette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</si>
</sst>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%"/>
    <numFmt numFmtId="165" formatCode="&quot;$&quot;#,##0.00"/>
    <numFmt numFmtId="166" formatCode="&quot;$&quot;#,##0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444444"/>
      <name val="Open Sans"/>
      <charset val="1"/>
    </font>
    <font>
      <sz val="10"/>
      <color rgb="FF444444"/>
      <name val="Open Sans"/>
      <charset val="1"/>
    </font>
    <font>
      <b/>
      <sz val="10"/>
      <color rgb="FF777777"/>
      <name val="Open Sans"/>
      <charset val="1"/>
    </font>
    <font>
      <b/>
      <sz val="12"/>
      <color rgb="FF0A8BDF"/>
      <name val="Inherit"/>
      <charset val="1"/>
    </font>
    <font>
      <sz val="12"/>
      <color rgb="FF333333"/>
      <name val="Verdana"/>
      <charset val="1"/>
    </font>
    <font>
      <sz val="14"/>
      <color theme="1"/>
      <name val="ProximaNovaCond-Semibold"/>
      <charset val="1"/>
    </font>
    <font>
      <b/>
      <sz val="14"/>
      <color theme="1"/>
      <name val="ProximaNovaCond-Bold"/>
      <charset val="1"/>
    </font>
    <font>
      <sz val="12"/>
      <color theme="1"/>
      <name val="ProximaNovaCond-Regular"/>
      <charset val="1"/>
    </font>
    <font>
      <sz val="12"/>
      <color theme="1"/>
      <name val="ProximaNovaCond-Semibold"/>
      <charset val="1"/>
    </font>
    <font>
      <sz val="12"/>
      <color rgb="FF000000"/>
      <name val="Calibri"/>
      <scheme val="minor"/>
    </font>
    <font>
      <sz val="12"/>
      <color theme="1"/>
      <name val="Calibri"/>
      <scheme val="minor"/>
    </font>
    <font>
      <sz val="9"/>
      <color rgb="FF2A2A2A"/>
      <name val="Franklin-Gothic-Urw"/>
      <charset val="1"/>
    </font>
    <font>
      <sz val="12"/>
      <color rgb="FF000000"/>
      <name val="Calibri"/>
      <family val="2"/>
    </font>
    <font>
      <b/>
      <sz val="14"/>
      <color rgb="FF111111"/>
      <name val="Arial"/>
      <charset val="1"/>
    </font>
    <font>
      <sz val="14"/>
      <color rgb="FF111111"/>
      <name val="Arial"/>
      <charset val="1"/>
    </font>
    <font>
      <b/>
      <sz val="8.8000000000000007"/>
      <color rgb="FF0A8BDF"/>
      <name val="Inherit"/>
      <charset val="1"/>
    </font>
    <font>
      <sz val="8.8000000000000007"/>
      <color rgb="FF333333"/>
      <name val="Arial"/>
      <charset val="1"/>
    </font>
    <font>
      <b/>
      <sz val="11"/>
      <color rgb="FF555555"/>
      <name val="Arial"/>
      <charset val="1"/>
    </font>
    <font>
      <sz val="11"/>
      <color rgb="FF555555"/>
      <name val="Arial"/>
      <charset val="1"/>
    </font>
    <font>
      <sz val="11"/>
      <color rgb="FF555555"/>
      <name val="Gotham Narrow SSm A"/>
      <charset val="1"/>
    </font>
    <font>
      <sz val="9"/>
      <color rgb="FF555555"/>
      <name val="Gotham Narrow SSm A"/>
      <charset val="1"/>
    </font>
    <font>
      <sz val="9"/>
      <color rgb="FF555555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E0ED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EECE4"/>
        <bgColor indexed="64"/>
      </patternFill>
    </fill>
    <fill>
      <patternFill patternType="solid">
        <fgColor rgb="FFE2F0C6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CCC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DCDCDC"/>
      </bottom>
      <diagonal/>
    </border>
    <border>
      <left/>
      <right/>
      <top style="thin">
        <color rgb="FFDCDCDC"/>
      </top>
      <bottom/>
      <diagonal/>
    </border>
    <border>
      <left/>
      <right/>
      <top style="thin">
        <color rgb="FFD4DADC"/>
      </top>
      <bottom style="thin">
        <color rgb="FFD4DADC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2" fillId="2" borderId="0" xfId="0" applyFont="1" applyFill="1" applyAlignment="1">
      <alignment wrapText="1"/>
    </xf>
    <xf numFmtId="0" fontId="1" fillId="2" borderId="0" xfId="1" applyFill="1" applyAlignment="1">
      <alignment wrapText="1"/>
    </xf>
    <xf numFmtId="0" fontId="3" fillId="2" borderId="0" xfId="0" applyFont="1" applyFill="1" applyAlignment="1">
      <alignment wrapText="1"/>
    </xf>
    <xf numFmtId="3" fontId="3" fillId="2" borderId="0" xfId="0" applyNumberFormat="1" applyFont="1" applyFill="1" applyAlignment="1">
      <alignment wrapText="1"/>
    </xf>
    <xf numFmtId="0" fontId="1" fillId="3" borderId="0" xfId="1" applyFill="1" applyAlignment="1">
      <alignment wrapText="1"/>
    </xf>
    <xf numFmtId="0" fontId="3" fillId="3" borderId="0" xfId="0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0" fontId="3" fillId="2" borderId="0" xfId="0" quotePrefix="1" applyFont="1" applyFill="1" applyAlignment="1">
      <alignment wrapText="1"/>
    </xf>
    <xf numFmtId="0" fontId="3" fillId="3" borderId="0" xfId="0" quotePrefix="1" applyFont="1" applyFill="1" applyAlignment="1">
      <alignment wrapText="1"/>
    </xf>
    <xf numFmtId="0" fontId="1" fillId="0" borderId="0" xfId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2" fillId="2" borderId="0" xfId="0" applyFont="1" applyFill="1"/>
    <xf numFmtId="0" fontId="1" fillId="2" borderId="0" xfId="1" applyFill="1"/>
    <xf numFmtId="0" fontId="3" fillId="2" borderId="0" xfId="0" applyFont="1" applyFill="1"/>
    <xf numFmtId="0" fontId="3" fillId="2" borderId="0" xfId="0" quotePrefix="1" applyFont="1" applyFill="1"/>
    <xf numFmtId="3" fontId="3" fillId="2" borderId="0" xfId="0" applyNumberFormat="1" applyFont="1" applyFill="1"/>
    <xf numFmtId="0" fontId="3" fillId="0" borderId="0" xfId="0" applyFont="1"/>
    <xf numFmtId="0" fontId="3" fillId="0" borderId="0" xfId="0" quotePrefix="1" applyFont="1"/>
    <xf numFmtId="3" fontId="3" fillId="0" borderId="0" xfId="0" applyNumberFormat="1" applyFont="1"/>
    <xf numFmtId="1" fontId="3" fillId="2" borderId="0" xfId="0" applyNumberFormat="1" applyFont="1" applyFill="1" applyAlignment="1">
      <alignment wrapText="1"/>
    </xf>
    <xf numFmtId="1" fontId="3" fillId="3" borderId="0" xfId="0" applyNumberFormat="1" applyFont="1" applyFill="1" applyAlignment="1">
      <alignment wrapText="1"/>
    </xf>
    <xf numFmtId="1" fontId="0" fillId="0" borderId="0" xfId="0" applyNumberFormat="1"/>
    <xf numFmtId="0" fontId="6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3" borderId="2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8" fillId="0" borderId="0" xfId="0" applyFont="1"/>
    <xf numFmtId="0" fontId="9" fillId="0" borderId="3" xfId="0" applyFont="1" applyBorder="1"/>
    <xf numFmtId="0" fontId="11" fillId="0" borderId="0" xfId="0" applyFont="1"/>
    <xf numFmtId="1" fontId="11" fillId="0" borderId="0" xfId="0" applyNumberFormat="1" applyFont="1"/>
    <xf numFmtId="0" fontId="12" fillId="0" borderId="3" xfId="0" applyFont="1" applyBorder="1"/>
    <xf numFmtId="2" fontId="11" fillId="0" borderId="0" xfId="0" applyNumberFormat="1" applyFont="1"/>
    <xf numFmtId="0" fontId="12" fillId="0" borderId="0" xfId="0" applyFont="1"/>
    <xf numFmtId="2" fontId="12" fillId="0" borderId="0" xfId="0" applyNumberFormat="1" applyFont="1"/>
    <xf numFmtId="1" fontId="12" fillId="0" borderId="0" xfId="0" applyNumberFormat="1" applyFont="1"/>
    <xf numFmtId="0" fontId="13" fillId="5" borderId="0" xfId="0" applyFont="1" applyFill="1" applyAlignment="1">
      <alignment wrapText="1"/>
    </xf>
    <xf numFmtId="9" fontId="13" fillId="5" borderId="0" xfId="0" applyNumberFormat="1" applyFont="1" applyFill="1" applyAlignment="1">
      <alignment wrapText="1"/>
    </xf>
    <xf numFmtId="0" fontId="13" fillId="3" borderId="0" xfId="0" applyFont="1" applyFill="1" applyAlignment="1">
      <alignment wrapText="1"/>
    </xf>
    <xf numFmtId="9" fontId="13" fillId="3" borderId="0" xfId="0" applyNumberFormat="1" applyFont="1" applyFill="1" applyAlignment="1">
      <alignment wrapText="1"/>
    </xf>
    <xf numFmtId="9" fontId="12" fillId="0" borderId="0" xfId="0" applyNumberFormat="1" applyFont="1"/>
    <xf numFmtId="9" fontId="11" fillId="0" borderId="0" xfId="0" applyNumberFormat="1" applyFont="1"/>
    <xf numFmtId="0" fontId="14" fillId="0" borderId="0" xfId="0" applyFont="1"/>
    <xf numFmtId="6" fontId="14" fillId="0" borderId="0" xfId="0" applyNumberFormat="1" applyFont="1"/>
    <xf numFmtId="164" fontId="12" fillId="0" borderId="0" xfId="0" applyNumberFormat="1" applyFont="1"/>
    <xf numFmtId="164" fontId="14" fillId="0" borderId="0" xfId="0" applyNumberFormat="1" applyFont="1"/>
    <xf numFmtId="6" fontId="0" fillId="0" borderId="0" xfId="0" applyNumberFormat="1"/>
    <xf numFmtId="165" fontId="12" fillId="0" borderId="0" xfId="0" applyNumberFormat="1" applyFont="1"/>
    <xf numFmtId="165" fontId="11" fillId="0" borderId="0" xfId="0" applyNumberFormat="1" applyFont="1"/>
    <xf numFmtId="166" fontId="12" fillId="0" borderId="0" xfId="0" applyNumberFormat="1" applyFont="1"/>
    <xf numFmtId="166" fontId="11" fillId="0" borderId="0" xfId="0" applyNumberFormat="1" applyFont="1"/>
    <xf numFmtId="2" fontId="12" fillId="0" borderId="3" xfId="0" applyNumberFormat="1" applyFont="1" applyBorder="1"/>
    <xf numFmtId="0" fontId="1" fillId="3" borderId="0" xfId="1" applyFill="1" applyBorder="1" applyAlignment="1">
      <alignment wrapText="1"/>
    </xf>
    <xf numFmtId="0" fontId="1" fillId="7" borderId="0" xfId="1" applyFill="1" applyBorder="1" applyAlignment="1">
      <alignment wrapText="1"/>
    </xf>
    <xf numFmtId="0" fontId="16" fillId="3" borderId="0" xfId="0" applyFont="1" applyFill="1" applyAlignment="1">
      <alignment wrapText="1"/>
    </xf>
    <xf numFmtId="0" fontId="16" fillId="7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2" fontId="15" fillId="6" borderId="0" xfId="0" applyNumberFormat="1" applyFont="1" applyFill="1" applyAlignment="1">
      <alignment wrapText="1"/>
    </xf>
    <xf numFmtId="2" fontId="16" fillId="3" borderId="0" xfId="0" applyNumberFormat="1" applyFont="1" applyFill="1" applyAlignment="1">
      <alignment wrapText="1"/>
    </xf>
    <xf numFmtId="2" fontId="16" fillId="7" borderId="0" xfId="0" applyNumberFormat="1" applyFont="1" applyFill="1" applyAlignment="1">
      <alignment wrapText="1"/>
    </xf>
    <xf numFmtId="2" fontId="0" fillId="0" borderId="0" xfId="0" applyNumberFormat="1"/>
    <xf numFmtId="0" fontId="18" fillId="3" borderId="0" xfId="0" applyFont="1" applyFill="1" applyAlignment="1">
      <alignment wrapText="1"/>
    </xf>
    <xf numFmtId="0" fontId="18" fillId="4" borderId="0" xfId="0" applyFont="1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3" borderId="2" xfId="0" applyFont="1" applyFill="1" applyBorder="1" applyAlignment="1">
      <alignment wrapText="1"/>
    </xf>
    <xf numFmtId="0" fontId="1" fillId="4" borderId="0" xfId="1" applyFill="1" applyBorder="1" applyAlignment="1">
      <alignment wrapText="1"/>
    </xf>
    <xf numFmtId="0" fontId="1" fillId="4" borderId="1" xfId="1" applyFill="1" applyBorder="1" applyAlignment="1">
      <alignment wrapText="1"/>
    </xf>
    <xf numFmtId="0" fontId="1" fillId="3" borderId="2" xfId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19" fillId="0" borderId="4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20" fillId="8" borderId="10" xfId="0" applyFont="1" applyFill="1" applyBorder="1" applyAlignment="1">
      <alignment wrapText="1"/>
    </xf>
    <xf numFmtId="0" fontId="20" fillId="8" borderId="7" xfId="0" applyFont="1" applyFill="1" applyBorder="1" applyAlignment="1">
      <alignment wrapText="1"/>
    </xf>
    <xf numFmtId="0" fontId="21" fillId="8" borderId="13" xfId="0" applyFont="1" applyFill="1" applyBorder="1" applyAlignment="1">
      <alignment wrapText="1"/>
    </xf>
    <xf numFmtId="0" fontId="20" fillId="9" borderId="14" xfId="0" applyFont="1" applyFill="1" applyBorder="1" applyAlignment="1">
      <alignment wrapText="1"/>
    </xf>
    <xf numFmtId="0" fontId="20" fillId="9" borderId="15" xfId="0" applyFont="1" applyFill="1" applyBorder="1" applyAlignment="1">
      <alignment wrapText="1"/>
    </xf>
    <xf numFmtId="0" fontId="20" fillId="9" borderId="16" xfId="0" applyFont="1" applyFill="1" applyBorder="1" applyAlignment="1">
      <alignment wrapText="1"/>
    </xf>
    <xf numFmtId="0" fontId="20" fillId="0" borderId="14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1" fillId="9" borderId="15" xfId="0" applyFont="1" applyFill="1" applyBorder="1" applyAlignment="1">
      <alignment wrapText="1"/>
    </xf>
    <xf numFmtId="0" fontId="20" fillId="10" borderId="14" xfId="0" applyFont="1" applyFill="1" applyBorder="1" applyAlignment="1">
      <alignment wrapText="1"/>
    </xf>
    <xf numFmtId="0" fontId="20" fillId="10" borderId="15" xfId="0" applyFont="1" applyFill="1" applyBorder="1" applyAlignment="1">
      <alignment wrapText="1"/>
    </xf>
    <xf numFmtId="0" fontId="20" fillId="10" borderId="16" xfId="0" applyFont="1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21" fillId="0" borderId="15" xfId="0" applyFont="1" applyBorder="1"/>
    <xf numFmtId="0" fontId="0" fillId="0" borderId="16" xfId="0" applyBorder="1"/>
    <xf numFmtId="0" fontId="21" fillId="0" borderId="15" xfId="0" applyFont="1" applyBorder="1" applyAlignment="1">
      <alignment wrapText="1"/>
    </xf>
    <xf numFmtId="0" fontId="21" fillId="0" borderId="16" xfId="0" applyFont="1" applyBorder="1" applyAlignment="1">
      <alignment wrapText="1"/>
    </xf>
    <xf numFmtId="0" fontId="19" fillId="11" borderId="17" xfId="0" applyFont="1" applyFill="1" applyBorder="1" applyAlignment="1">
      <alignment wrapText="1"/>
    </xf>
    <xf numFmtId="0" fontId="19" fillId="11" borderId="18" xfId="0" applyFont="1" applyFill="1" applyBorder="1" applyAlignment="1">
      <alignment wrapText="1"/>
    </xf>
    <xf numFmtId="0" fontId="19" fillId="11" borderId="19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19" fillId="0" borderId="9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DCDCDC"/>
        </bottom>
      </border>
    </dxf>
    <dxf>
      <border outline="0">
        <left style="thin">
          <color rgb="FFDCDCDC"/>
        </left>
        <right style="thin">
          <color rgb="FFDCDCDC"/>
        </right>
        <top style="thin">
          <color rgb="FFDCDCDC"/>
        </top>
        <bottom style="thin">
          <color rgb="FFDCDC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0A8BDF"/>
        <name val="Inherit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Verdana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Verdana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DCDCDC"/>
        </bottom>
      </border>
    </dxf>
    <dxf>
      <border outline="0">
        <left style="thin">
          <color rgb="FFDCDCDC"/>
        </left>
        <right style="thin">
          <color rgb="FFDCDCDC"/>
        </right>
        <top style="thin">
          <color rgb="FFDCDCDC"/>
        </top>
        <bottom style="thin">
          <color rgb="FFDCDC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Verdana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A8BDF"/>
        <name val="Inherit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charset val="1"/>
        <scheme val="none"/>
      </font>
      <fill>
        <patternFill patternType="solid">
          <fgColor indexed="64"/>
          <bgColor rgb="FFF8F8F8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charset val="1"/>
        <scheme val="none"/>
      </font>
      <numFmt numFmtId="2" formatCode="0.00"/>
      <fill>
        <patternFill patternType="solid">
          <fgColor indexed="64"/>
          <bgColor rgb="FFF8F8F8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8F8F8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DDDDDD"/>
        </left>
        <right style="thin">
          <color rgb="FFDDDDDD"/>
        </right>
        <top style="thin">
          <color rgb="FFDDDDDD"/>
        </top>
        <bottom style="thin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charset val="1"/>
        <scheme val="none"/>
      </font>
      <fill>
        <patternFill patternType="solid">
          <fgColor indexed="64"/>
          <bgColor rgb="FFE2F0C6"/>
        </patternFill>
      </fill>
      <alignment horizontal="general" vertical="bottom" textRotation="0" wrapText="1" indent="0" justifyLastLine="0" shrinkToFit="0" readingOrder="0"/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3" formatCode="0%"/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5" formatCode="&quot;$&quot;#,##0.0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alignment wrapTex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1A6F3-3B40-404F-B654-5DF00F26DE98}" name="Table1" displayName="Table1" ref="A1:AL51" totalsRowShown="0" headerRowDxfId="411" dataDxfId="410">
  <autoFilter ref="A1:AL51" xr:uid="{6AA1A6F3-3B40-404F-B654-5DF00F26DE98}"/>
  <tableColumns count="38">
    <tableColumn id="1" xr3:uid="{8D95EE95-94EC-4150-9728-23222ECA631E}" name="state" dataDxfId="409"/>
    <tableColumn id="2" xr3:uid="{CD3F4A90-C145-40F9-870D-75B3B73FEB40}" name="expanded_medicaid" dataDxfId="408"/>
    <tableColumn id="3" xr3:uid="{95299059-3D27-4AE0-A063-BF526BEF616B}" name="median_walk_score" dataDxfId="407"/>
    <tableColumn id="20" xr3:uid="{847652BC-3CE8-4331-A751-0065F6C3A608}" name="walk_z_score" dataDxfId="406">
      <calculatedColumnFormula>(Table1[[#This Row],[median_walk_score]] - AVERAGE(Table1[median_walk_score])) / STDEVPA(Table1[median_walk_score])</calculatedColumnFormula>
    </tableColumn>
    <tableColumn id="17" xr3:uid="{6E30F425-98D4-4A30-A6DF-E6CE0CD1676C}" name="median_transit_score" dataDxfId="405"/>
    <tableColumn id="21" xr3:uid="{C010E58F-B877-423C-B5EF-68B573EF838D}" name="transit_z_score" dataDxfId="404">
      <calculatedColumnFormula>(Table1[[#This Row],[median_transit_score]] - AVERAGE(Table1[median_transit_score])) / STDEVPA(Table1[median_transit_score])</calculatedColumnFormula>
    </tableColumn>
    <tableColumn id="18" xr3:uid="{D733B6E9-BA64-459D-BC7C-2A88315434C3}" name="median_bike_score" dataDxfId="403"/>
    <tableColumn id="19" xr3:uid="{DD820B4A-256A-449A-BBE3-6970D15AF225}" name="bike_z_score" dataDxfId="402">
      <calculatedColumnFormula>(Table1[[#This Row],[median_bike_score]] - AVERAGE(Table1[median_bike_score])) / STDEVPA(Table1[median_bike_score])</calculatedColumnFormula>
    </tableColumn>
    <tableColumn id="4" xr3:uid="{49B3998F-E124-464C-8E9A-F839C190DC51}" name="median_2021_household_income_usd" dataDxfId="401"/>
    <tableColumn id="5" xr3:uid="{83F942CE-C8F1-46BD-A9C4-F2174A8C7F1A}" name="median_rent_usd" dataDxfId="400"/>
    <tableColumn id="13" xr3:uid="{C45DEDFA-A5D1-4F73-9C7B-9E66E90663AC}" name="average_rent_zillow_usd" dataDxfId="399"/>
    <tableColumn id="6" xr3:uid="{12D31D27-17DC-41E6-9824-68F1919E22B3}" name="median_home_price_usd" dataDxfId="398"/>
    <tableColumn id="7" xr3:uid="{C7726A7D-FD4A-4B62-9EB2-24A46A8BDFE1}" name="big_mac_index_usd" dataDxfId="397"/>
    <tableColumn id="33" xr3:uid="{2DEAC060-98EC-42F7-BAD6-A24BC0C3ABE8}" name="livable_wage_2adults_1kid_usd" dataDxfId="396"/>
    <tableColumn id="31" xr3:uid="{B0DE0D49-C81F-44FD-AF71-F2594A504819}" name="effective_tax_rate_2022" dataDxfId="395"/>
    <tableColumn id="8" xr3:uid="{B1E5DBF0-003F-4774-BDE4-0CB04EFE2C48}" name="house_majority_party" dataDxfId="394"/>
    <tableColumn id="9" xr3:uid="{7154EA20-30ED-4EBE-BE54-378C08241914}" name="senate_majority_party" dataDxfId="393"/>
    <tableColumn id="10" xr3:uid="{39C85DAD-5911-461D-B333-C20E35197260}" name="governor_party" dataDxfId="392"/>
    <tableColumn id="11" xr3:uid="{0F42E2AE-79A4-4094-A653-CEE7975E13AC}" name="trump_biden" dataDxfId="391"/>
    <tableColumn id="14" xr3:uid="{6CB959B3-0C36-40D1-98F8-17D0FFF34AB6}" name="abortion_access" dataDxfId="390"/>
    <tableColumn id="37" xr3:uid="{676FF2CE-3510-428D-BB78-6E9B9366AA63}" name="right_to_contraception" dataDxfId="389"/>
    <tableColumn id="38" xr3:uid="{30933DC0-8588-4BDE-87E3-8D6BBDF7EF59}" name="insurance_required_to_cover_contraception" dataDxfId="388"/>
    <tableColumn id="16" xr3:uid="{7568C2EC-3987-4499-8DA5-8B837896AC32}" name="average_temp_F" dataDxfId="387"/>
    <tableColumn id="29" xr3:uid="{E212416D-E7A0-4B27-9732-DF4A792AE39E}" name="avg_annual_healthcare_spending_per_capita_usd_2020" dataDxfId="386"/>
    <tableColumn id="25" xr3:uid="{C3B9156A-445A-4828-AC01-5BDC82F68DF8}" name="quality_of_life" dataDxfId="385"/>
    <tableColumn id="32" xr3:uid="{9F1DD0F1-8143-4CA5-930E-E20145F07E9A}" name="qual_life_z_score" dataDxfId="384">
      <calculatedColumnFormula>(Table1[[#This Row],[quality_of_life]] - AVERAGE(Table1[quality_of_life])) / STDEVPA(Table1[quality_of_life])</calculatedColumnFormula>
    </tableColumn>
    <tableColumn id="26" xr3:uid="{940D7455-A003-4418-9DF6-40BC931B3451}" name="happiness" dataDxfId="383"/>
    <tableColumn id="34" xr3:uid="{006F6D7F-16E6-47D4-A843-AB87CE490FD1}" name="happiness_z_score" dataDxfId="382">
      <calculatedColumnFormula>(Table1[[#This Row],[happiness]] - AVERAGE(Table1[happiness])) / STDEVPA(Table1[happiness])</calculatedColumnFormula>
    </tableColumn>
    <tableColumn id="30" xr3:uid="{65AA2192-8D8A-4AF5-B29E-C244E2373ED9}" name="vaccine_exemptions" dataDxfId="381"/>
    <tableColumn id="27" xr3:uid="{648749F8-2FCD-4A00-A635-AE7EB86D83BB}" name="religious_congregrations_per_100000" dataDxfId="380"/>
    <tableColumn id="28" xr3:uid="{3830490B-0937-4CB8-978F-B7378B38D722}" name="adults_claim_religion_very_important_life" dataDxfId="379"/>
    <tableColumn id="24" xr3:uid="{833825B6-642C-4041-8EAE-B7BAE179362B}" name="average_hrs_sunlight_day" dataDxfId="378"/>
    <tableColumn id="35" xr3:uid="{169B7877-3DB3-4284-8D94-251D6406D1FC}" name="latitude" dataDxfId="377"/>
    <tableColumn id="36" xr3:uid="{80FFA86C-56EF-4B3B-B1E0-CBE64449EEB5}" name="avg_num_clear_days_yr" dataDxfId="376"/>
    <tableColumn id="23" xr3:uid="{7998D1FA-3974-4D6F-8C9D-20CD1D622386}" name="average_precipitation_inches" dataDxfId="375"/>
    <tableColumn id="22" xr3:uid="{3919B57A-D641-4975-9B7B-4D6E6552635C}" name="average_snowfall_inches" dataDxfId="374"/>
    <tableColumn id="15" xr3:uid="{B8CF6ABB-EC2E-43A3-B8B3-7E8D3B2A935A}" name="num_natl_state_parks" dataDxfId="373"/>
    <tableColumn id="12" xr3:uid="{64CF8ACF-2A1D-4153-BE2E-B83E6D464A7F}" name="has_relocation_package" dataDxfId="3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995B89-AFAD-491C-AC8E-7858AC6DF094}" name="Table6" displayName="Table6" ref="A1:F374" totalsRowShown="0" headerRowDxfId="326" dataDxfId="325">
  <autoFilter ref="A1:F374" xr:uid="{11995B89-AFAD-491C-AC8E-7858AC6DF094}"/>
  <tableColumns count="6">
    <tableColumn id="1" xr3:uid="{DECBBBEE-3EB4-4B5B-AA39-7EF56D1DBDAB}" name="City" dataDxfId="324" dataCellStyle="Hyperlink"/>
    <tableColumn id="2" xr3:uid="{E180B846-5CB5-4847-95BC-F3AA544C3B59}" name="Zip Code" dataDxfId="323"/>
    <tableColumn id="3" xr3:uid="{2BE3F3E3-56A8-4FAE-B797-85B058C3E5B3}" name="Walk Score" dataDxfId="322"/>
    <tableColumn id="4" xr3:uid="{2B36612D-196F-4930-84A9-F6F69615A7ED}" name="Transit Score" dataDxfId="321"/>
    <tableColumn id="5" xr3:uid="{7D2DC4BE-045F-4F15-9ED4-59FA42A03A4B}" name="Bike Score" dataDxfId="320"/>
    <tableColumn id="6" xr3:uid="{F85F35A3-FAFE-4C5F-8B3D-4F6364FEA6B6}" name="Population" dataDxfId="3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2719B6-0DB0-4BE1-B32D-8541AFAB5874}" name="Table7" displayName="Table7" ref="A1:F43" totalsRowShown="0" headerRowDxfId="318" dataDxfId="317">
  <autoFilter ref="A1:F43" xr:uid="{EB2719B6-0DB0-4BE1-B32D-8541AFAB5874}"/>
  <tableColumns count="6">
    <tableColumn id="1" xr3:uid="{E47122AB-F876-4E4A-BBCA-12714780A6FA}" name="City" dataDxfId="316" dataCellStyle="Hyperlink"/>
    <tableColumn id="2" xr3:uid="{093931F3-C2EB-4F8B-A869-B3FE0D5299B9}" name="Zip Code"/>
    <tableColumn id="3" xr3:uid="{0D167F5C-EEB2-4D2E-B32C-966DFC3345AC}" name="Walk Score" dataDxfId="315"/>
    <tableColumn id="4" xr3:uid="{D2D8D2DC-8055-4F59-8114-FA5FF8DD7933}" name="Transit Score" dataDxfId="314"/>
    <tableColumn id="5" xr3:uid="{1C94067F-182F-476B-A06B-37FE0F375196}" name="Bike Score" dataDxfId="313"/>
    <tableColumn id="6" xr3:uid="{C72A32CC-DB0C-41FC-A4F9-835AC79D696E}" name="Population" dataDxfId="3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F49CC0-5E16-4E42-A6F6-36F53714C16E}" name="Table8" displayName="Table8" ref="A1:F34" totalsRowShown="0" headerRowDxfId="311" dataDxfId="310">
  <autoFilter ref="A1:F34" xr:uid="{0EF49CC0-5E16-4E42-A6F6-36F53714C16E}"/>
  <tableColumns count="6">
    <tableColumn id="1" xr3:uid="{A34DA3E1-BD91-40F8-A0DA-0450E30E78E8}" name="City" dataDxfId="309" dataCellStyle="Hyperlink"/>
    <tableColumn id="2" xr3:uid="{4B6D7932-BFA4-4C4A-A236-A35E7D7CD67C}" name="Zip Code" dataDxfId="308" dataCellStyle="Hyperlink"/>
    <tableColumn id="3" xr3:uid="{9145D79B-5845-4A64-90B3-7532C2D8FDAA}" name="Walk Score" dataDxfId="307"/>
    <tableColumn id="4" xr3:uid="{985C8C3B-9A1E-4950-B1C7-93E6A0E46C5A}" name="Transit Score" dataDxfId="306"/>
    <tableColumn id="5" xr3:uid="{D27DB9C6-17DE-4F63-812F-37FFB5CF262F}" name="Bike Score" dataDxfId="305"/>
    <tableColumn id="6" xr3:uid="{FECD1EE5-EAAE-47BF-9175-0C01821EC597}" name="Population" dataDxfId="30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D90F9E-7AF6-46FB-8ECE-1EA4F27FB5F7}" name="Table9" displayName="Table9" ref="A1:F7" totalsRowShown="0" headerRowDxfId="303" dataDxfId="302">
  <autoFilter ref="A1:F7" xr:uid="{B3D90F9E-7AF6-46FB-8ECE-1EA4F27FB5F7}"/>
  <tableColumns count="6">
    <tableColumn id="1" xr3:uid="{8666211D-BB21-457B-A173-0122FA5951AF}" name="City" dataDxfId="301" dataCellStyle="Hyperlink"/>
    <tableColumn id="2" xr3:uid="{FBF250DF-E477-47F2-BA33-10DFD58D89EF}" name="Zip Code" dataDxfId="300"/>
    <tableColumn id="3" xr3:uid="{7E3D86B0-66D4-4392-8518-6993F6A6CD37}" name="Walk Score" dataDxfId="299"/>
    <tableColumn id="4" xr3:uid="{3070104A-E4A8-4DC1-AA5B-90AD9E704F1B}" name="Transit Score" dataDxfId="298"/>
    <tableColumn id="5" xr3:uid="{D1C614AD-A049-4B76-8F1F-514465E8FC5E}" name="Bike Score" dataDxfId="297"/>
    <tableColumn id="6" xr3:uid="{6FAC81FC-573B-4229-8B27-10B6669E6954}" name="Population" dataDxfId="29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878EF3-C72F-4915-BF5E-79E620B2CF77}" name="Table10" displayName="Table10" ref="A1:F204" totalsRowShown="0" headerRowDxfId="295" dataDxfId="294">
  <autoFilter ref="A1:F204" xr:uid="{56878EF3-C72F-4915-BF5E-79E620B2CF77}"/>
  <tableColumns count="6">
    <tableColumn id="1" xr3:uid="{6DCCD58D-C22B-4798-956E-6981CB688183}" name="City" dataDxfId="293" dataCellStyle="Hyperlink"/>
    <tableColumn id="2" xr3:uid="{EFC4D7DA-4A40-47A2-A3FB-6C3AFBB6754B}" name="Zip Code"/>
    <tableColumn id="3" xr3:uid="{20782690-D256-4423-9216-A710F2087428}" name="Walk Score" dataDxfId="292"/>
    <tableColumn id="4" xr3:uid="{DD51598C-ABDD-4E81-8D5A-ACBD621068E0}" name="Transit Score" dataDxfId="291"/>
    <tableColumn id="5" xr3:uid="{77D1ACC5-D16C-4B10-A1B4-5189017645C4}" name="Bike Score" dataDxfId="290"/>
    <tableColumn id="6" xr3:uid="{736055C4-81A6-49B1-9C7A-8BB2F5F749B6}" name="Population" dataDxfId="28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2ADD93-F8AC-4C69-8FEE-E54B9A1521A6}" name="Table11" displayName="Table11" ref="A1:F59" totalsRowShown="0" headerRowDxfId="288" dataDxfId="287">
  <autoFilter ref="A1:F59" xr:uid="{042ADD93-F8AC-4C69-8FEE-E54B9A1521A6}"/>
  <tableColumns count="6">
    <tableColumn id="1" xr3:uid="{5B16DBB5-6A10-4B4E-9B0D-A583D19F72B5}" name="City" dataDxfId="286" dataCellStyle="Hyperlink"/>
    <tableColumn id="2" xr3:uid="{B7501019-F9F7-4DA9-BB74-854EF2B930D0}" name="Zip Code" dataDxfId="285"/>
    <tableColumn id="3" xr3:uid="{BB60C8D8-E34F-47C9-96B0-3308462DC6A0}" name="Walk Score" dataDxfId="284"/>
    <tableColumn id="4" xr3:uid="{176D8769-9D89-4915-800F-BEDD011A293F}" name="Transit Score" dataDxfId="283"/>
    <tableColumn id="5" xr3:uid="{9126CFEC-0294-4DB3-9E01-5EDD9CE6A114}" name="Bike Score" dataDxfId="282"/>
    <tableColumn id="6" xr3:uid="{ED95E48C-5811-4F82-A092-88858DC48778}" name="Population" dataDxfId="2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599F04-8C48-4FA2-8A4F-DD6D6680501F}" name="Table12" displayName="Table12" ref="A1:F16" totalsRowShown="0" headerRowDxfId="280" dataDxfId="279">
  <autoFilter ref="A1:F16" xr:uid="{C9599F04-8C48-4FA2-8A4F-DD6D6680501F}"/>
  <tableColumns count="6">
    <tableColumn id="1" xr3:uid="{760C9896-1E23-4F69-99F1-FF0FA1CDEFBD}" name="City" dataDxfId="278" dataCellStyle="Hyperlink"/>
    <tableColumn id="2" xr3:uid="{45795C42-C492-433F-A696-EE0024E505BD}" name="Zip Code"/>
    <tableColumn id="3" xr3:uid="{2C70E855-712A-485F-87F3-7399EC587924}" name="Walk Score" dataDxfId="277"/>
    <tableColumn id="4" xr3:uid="{C92FAE9D-EC37-489E-8B39-75BB261F3039}" name="Transit Score" dataDxfId="276"/>
    <tableColumn id="5" xr3:uid="{1F6FC48B-F2CF-4775-8066-128345A62594}" name="Bike Score" dataDxfId="275"/>
    <tableColumn id="6" xr3:uid="{A149D25F-693C-4045-A6D8-BF8D2CB7542E}" name="Population" dataDxfId="27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225057-6FCA-49DD-97C8-90E59E384715}" name="Table13" displayName="Table13" ref="A1:F15" totalsRowShown="0" headerRowDxfId="273" dataDxfId="272">
  <autoFilter ref="A1:F15" xr:uid="{BD225057-6FCA-49DD-97C8-90E59E384715}"/>
  <tableColumns count="6">
    <tableColumn id="1" xr3:uid="{E7272829-DC90-46D4-B5C7-D067B43C7E28}" name="City" dataDxfId="271" dataCellStyle="Hyperlink"/>
    <tableColumn id="2" xr3:uid="{4175AD69-D590-4E2B-86DE-83804EAE362A}" name="Zip Code" dataDxfId="270"/>
    <tableColumn id="3" xr3:uid="{709A72E6-6FE9-4F9A-BB8B-8E0D994AFECF}" name="Walk Score" dataDxfId="269"/>
    <tableColumn id="4" xr3:uid="{B1CBA2D3-CAC9-480E-AC82-A1336B8DD022}" name="Transit Score" dataDxfId="268"/>
    <tableColumn id="5" xr3:uid="{93A5F5A1-2C7D-4AC4-B9B6-A1130F793004}" name="Bike Score" dataDxfId="267"/>
    <tableColumn id="6" xr3:uid="{558396EC-BE0C-48BC-99F7-43600E5EAFF3}" name="Population" dataDxfId="26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D677055-4948-4E49-8FEE-86ABC78ED6D7}" name="Table14" displayName="Table14" ref="A1:F154" totalsRowShown="0" headerRowDxfId="265" dataDxfId="264">
  <autoFilter ref="A1:F154" xr:uid="{1D677055-4948-4E49-8FEE-86ABC78ED6D7}"/>
  <tableColumns count="6">
    <tableColumn id="1" xr3:uid="{EAC07FCF-F364-4951-A067-7827E4639A63}" name="City" dataDxfId="263" dataCellStyle="Hyperlink"/>
    <tableColumn id="2" xr3:uid="{8AAD2E1F-E0A1-4290-90F9-479D8318D830}" name="Zip Code" dataDxfId="262"/>
    <tableColumn id="3" xr3:uid="{0F261380-04C0-4700-9CAB-3850B17C12FE}" name="Walk Score" dataDxfId="261"/>
    <tableColumn id="4" xr3:uid="{58010DD6-42FE-410B-A980-EAD648A625AD}" name="Transit Score" dataDxfId="260"/>
    <tableColumn id="5" xr3:uid="{48F02265-D63F-49C5-9825-C197F84EFC95}" name="Bike Score" dataDxfId="259"/>
    <tableColumn id="6" xr3:uid="{299C8BEA-FC20-4708-9B7A-F75A016E3173}" name="Population" dataDxfId="25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2FBC6C-45CB-4C95-ABD2-B4E9187EC42A}" name="Table15" displayName="Table15" ref="A1:F53" totalsRowShown="0" headerRowDxfId="257" dataDxfId="256">
  <autoFilter ref="A1:F53" xr:uid="{292FBC6C-45CB-4C95-ABD2-B4E9187EC42A}"/>
  <tableColumns count="6">
    <tableColumn id="1" xr3:uid="{BEB3EBC4-A22F-4CB7-9C5D-FB7E402C3056}" name="City" dataDxfId="255" dataCellStyle="Hyperlink"/>
    <tableColumn id="2" xr3:uid="{0672E442-B9C1-4F85-AA94-5636B7441ABC}" name="Zip Code"/>
    <tableColumn id="3" xr3:uid="{FF14CC8F-F136-4D77-AF9F-793912A0E8DF}" name="Walk Score" dataDxfId="254"/>
    <tableColumn id="4" xr3:uid="{947A4AD8-94A7-4DF3-AF2F-DEECC710AD93}" name="Transit Score" dataDxfId="253"/>
    <tableColumn id="5" xr3:uid="{423493FD-93C4-4B64-A7EA-2CF8B9913BB7}" name="Bike Score" dataDxfId="252"/>
    <tableColumn id="6" xr3:uid="{7E388D8A-AB0C-4842-BE41-963465DD8209}" name="Population" dataDxfId="2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6D1E8EB-FA88-4EA7-95E2-09C4D073E146}" name="Table54" displayName="Table54" ref="A1:C51" totalsRowShown="0" headerRowDxfId="371" tableBorderDxfId="370">
  <autoFilter ref="A1:C51" xr:uid="{76D1E8EB-FA88-4EA7-95E2-09C4D073E146}"/>
  <sortState xmlns:xlrd2="http://schemas.microsoft.com/office/spreadsheetml/2017/richdata2" ref="A2:C51">
    <sortCondition ref="A1:A51"/>
  </sortState>
  <tableColumns count="3">
    <tableColumn id="1" xr3:uid="{43AE6AB1-B2C2-443B-929A-F8B231DEE276}" name="Place Name" dataDxfId="369" dataCellStyle="Hyperlink"/>
    <tableColumn id="2" xr3:uid="{D8C21801-3743-42EB-B5FD-B5BA1B99C2CC}" name="Latitude" dataDxfId="368"/>
    <tableColumn id="3" xr3:uid="{8BFDF118-226C-4102-99CC-1A1C99F34F39}" name="Longitude" dataDxfId="36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70418AD-C51D-40E0-8997-F17EE474BD6B}" name="Table16" displayName="Table16" ref="A1:F26" totalsRowShown="0" headerRowDxfId="250" dataDxfId="249">
  <autoFilter ref="A1:F26" xr:uid="{D70418AD-C51D-40E0-8997-F17EE474BD6B}"/>
  <tableColumns count="6">
    <tableColumn id="1" xr3:uid="{8F8F0606-6308-4F6B-804C-AC41103E893F}" name="City" dataDxfId="248" dataCellStyle="Hyperlink"/>
    <tableColumn id="2" xr3:uid="{5DEADD73-FE5B-484D-B88D-6151B34EC89A}" name="Zip Code"/>
    <tableColumn id="3" xr3:uid="{727209E9-7DDD-4E89-9AAF-34A66D172BCC}" name="Walk Score" dataDxfId="247"/>
    <tableColumn id="4" xr3:uid="{EEEBA0AB-9D02-44AC-9DB0-3640346E4A0F}" name="Transit Score" dataDxfId="246"/>
    <tableColumn id="5" xr3:uid="{63BF8663-02FC-4976-B1FF-04A7D7FF9F01}" name="Bike Score" dataDxfId="245"/>
    <tableColumn id="6" xr3:uid="{2DFA12D2-9240-4B62-B29A-563BC755D78F}" name="Population" dataDxfId="24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42CFAE3-6419-447B-B7C9-9DD442C69FC8}" name="Table17" displayName="Table17" ref="A1:F26" totalsRowShown="0" headerRowDxfId="243" dataDxfId="242">
  <autoFilter ref="A1:F26" xr:uid="{F42CFAE3-6419-447B-B7C9-9DD442C69FC8}"/>
  <tableColumns count="6">
    <tableColumn id="1" xr3:uid="{1BB24D02-87B7-4001-9256-4A2647D8D455}" name="City" dataDxfId="241" dataCellStyle="Hyperlink"/>
    <tableColumn id="2" xr3:uid="{DBDD7614-4E34-4E3F-9666-D9FFB8FB472A}" name="Zip Code"/>
    <tableColumn id="3" xr3:uid="{985B700C-D704-4302-8A8D-598A670DB850}" name="Walk Score" dataDxfId="240"/>
    <tableColumn id="4" xr3:uid="{D632D262-40F6-456B-AE14-B163FFCB1026}" name="Transit Score" dataDxfId="239"/>
    <tableColumn id="5" xr3:uid="{3DF8E446-D9E7-419C-B7BE-F7B10B65E58C}" name="Bike Score" dataDxfId="238"/>
    <tableColumn id="6" xr3:uid="{B8FA829D-B454-4E00-82EF-3749267BEE25}" name="Population" dataDxfId="23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12EA95-1F3C-4FD1-88B0-45CE01E7DAA4}" name="Table18" displayName="Table18" ref="A1:F25" totalsRowShown="0" headerRowDxfId="236" dataDxfId="235">
  <autoFilter ref="A1:F25" xr:uid="{6412EA95-1F3C-4FD1-88B0-45CE01E7DAA4}"/>
  <tableColumns count="6">
    <tableColumn id="1" xr3:uid="{76B9C94F-EC1A-4B5B-9ABE-25DCC8718EA3}" name="City" dataDxfId="234" dataCellStyle="Hyperlink"/>
    <tableColumn id="2" xr3:uid="{BC85EF8C-5ACE-42CF-8119-84E41241F5FB}" name="Zip Code" dataDxfId="233"/>
    <tableColumn id="3" xr3:uid="{622702DB-5A80-4947-8338-3F23314A3BB1}" name="Walk Score" dataDxfId="232"/>
    <tableColumn id="4" xr3:uid="{51CD8CF1-0C11-434A-9149-40A037CCF836}" name="Transit Score" dataDxfId="231"/>
    <tableColumn id="5" xr3:uid="{3AAE9FC9-F527-485C-A93D-232E342D2CA6}" name="Bike Score" dataDxfId="230"/>
    <tableColumn id="6" xr3:uid="{B5B7EA33-0917-4097-8A91-318DDC65BEBE}" name="Population" dataDxfId="22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8627262-D470-42A2-A0D3-B4F0FB76DB11}" name="Table19" displayName="Table19" ref="A1:F30" totalsRowShown="0" headerRowDxfId="228" dataDxfId="227">
  <autoFilter ref="A1:F30" xr:uid="{88627262-D470-42A2-A0D3-B4F0FB76DB11}"/>
  <tableColumns count="6">
    <tableColumn id="1" xr3:uid="{27E470EE-F980-4AB4-8F11-59C5F36D63F3}" name="City" dataDxfId="226" dataCellStyle="Hyperlink"/>
    <tableColumn id="2" xr3:uid="{861608E6-5752-4B1C-AD93-CE4D875224A0}" name="Zip Code"/>
    <tableColumn id="3" xr3:uid="{ABD3624D-95C0-4F56-829A-5F649A8657D5}" name="Walk Score" dataDxfId="225"/>
    <tableColumn id="4" xr3:uid="{5CF809A7-A96E-48BA-81EB-4E0AFD1FE40D}" name="Transit Score" dataDxfId="224"/>
    <tableColumn id="5" xr3:uid="{FA80B515-BDF7-4CAA-8015-CE3A53C02618}" name="Bike Score" dataDxfId="223"/>
    <tableColumn id="6" xr3:uid="{A5896AD7-4B7D-44C1-917E-30E311B7416B}" name="Population" dataDxfId="22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B197A94-ADC0-4769-AA19-6630A62EEEE8}" name="Table20" displayName="Table20" ref="A1:F11" totalsRowShown="0" headerRowDxfId="221" dataDxfId="220">
  <autoFilter ref="A1:F11" xr:uid="{9B197A94-ADC0-4769-AA19-6630A62EEEE8}"/>
  <tableColumns count="6">
    <tableColumn id="1" xr3:uid="{29DA05F0-FA56-487B-A446-63D4CCF9F9CA}" name="City" dataDxfId="219" dataCellStyle="Hyperlink"/>
    <tableColumn id="2" xr3:uid="{BD979094-FAF1-4579-89F0-E38CF2955188}" name="Zip Code"/>
    <tableColumn id="3" xr3:uid="{0549EC71-3190-4B2D-B418-04699DCF58B7}" name="Walk Score" dataDxfId="218"/>
    <tableColumn id="4" xr3:uid="{384BB978-FDD4-4DE4-A77F-7BCD516BB12D}" name="Transit Score" dataDxfId="217"/>
    <tableColumn id="5" xr3:uid="{23AD93DC-0A02-4995-AC51-97A944C81676}" name="Bike Score" dataDxfId="216"/>
    <tableColumn id="6" xr3:uid="{C5B5B740-7BD1-439B-BBE5-27E0ADA42CC9}" name="Population" dataDxfId="21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2B5DB3B-A586-4AA0-AB03-572A02D54818}" name="Table21" displayName="Table21" ref="A1:F80" totalsRowShown="0" headerRowDxfId="214" dataDxfId="213">
  <autoFilter ref="A1:F80" xr:uid="{12B5DB3B-A586-4AA0-AB03-572A02D54818}"/>
  <tableColumns count="6">
    <tableColumn id="1" xr3:uid="{FDFE4B63-25A4-488B-9C81-5C6BF496B165}" name="City" dataDxfId="212" dataCellStyle="Hyperlink"/>
    <tableColumn id="2" xr3:uid="{CF1405E1-642F-45C0-AE55-FEEF5924F534}" name="Zip Code"/>
    <tableColumn id="3" xr3:uid="{CBB2F58A-B89D-487B-A28D-00D90B90F451}" name="Walk Score" dataDxfId="211"/>
    <tableColumn id="4" xr3:uid="{34FDE133-071D-47EC-9DAA-73138A5F0E74}" name="Transit Score" dataDxfId="210"/>
    <tableColumn id="5" xr3:uid="{B55D073F-5E39-48DC-8554-85B50B2F4D38}" name="Bike Score" dataDxfId="209"/>
    <tableColumn id="6" xr3:uid="{2BC27C6C-1F61-4EC9-824D-00088565A849}" name="Population" dataDxfId="20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D5AF41C-E1D6-48AA-BC89-995877E7A998}" name="Table22" displayName="Table22" ref="A1:F74" totalsRowShown="0" headerRowDxfId="207" dataDxfId="206">
  <autoFilter ref="A1:F74" xr:uid="{4D5AF41C-E1D6-48AA-BC89-995877E7A998}"/>
  <tableColumns count="6">
    <tableColumn id="1" xr3:uid="{519E6AB9-FFE9-4EE1-AAA2-7C7D9D6AA134}" name="City" dataDxfId="205" dataCellStyle="Hyperlink"/>
    <tableColumn id="2" xr3:uid="{4EDB9C60-0434-4729-BB2A-0755DAB1457B}" name="Zip Code" dataDxfId="204" dataCellStyle="Hyperlink"/>
    <tableColumn id="3" xr3:uid="{78A0AB3C-2BEC-49CC-A2DE-5B84EA346E42}" name="Walk Score" dataDxfId="203"/>
    <tableColumn id="4" xr3:uid="{03D1E546-7B1C-489D-9A56-8C5F6D8479B9}" name="Transit Score" dataDxfId="202"/>
    <tableColumn id="5" xr3:uid="{242889EB-BA6A-47E2-BD32-FD5A2B67D890}" name="Bike Score" dataDxfId="201"/>
    <tableColumn id="6" xr3:uid="{2A727C5F-CEC6-4F58-9A58-21216BFAF8B5}" name="Population" dataDxfId="20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ABC37EC-39D3-42DC-9B28-BAB644926511}" name="Table23" displayName="Table23" ref="A1:F67" totalsRowShown="0" headerRowDxfId="199" dataDxfId="198">
  <autoFilter ref="A1:F67" xr:uid="{9ABC37EC-39D3-42DC-9B28-BAB644926511}"/>
  <tableColumns count="6">
    <tableColumn id="1" xr3:uid="{6695287C-62B3-48C2-8432-209E370A3DE3}" name="City" dataDxfId="197" dataCellStyle="Hyperlink"/>
    <tableColumn id="2" xr3:uid="{867A295C-3860-4204-B9CD-91C5480452A3}" name="Zip Code" dataDxfId="196"/>
    <tableColumn id="3" xr3:uid="{C027A0B4-5B88-416F-9DF3-3614CAE1ABA5}" name="Walk Score" dataDxfId="195"/>
    <tableColumn id="4" xr3:uid="{16702183-653D-4E4E-A80B-5932A892148E}" name="Transit Score" dataDxfId="194"/>
    <tableColumn id="5" xr3:uid="{C0269C9B-4763-4311-92F1-5F58EC89C3C3}" name="Bike Score" dataDxfId="193"/>
    <tableColumn id="6" xr3:uid="{02DBAD6E-ED9E-4CD9-BBAF-AA73D5CA91EA}" name="Population" dataDxfId="19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EDF6791-BB82-4CDA-8CA9-8C2E4B8D6555}" name="Table24" displayName="Table24" ref="A1:F65" totalsRowShown="0" headerRowDxfId="191" dataDxfId="190">
  <autoFilter ref="A1:F65" xr:uid="{FEDF6791-BB82-4CDA-8CA9-8C2E4B8D6555}"/>
  <tableColumns count="6">
    <tableColumn id="1" xr3:uid="{19410BE0-1624-4042-A08F-F34097A86F66}" name="City" dataDxfId="189" dataCellStyle="Hyperlink"/>
    <tableColumn id="2" xr3:uid="{12735DB4-A268-4B75-A78B-B79B63D14771}" name="Zip Code" dataDxfId="188"/>
    <tableColumn id="3" xr3:uid="{B409149A-B9A9-492F-8C46-F385D8A23C9B}" name="Walk Score" dataDxfId="187"/>
    <tableColumn id="4" xr3:uid="{2E512686-D6FE-45CF-86A3-6F49D3BD10F8}" name="Transit Score" dataDxfId="186"/>
    <tableColumn id="5" xr3:uid="{71E43C7C-5136-4C37-A9CB-99345FE77A32}" name="Bike Score" dataDxfId="185"/>
    <tableColumn id="6" xr3:uid="{B6FB023C-D6A2-4317-BDCA-8C2CCC18E571}" name="Population" dataDxfId="18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D71A6A-1748-41A3-B1B3-5804C0D3ECC1}" name="Table25" displayName="Table25" ref="A1:F26" totalsRowShown="0" headerRowDxfId="183">
  <autoFilter ref="A1:F26" xr:uid="{FAD71A6A-1748-41A3-B1B3-5804C0D3ECC1}"/>
  <tableColumns count="6">
    <tableColumn id="1" xr3:uid="{4D3BD8B3-23B1-4B90-8B7F-9F8D4E1A406D}" name="City" dataDxfId="182" dataCellStyle="Hyperlink"/>
    <tableColumn id="2" xr3:uid="{444DE875-68C1-4AEF-9125-FF23EB5AC0BD}" name="Zip Code"/>
    <tableColumn id="3" xr3:uid="{BF491223-2D0B-4926-9F65-8E7E76E3209D}" name="Walk Score"/>
    <tableColumn id="4" xr3:uid="{84C5F63C-4001-42A4-A1B4-87430ADE6FE3}" name="Transit Score"/>
    <tableColumn id="5" xr3:uid="{AB1E02E2-0E1B-4A65-B624-063D2954BB29}" name="Bike Score"/>
    <tableColumn id="6" xr3:uid="{D2AE4A3D-4CFF-4B25-BC36-0E72B1E21944}" name="Popul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7766D86-F659-496C-BCDE-FB811D10A9A4}" name="Table52" displayName="Table52" ref="A1:B51" totalsRowShown="0">
  <autoFilter ref="A1:B51" xr:uid="{C7766D86-F659-496C-BCDE-FB811D10A9A4}"/>
  <tableColumns count="2">
    <tableColumn id="1" xr3:uid="{976F7BDA-4C28-4EE3-9659-9B5689F2CE74}" name="state"/>
    <tableColumn id="2" xr3:uid="{164179A9-4E8E-4E68-9863-0A1D4FE44D2B}" name="livable_wage_2adults_1kid" dataDxfId="366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9D930BA-8BB5-4EEA-8D4C-F8D9281C2667}" name="Table26" displayName="Table26" ref="A1:F50" totalsRowShown="0" headerRowDxfId="181" dataDxfId="180">
  <autoFilter ref="A1:F50" xr:uid="{B9D930BA-8BB5-4EEA-8D4C-F8D9281C2667}"/>
  <tableColumns count="6">
    <tableColumn id="1" xr3:uid="{CBF0C8CD-A3BB-4A8D-830C-6C9E23A3FA0F}" name="City" dataDxfId="179" dataCellStyle="Hyperlink"/>
    <tableColumn id="2" xr3:uid="{1F43C39D-D5E3-4590-AD71-C4249BB970F2}" name="Zip Code"/>
    <tableColumn id="3" xr3:uid="{9F70912F-0BA9-4131-AEB4-17B9628DDB75}" name="Walk Score" dataDxfId="178"/>
    <tableColumn id="4" xr3:uid="{DE97185F-7F13-4EC0-864E-37F7B31A9EA9}" name="Transit Score" dataDxfId="177"/>
    <tableColumn id="5" xr3:uid="{9C2C7E85-AC25-44E6-8A22-0A0F9644229F}" name="Bike Score" dataDxfId="176"/>
    <tableColumn id="6" xr3:uid="{886578A1-6BDB-4C72-B96B-E4B5FF2968FD}" name="Population" dataDxfId="17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6C6B139-9D86-4A01-A7DC-72B9313CEB91}" name="Table27" displayName="Table27" ref="A1:F9" totalsRowShown="0" headerRowDxfId="174" dataDxfId="173">
  <autoFilter ref="A1:F9" xr:uid="{36C6B139-9D86-4A01-A7DC-72B9313CEB91}"/>
  <tableColumns count="6">
    <tableColumn id="1" xr3:uid="{337A727B-D3FA-4194-A785-661DC36CF05C}" name="City" dataDxfId="172" dataCellStyle="Hyperlink"/>
    <tableColumn id="2" xr3:uid="{D4ECF2C5-8DF7-403F-8D92-C4D913407962}" name="Zip Code"/>
    <tableColumn id="3" xr3:uid="{1674DDCC-E071-4339-8F36-45DCE7EF45B3}" name="Walk Score" dataDxfId="171"/>
    <tableColumn id="4" xr3:uid="{D8AB82B2-7B27-443C-B8BC-FADC5AE16A7C}" name="Transit Score" dataDxfId="170"/>
    <tableColumn id="5" xr3:uid="{409F1DD4-8B81-462B-BC25-B9451E0DE9B1}" name="Bike Score" dataDxfId="169"/>
    <tableColumn id="6" xr3:uid="{FA4DC588-83A6-45EF-AD3E-E307E3384B3B}" name="Population" dataDxfId="16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88A0C64-9593-44B5-82F0-B307EA659F04}" name="Table28" displayName="Table28" ref="A1:F13" totalsRowShown="0" headerRowDxfId="167" dataDxfId="166">
  <autoFilter ref="A1:F13" xr:uid="{F88A0C64-9593-44B5-82F0-B307EA659F04}"/>
  <tableColumns count="6">
    <tableColumn id="1" xr3:uid="{335AA892-D449-4C2B-A571-5613D440DBED}" name="City" dataDxfId="165" dataCellStyle="Hyperlink"/>
    <tableColumn id="2" xr3:uid="{FFBDAAAC-8F3C-472E-BF85-3B3699559A46}" name="Zip Code" dataDxfId="164"/>
    <tableColumn id="3" xr3:uid="{0FF5B898-1935-42FC-ACB3-45AB4AEB35DF}" name="Walk Score" dataDxfId="163"/>
    <tableColumn id="4" xr3:uid="{F37B5FAB-F98E-481E-9871-7E63723B79AA}" name="Transit Score" dataDxfId="162"/>
    <tableColumn id="5" xr3:uid="{93884336-2EB1-4F88-9774-D71DA8D9C89A}" name="Bike Score" dataDxfId="161"/>
    <tableColumn id="6" xr3:uid="{515C5ACB-61E6-4557-85C1-98DA3F7858BE}" name="Population" dataDxfId="160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36363F-A5A8-408B-86AD-749253FA310E}" name="Table29" displayName="Table29" ref="A1:F19" totalsRowShown="0" headerRowDxfId="159" dataDxfId="158">
  <autoFilter ref="A1:F19" xr:uid="{FD36363F-A5A8-408B-86AD-749253FA310E}"/>
  <tableColumns count="6">
    <tableColumn id="1" xr3:uid="{76AAE0CE-EE3A-4212-B110-BC79843B3C7F}" name="City" dataDxfId="157" dataCellStyle="Hyperlink"/>
    <tableColumn id="2" xr3:uid="{86215C69-C02A-40E4-A105-1D0204AA6CEA}" name="Zip Code" dataDxfId="156" dataCellStyle="Hyperlink"/>
    <tableColumn id="3" xr3:uid="{812E66C8-9F39-41C2-846A-1D1FAB33A3CE}" name="Walk Score" dataDxfId="155"/>
    <tableColumn id="4" xr3:uid="{5127D26A-F432-4100-A8E6-E34E630ACD57}" name="Transit Score" dataDxfId="154"/>
    <tableColumn id="5" xr3:uid="{42E4FB90-DD5A-46DA-A0A8-93E089FCEADB}" name="Bike Score" dataDxfId="153"/>
    <tableColumn id="6" xr3:uid="{6B00900D-6E2E-46EE-B61C-CC0FD997A34B}" name="Population" dataDxfId="15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F75BEE4-4095-422D-85C0-E9940430DFF4}" name="Table30" displayName="Table30" ref="A1:F10" totalsRowShown="0" headerRowDxfId="151" dataDxfId="150">
  <autoFilter ref="A1:F10" xr:uid="{9F75BEE4-4095-422D-85C0-E9940430DFF4}"/>
  <tableColumns count="6">
    <tableColumn id="1" xr3:uid="{FC37881D-B4CE-4CB4-86B4-099ABDF01F86}" name="City" dataDxfId="149" dataCellStyle="Hyperlink"/>
    <tableColumn id="2" xr3:uid="{034F65E1-E480-4677-8A5E-B6538EE143AF}" name="Zip Code"/>
    <tableColumn id="3" xr3:uid="{EC921C68-99F2-44BD-B213-6B9A96EA5596}" name="Walk Score" dataDxfId="148"/>
    <tableColumn id="4" xr3:uid="{2FD12386-DB17-4645-9143-60B04777C11B}" name="Transit Score" dataDxfId="147"/>
    <tableColumn id="5" xr3:uid="{74CEA792-22B0-4B95-BB42-4E8ACBA86FDF}" name="Bike Score" dataDxfId="146"/>
    <tableColumn id="6" xr3:uid="{D2FCEAC5-A1B5-4CE0-98C0-83B29BCAC8C1}" name="Population" dataDxfId="145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D7EA421-30B0-499E-8F26-85A140FE8A4A}" name="Table31" displayName="Table31" ref="A1:F64" totalsRowShown="0" headerRowDxfId="144" dataDxfId="143">
  <autoFilter ref="A1:F64" xr:uid="{4D7EA421-30B0-499E-8F26-85A140FE8A4A}"/>
  <tableColumns count="6">
    <tableColumn id="1" xr3:uid="{D058F62A-8721-49B7-98BB-C373028CCF56}" name="City" dataDxfId="142" dataCellStyle="Hyperlink"/>
    <tableColumn id="2" xr3:uid="{DCF4AD4E-4769-4822-AD06-18A188237505}" name="Zip Code"/>
    <tableColumn id="3" xr3:uid="{46DD2E35-A3C5-40D8-965B-576B88DBC6CE}" name="Walk Score" dataDxfId="141"/>
    <tableColumn id="4" xr3:uid="{62A9B177-80B0-44A1-BCFE-850CD57FE100}" name="Transit Score" dataDxfId="140"/>
    <tableColumn id="5" xr3:uid="{D4E4A7A8-50F6-4586-A200-8383BF23019C}" name="Bike Score" dataDxfId="139"/>
    <tableColumn id="6" xr3:uid="{12703F34-1A1F-4B3A-B5C7-1F0DB7B759B4}" name="Population" dataDxfId="138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A2AE58D-587E-4BF5-9114-8256A049CB87}" name="Table32" displayName="Table32" ref="A1:F14" totalsRowShown="0" headerRowDxfId="137" dataDxfId="136">
  <autoFilter ref="A1:F14" xr:uid="{1A2AE58D-587E-4BF5-9114-8256A049CB87}"/>
  <tableColumns count="6">
    <tableColumn id="1" xr3:uid="{700B8B09-A320-4A2A-8E1C-DEE7D94590D4}" name="City" dataDxfId="135" dataCellStyle="Hyperlink"/>
    <tableColumn id="2" xr3:uid="{F614FE17-4059-4AC1-A252-B6A9CEED6ECB}" name="Zip Code" dataDxfId="134"/>
    <tableColumn id="3" xr3:uid="{357DF1C5-0729-48B2-8E8C-9DC76E961C1B}" name="Walk Score" dataDxfId="133"/>
    <tableColumn id="4" xr3:uid="{AA4CBB29-77B7-4BA7-85B1-D92E47EEB99B}" name="Transit Score" dataDxfId="132"/>
    <tableColumn id="5" xr3:uid="{02F21FC5-DB73-45D2-9895-98C6CC2A9571}" name="Bike Score" dataDxfId="131"/>
    <tableColumn id="6" xr3:uid="{9A965B0D-F188-47E6-92CB-7EC34DA9EA60}" name="Population" dataDxfId="13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D9D4182-1A8C-45ED-AD70-2F270DB8E94C}" name="Table33" displayName="Table33" ref="A1:F113" totalsRowShown="0" headerRowDxfId="129" dataDxfId="128">
  <autoFilter ref="A1:F113" xr:uid="{ED9D4182-1A8C-45ED-AD70-2F270DB8E94C}"/>
  <tableColumns count="6">
    <tableColumn id="1" xr3:uid="{A1DBD447-ED30-4FFC-91E6-4A46AA587AEB}" name="City" dataDxfId="127" dataCellStyle="Hyperlink"/>
    <tableColumn id="2" xr3:uid="{D40F3C04-A7AF-40B4-9A79-79FFD179111D}" name="Zip Code"/>
    <tableColumn id="3" xr3:uid="{995495AF-583C-45DF-9012-377B361F82F9}" name="Walk Score" dataDxfId="126"/>
    <tableColumn id="4" xr3:uid="{EE56567A-7F99-4F36-B84B-CCB426EB392A}" name="Transit Score" dataDxfId="125"/>
    <tableColumn id="5" xr3:uid="{CA4115A0-7485-4AFF-9A98-78DE3848D5F1}" name="Bike Score" dataDxfId="124"/>
    <tableColumn id="6" xr3:uid="{17C86345-4E29-421B-B454-8F202F53C4FF}" name="Population" dataDxfId="123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819DDE8-32F8-46B4-81D8-E38C272BCF4F}" name="Table34" displayName="Table34" ref="A1:F54" totalsRowShown="0" headerRowDxfId="122" dataDxfId="121">
  <autoFilter ref="A1:F54" xr:uid="{6819DDE8-32F8-46B4-81D8-E38C272BCF4F}"/>
  <tableColumns count="6">
    <tableColumn id="1" xr3:uid="{BE1C64B8-7A0A-4305-B1A8-FCC2FCBAE595}" name="City" dataDxfId="120" dataCellStyle="Hyperlink"/>
    <tableColumn id="2" xr3:uid="{89CB6746-27C0-4031-B598-DE303DDFC272}" name="Zip Code" dataDxfId="119"/>
    <tableColumn id="3" xr3:uid="{DD7936AD-C442-4FAD-8875-EA9A88829E35}" name="Walk Score" dataDxfId="118"/>
    <tableColumn id="4" xr3:uid="{6F72B1AC-B758-4515-9D7A-3A08A15124A1}" name="Transit Score" dataDxfId="117"/>
    <tableColumn id="5" xr3:uid="{2D6845DE-D596-4D59-B685-A54CF8B6AB48}" name="Bike Score" dataDxfId="116"/>
    <tableColumn id="6" xr3:uid="{ADB8C14A-137D-4410-987D-D7E7796B4BD9}" name="Population" dataDxfId="115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CA79452-11C6-4641-AE51-AD095ED3C448}" name="Table35" displayName="Table35" ref="A1:F9" totalsRowShown="0" headerRowDxfId="114" dataDxfId="113">
  <autoFilter ref="A1:F9" xr:uid="{CCA79452-11C6-4641-AE51-AD095ED3C448}"/>
  <tableColumns count="6">
    <tableColumn id="1" xr3:uid="{6045078C-B67E-4EC9-A247-7B473E3BE65B}" name="City" dataDxfId="112" dataCellStyle="Hyperlink"/>
    <tableColumn id="2" xr3:uid="{46FB0923-6ECC-47CF-AE73-B564ABD43864}" name="Zip Code" dataDxfId="111"/>
    <tableColumn id="3" xr3:uid="{04CB155D-B428-4D15-9A4B-928DC53F7A44}" name="Walk Score" dataDxfId="110"/>
    <tableColumn id="4" xr3:uid="{B59BA36B-C87C-46C2-A4DA-36FCE5A76494}" name="Transit Score" dataDxfId="109"/>
    <tableColumn id="5" xr3:uid="{F1E8FD98-DCA7-4B1C-99A0-1B5E60BE8626}" name="Bike Score" dataDxfId="108"/>
    <tableColumn id="6" xr3:uid="{A623423D-BC87-49C2-AE9D-BA90E902CBA1}" name="Population" dataDxfId="10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20BBDE1-0A44-423B-925D-70E9EE336A29}" name="Table51" displayName="Table51" ref="A1:B31" totalsRowShown="0" headerRowDxfId="365" dataDxfId="364" headerRowBorderDxfId="362" tableBorderDxfId="363">
  <autoFilter ref="A1:B31" xr:uid="{A20BBDE1-0A44-423B-925D-70E9EE336A29}"/>
  <sortState xmlns:xlrd2="http://schemas.microsoft.com/office/spreadsheetml/2017/richdata2" ref="A2:A31">
    <sortCondition ref="A1:A31"/>
  </sortState>
  <tableColumns count="2">
    <tableColumn id="6" xr3:uid="{F8B57CA5-CBC0-44D4-8572-38AF2937AECE}" name="Column2" dataDxfId="361"/>
    <tableColumn id="3" xr3:uid="{E9CBF107-84C5-45B6-A0F8-E7337E46CE06}" name="Total Hours" dataDxfId="360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5563858-761A-454E-B28C-4890A7C9ED1A}" name="Table36" displayName="Table36" ref="A1:F116" totalsRowShown="0" headerRowDxfId="106" dataDxfId="105">
  <autoFilter ref="A1:F116" xr:uid="{75563858-761A-454E-B28C-4890A7C9ED1A}"/>
  <tableColumns count="6">
    <tableColumn id="1" xr3:uid="{D172E541-F900-49D9-888F-AA2F28610D9E}" name="City" dataDxfId="104" dataCellStyle="Hyperlink"/>
    <tableColumn id="2" xr3:uid="{A44BCF6C-7B4D-43E4-B243-D0783D64D1D6}" name="Zip Code"/>
    <tableColumn id="3" xr3:uid="{292FA6A8-CE46-4AD8-8D4A-00C163A62D15}" name="Walk Score" dataDxfId="103"/>
    <tableColumn id="4" xr3:uid="{51470CEC-836D-4908-BF3E-0CE15FA36FCE}" name="Transit Score" dataDxfId="102"/>
    <tableColumn id="5" xr3:uid="{04168070-0FF4-4EA9-A910-C60866DFF38F}" name="Bike Score" dataDxfId="101"/>
    <tableColumn id="6" xr3:uid="{E2510F55-57C9-40E0-8760-8ED11D643D17}" name="Population" dataDxfId="100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0617F31-FD28-49B4-B4B1-8D487FEBC323}" name="Table37" displayName="Table37" ref="A1:F32" totalsRowShown="0" headerRowDxfId="99" dataDxfId="98">
  <autoFilter ref="A1:F32" xr:uid="{10617F31-FD28-49B4-B4B1-8D487FEBC323}"/>
  <tableColumns count="6">
    <tableColumn id="1" xr3:uid="{2861BE47-8EC0-42DA-A009-C4827E0302F9}" name="City" dataDxfId="97" dataCellStyle="Hyperlink"/>
    <tableColumn id="2" xr3:uid="{3533FF51-0EE2-418D-92B9-95F2ED5BD351}" name="Zip Code"/>
    <tableColumn id="3" xr3:uid="{1C28C48B-60F5-4CDF-B184-2ADE8F5C4A1F}" name="Walk Score" dataDxfId="96"/>
    <tableColumn id="4" xr3:uid="{6F89B36A-A408-469B-8481-F2D536ADED9A}" name="Transit Score" dataDxfId="95"/>
    <tableColumn id="5" xr3:uid="{1AC11248-986E-4FC9-B632-1F330DE61E6F}" name="Bike Score" dataDxfId="94"/>
    <tableColumn id="6" xr3:uid="{7BC9DCCE-A670-4057-8A0B-87030214A8A2}" name="Population" dataDxfId="9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84D6B09-C352-4DAC-BF96-A7136E0D215C}" name="Table38" displayName="Table38" ref="A1:F39" totalsRowShown="0" headerRowDxfId="92" dataDxfId="91">
  <autoFilter ref="A1:F39" xr:uid="{084D6B09-C352-4DAC-BF96-A7136E0D215C}"/>
  <tableColumns count="6">
    <tableColumn id="1" xr3:uid="{9294A80D-A2C3-4EB3-85DB-60BC05962D51}" name="City" dataDxfId="90" dataCellStyle="Hyperlink"/>
    <tableColumn id="2" xr3:uid="{E7183D3E-BE44-4C9B-99E2-4F3F589557FB}" name="Zip Code" dataDxfId="89"/>
    <tableColumn id="3" xr3:uid="{37450736-E2EA-4C0E-964E-E6BBF714CF86}" name="Walk Score" dataDxfId="88"/>
    <tableColumn id="4" xr3:uid="{26CF47DC-DBAD-429D-AB05-6804D3D8DC33}" name="Transit Score" dataDxfId="87"/>
    <tableColumn id="5" xr3:uid="{A1202E71-664B-4E4A-8C27-91BC2E997B2E}" name="Bike Score" dataDxfId="86"/>
    <tableColumn id="6" xr3:uid="{7173CFD0-68FD-4B5A-A53E-CEA595812D9E}" name="Population" dataDxfId="85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F715FA6-2E1F-4E45-99EE-C1575961C5EB}" name="Table39" displayName="Table39" ref="A1:F39" totalsRowShown="0" headerRowDxfId="84" dataDxfId="83">
  <autoFilter ref="A1:F39" xr:uid="{7F715FA6-2E1F-4E45-99EE-C1575961C5EB}"/>
  <tableColumns count="6">
    <tableColumn id="1" xr3:uid="{7627AF0F-D742-4373-BBB1-9288FACAA577}" name="City" dataDxfId="82" dataCellStyle="Hyperlink"/>
    <tableColumn id="2" xr3:uid="{A24F6DC9-F218-4E6E-AC5B-FF0604A02ED3}" name="Zip Code" dataDxfId="81" dataCellStyle="Hyperlink"/>
    <tableColumn id="3" xr3:uid="{EE388DB9-C962-4ED7-888D-04441D58BB1E}" name="Walk Score" dataDxfId="80"/>
    <tableColumn id="4" xr3:uid="{4D84E7A5-F861-4AE9-A8E1-719AFB97C2EA}" name="Transit Score" dataDxfId="79"/>
    <tableColumn id="5" xr3:uid="{E5CBAD00-E5AC-4B6B-921A-32C7A9B1AAB4}" name="Bike Score" dataDxfId="78"/>
    <tableColumn id="6" xr3:uid="{4F4BD9A9-E01F-4EA9-90E6-12AC7434D381}" name="Population" dataDxfId="77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FAB1D5-A57B-4630-9784-C6F0C16D8510}" name="Table40" displayName="Table40" ref="A1:F11" totalsRowShown="0" headerRowDxfId="76" dataDxfId="75">
  <autoFilter ref="A1:F11" xr:uid="{DBFAB1D5-A57B-4630-9784-C6F0C16D8510}"/>
  <tableColumns count="6">
    <tableColumn id="1" xr3:uid="{0C18F6A5-E03A-4D67-82D4-85B7EC7C71D1}" name="City" dataDxfId="74" dataCellStyle="Hyperlink"/>
    <tableColumn id="2" xr3:uid="{9EA2D584-4C22-4A84-A29C-0F836E54DDA7}" name="Zip Code" dataDxfId="73" dataCellStyle="Hyperlink"/>
    <tableColumn id="3" xr3:uid="{187C2D65-FE52-4011-83A5-2342977C588B}" name="Walk Score" dataDxfId="72"/>
    <tableColumn id="4" xr3:uid="{EC8B3CB0-26BC-406A-B467-23D237B7145A}" name="Transit Score" dataDxfId="71"/>
    <tableColumn id="5" xr3:uid="{997AB89E-6F96-4F22-9262-865267F6ACB1}" name="Bike Score" dataDxfId="70"/>
    <tableColumn id="6" xr3:uid="{289F3164-ABC8-4B00-BE77-9D86F3FAFD44}" name="Population" dataDxfId="6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ECA382A-ECA7-4E07-A0BA-4F6A6206C052}" name="Table41" displayName="Table41" ref="A1:F30" totalsRowShown="0" headerRowDxfId="68" dataDxfId="67">
  <autoFilter ref="A1:F30" xr:uid="{EECA382A-ECA7-4E07-A0BA-4F6A6206C052}"/>
  <tableColumns count="6">
    <tableColumn id="1" xr3:uid="{933694F8-9418-4238-B5E1-D0483D3B81D8}" name="City" dataDxfId="66" dataCellStyle="Hyperlink"/>
    <tableColumn id="2" xr3:uid="{C0DF0FF4-5FFA-4C78-9025-D41D1111AC43}" name="Zip Code"/>
    <tableColumn id="3" xr3:uid="{5667DDEE-4F5B-43C5-957C-870612E2FB90}" name="Walk Score" dataDxfId="65"/>
    <tableColumn id="4" xr3:uid="{A8ADB171-6D82-41CA-86AD-3C7650E053B3}" name="Transit Score" dataDxfId="64"/>
    <tableColumn id="5" xr3:uid="{9DA9847B-FB21-4A0C-8018-D66F34B970FA}" name="Bike Score" dataDxfId="63"/>
    <tableColumn id="6" xr3:uid="{92758934-444E-42EA-B770-5402346C9254}" name="Population" dataDxfId="62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4A57185-7D69-4902-B496-5A8225199110}" name="Table42" displayName="Table42" ref="A1:F7" totalsRowShown="0" headerRowDxfId="61" dataDxfId="60">
  <autoFilter ref="A1:F7" xr:uid="{D4A57185-7D69-4902-B496-5A8225199110}"/>
  <tableColumns count="6">
    <tableColumn id="1" xr3:uid="{34F4F2F2-27B8-4B35-B16F-28BD3595148E}" name="City" dataDxfId="59" dataCellStyle="Hyperlink"/>
    <tableColumn id="2" xr3:uid="{931D4220-588F-448A-A350-DC235EEA8BB1}" name="Zip Code" dataDxfId="58"/>
    <tableColumn id="3" xr3:uid="{6593D3E3-574A-4FFB-BA5C-F54AA468511B}" name="Walk Score" dataDxfId="57"/>
    <tableColumn id="4" xr3:uid="{6576A505-4F47-4402-B22E-F3C7B0FD481B}" name="Transit Score" dataDxfId="56"/>
    <tableColumn id="5" xr3:uid="{1D47F17D-A745-4FE1-BD04-B993BC7DB107}" name="Bike Score" dataDxfId="55"/>
    <tableColumn id="6" xr3:uid="{1FA9BC0B-C003-426B-B3A0-93AF33A3FAAA}" name="Population" dataDxfId="54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2735664-E3B5-4569-B37F-2507F5E2FE1E}" name="Table43" displayName="Table43" ref="A1:F35" totalsRowShown="0" headerRowDxfId="53" dataDxfId="52">
  <autoFilter ref="A1:F35" xr:uid="{12735664-E3B5-4569-B37F-2507F5E2FE1E}"/>
  <tableColumns count="6">
    <tableColumn id="1" xr3:uid="{C2692664-ED61-4C66-9860-8C8F64038033}" name="City" dataDxfId="51" dataCellStyle="Hyperlink"/>
    <tableColumn id="2" xr3:uid="{E3C547DB-0275-478B-ABF8-45361AE95E70}" name="Zip Code" dataDxfId="50"/>
    <tableColumn id="3" xr3:uid="{00298877-5427-4446-B64C-83F074B52CFF}" name="Walk Score" dataDxfId="49"/>
    <tableColumn id="4" xr3:uid="{D499613F-62F0-40AB-9D09-AA764C5B5883}" name="Transit Score" dataDxfId="48"/>
    <tableColumn id="5" xr3:uid="{7E2D16B5-40E1-4D9A-8447-0DDFBF36F343}" name="Bike Score" dataDxfId="47"/>
    <tableColumn id="6" xr3:uid="{C049F0D1-50B5-46DF-8E88-E8DE56F25E9A}" name="Population" dataDxfId="46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8DBFEFA-CDC6-42D3-9B2F-F8BC6174BF00}" name="Table44" displayName="Table44" ref="A1:F46" totalsRowShown="0" headerRowDxfId="45" dataDxfId="44">
  <autoFilter ref="A1:F46" xr:uid="{78DBFEFA-CDC6-42D3-9B2F-F8BC6174BF00}"/>
  <tableColumns count="6">
    <tableColumn id="1" xr3:uid="{00E47C3A-94BB-4865-905E-7B8719BF4CA8}" name="City" dataDxfId="43" dataCellStyle="Hyperlink"/>
    <tableColumn id="2" xr3:uid="{50F98B69-9C4F-4E9C-9D2F-3E2392E9CF40}" name="Zip Code"/>
    <tableColumn id="3" xr3:uid="{3B4C845E-E62E-40F7-B299-71234B57C07C}" name="Walk Score" dataDxfId="42"/>
    <tableColumn id="4" xr3:uid="{1845EF1F-E990-4DBA-B444-33DC0E0EDC57}" name="Transit Score" dataDxfId="41"/>
    <tableColumn id="5" xr3:uid="{64B447DC-6CDF-45ED-9FE8-2C561E33A907}" name="Bike Score" dataDxfId="40"/>
    <tableColumn id="6" xr3:uid="{1C9D8D13-535C-441C-AAF0-8F026C2BCE9A}" name="Population" dataDxfId="39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F8F4177-7B99-41D0-9DD8-FBE889F0B4C0}" name="Table45" displayName="Table45" ref="A1:F4" totalsRowShown="0" headerRowDxfId="38">
  <autoFilter ref="A1:F4" xr:uid="{6F8F4177-7B99-41D0-9DD8-FBE889F0B4C0}"/>
  <tableColumns count="6">
    <tableColumn id="1" xr3:uid="{C0342228-FB5F-424E-9291-AAF71DD3A915}" name="City"/>
    <tableColumn id="2" xr3:uid="{D2830E6F-ADBF-418F-A35F-B3DBBD1281C3}" name="Zip Code"/>
    <tableColumn id="3" xr3:uid="{2D6CC41E-2617-413D-B085-84B18E495856}" name="Walk Score"/>
    <tableColumn id="4" xr3:uid="{FCF61C98-126F-411F-9684-301A2D0FB4CD}" name="Transit Score"/>
    <tableColumn id="5" xr3:uid="{B978CA92-A859-4EF2-B69F-EA534A665868}" name="Bike Score"/>
    <tableColumn id="6" xr3:uid="{5469A04E-A2CA-4CB0-9B05-6B022ECF5D21}" name="Popul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227024B6-A9FE-42D0-A26C-8A3F5D807507}" name="Table53" displayName="Table53" ref="A1:E51" totalsRowShown="0" headerRowDxfId="359" dataDxfId="358" headerRowBorderDxfId="356" tableBorderDxfId="357">
  <autoFilter ref="A1:E51" xr:uid="{227024B6-A9FE-42D0-A26C-8A3F5D807507}"/>
  <tableColumns count="5">
    <tableColumn id="1" xr3:uid="{EC083657-360F-4A89-BE3E-BE97576D8F30}" name="State" dataDxfId="355" dataCellStyle="Hyperlink"/>
    <tableColumn id="2" xr3:uid="{B2D3DFF0-00D8-4D94-B1B4-D0430BAD3D06}" name="Place" dataDxfId="354"/>
    <tableColumn id="3" xr3:uid="{ED657A3D-AE8C-4480-9678-06DC1D8AED40}" name="% Sun" dataDxfId="353"/>
    <tableColumn id="4" xr3:uid="{64F42A08-FF15-401A-A707-2A68CA0FA6AB}" name="Total Hours" dataDxfId="352"/>
    <tableColumn id="5" xr3:uid="{DB672F8C-D60C-406B-ACB6-4A8C2FD9FEBE}" name="Clear Days" dataDxfId="351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B9022E4-9F40-400D-9DD8-F9E3DF333DBE}" name="Table46" displayName="Table46" ref="A1:F69" totalsRowShown="0" headerRowDxfId="37" dataDxfId="36">
  <autoFilter ref="A1:F69" xr:uid="{CB9022E4-9F40-400D-9DD8-F9E3DF333DBE}"/>
  <tableColumns count="6">
    <tableColumn id="1" xr3:uid="{F0F6C1F4-4C02-40DC-B2A3-93CDC063E8AD}" name="City" dataDxfId="35" dataCellStyle="Hyperlink"/>
    <tableColumn id="2" xr3:uid="{77082512-5AB6-47EB-B822-C246913FBC97}" name="Zip Code"/>
    <tableColumn id="3" xr3:uid="{A720E5AE-49D9-4AA3-9DBF-5B6D157EBF47}" name="Walk Score" dataDxfId="34"/>
    <tableColumn id="4" xr3:uid="{CD61D600-2013-4E6C-BC29-95928BE47F00}" name="Transit Score" dataDxfId="33"/>
    <tableColumn id="5" xr3:uid="{457C5849-4B11-4B5C-8272-8F20B667E2AA}" name="Bike Score" dataDxfId="32"/>
    <tableColumn id="6" xr3:uid="{37910967-5771-41A8-950F-E1F51A4BF302}" name="Population" dataDxfId="31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A05A06E-D41E-46EB-ACE9-E7BF4F8016BA}" name="Table47" displayName="Table47" ref="A1:F81" totalsRowShown="0" headerRowDxfId="30" dataDxfId="29">
  <autoFilter ref="A1:F81" xr:uid="{CA05A06E-D41E-46EB-ACE9-E7BF4F8016BA}"/>
  <tableColumns count="6">
    <tableColumn id="1" xr3:uid="{BD5A5146-15B6-4F07-90B6-E0EAB4D6FBF1}" name="City" dataDxfId="28" dataCellStyle="Hyperlink"/>
    <tableColumn id="2" xr3:uid="{0A6C78B0-2B60-4914-A4D9-7E940357154E}" name="Zip Code"/>
    <tableColumn id="3" xr3:uid="{AD71E43A-7C9D-4E4C-8854-4B0C5B21472D}" name="Walk Score" dataDxfId="27"/>
    <tableColumn id="4" xr3:uid="{A6E25E92-F8A7-4D1C-A9CB-49BF961303F8}" name="Transit Score" dataDxfId="26"/>
    <tableColumn id="5" xr3:uid="{7CAF69BC-FFBF-4A74-8258-739DAD07C30F}" name="Bike Score" dataDxfId="25"/>
    <tableColumn id="6" xr3:uid="{4EF07FCA-3903-42A2-8569-D439C8545AA2}" name="Population" dataDxfId="24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987A3DA7-B37C-4DB3-ACA7-24468403CE1B}" name="Table48" displayName="Table48" ref="A1:F12" totalsRowShown="0" headerRowDxfId="23" dataDxfId="22">
  <autoFilter ref="A1:F12" xr:uid="{987A3DA7-B37C-4DB3-ACA7-24468403CE1B}"/>
  <tableColumns count="6">
    <tableColumn id="1" xr3:uid="{06812936-754E-4533-AB8A-E00662C94E90}" name="City" dataDxfId="21" dataCellStyle="Hyperlink"/>
    <tableColumn id="2" xr3:uid="{BA181407-03DD-4300-B828-0CE8157A20EF}" name="Zip Code" dataDxfId="20"/>
    <tableColumn id="3" xr3:uid="{BC335828-392F-4FD6-9775-C7E4AB6505D9}" name="Walk Score" dataDxfId="19"/>
    <tableColumn id="4" xr3:uid="{529B4BE3-BFD1-4AA6-A940-C3D7AA71221D}" name="Transit Score" dataDxfId="18"/>
    <tableColumn id="5" xr3:uid="{42359152-2B47-4F21-98A9-C095E5D5AC0E}" name="Bike Score" dataDxfId="17"/>
    <tableColumn id="6" xr3:uid="{692C522D-D5F9-409B-B6B5-D160A583E38D}" name="Population" dataDxfId="16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3DFFAC6-657F-4254-8D97-55F1577C80F6}" name="Table49" displayName="Table49" ref="A1:F49" totalsRowShown="0" headerRowDxfId="15" dataDxfId="14">
  <autoFilter ref="A1:F49" xr:uid="{13DFFAC6-657F-4254-8D97-55F1577C80F6}"/>
  <tableColumns count="6">
    <tableColumn id="1" xr3:uid="{139B40D8-D266-4C1D-9BFE-6C7D093886EB}" name="City" dataDxfId="13" dataCellStyle="Hyperlink"/>
    <tableColumn id="2" xr3:uid="{9D034976-5B3A-420F-ADE2-74F6E289B3A1}" name="Zip Code" dataDxfId="12" dataCellStyle="Hyperlink"/>
    <tableColumn id="3" xr3:uid="{F31C783E-230C-49B4-A0B8-C1F3DA89D0D3}" name="Walk Score" dataDxfId="11"/>
    <tableColumn id="4" xr3:uid="{8216C50B-A731-406D-8D00-20DD42E68475}" name="Transit Score" dataDxfId="10"/>
    <tableColumn id="5" xr3:uid="{615EA7F8-F656-4AF5-A22C-7E24FECD6BF0}" name="Bike Score" dataDxfId="9"/>
    <tableColumn id="6" xr3:uid="{50CA8D9D-92C2-4671-AD1A-6F1123E23A33}" name="Population" dataDxfId="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B1C0ECA6-28F3-4840-8FE5-85587E64395F}" name="Table50" displayName="Table50" ref="A1:F8" totalsRowShown="0" headerRowDxfId="7" dataDxfId="6">
  <autoFilter ref="A1:F8" xr:uid="{B1C0ECA6-28F3-4840-8FE5-85587E64395F}"/>
  <tableColumns count="6">
    <tableColumn id="1" xr3:uid="{8134D919-1B67-445C-837D-F65669C1A4D2}" name="City" dataDxfId="5" dataCellStyle="Hyperlink"/>
    <tableColumn id="2" xr3:uid="{3CF929C4-B4EB-4C90-BBD9-FBD6ACF89D4C}" name="Zip Code" dataDxfId="4"/>
    <tableColumn id="3" xr3:uid="{F14C9394-AA27-49B2-9DD8-39D179106E30}" name="Walk Score" dataDxfId="3"/>
    <tableColumn id="4" xr3:uid="{8606A1E9-07F0-4409-8056-2EB3DE9132E9}" name="Transit Score" dataDxfId="2"/>
    <tableColumn id="5" xr3:uid="{5E5B7A1C-946F-4FA3-BB70-16EEAEC5BEAA}" name="Bike Score" dataDxfId="1"/>
    <tableColumn id="6" xr3:uid="{F12EA739-2FB9-4CCD-AEE4-494BC0CC0FC6}" name="Population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77508-A29F-4ECD-AC92-B841D3270D81}" name="Table2" displayName="Table2" ref="A1:F37" totalsRowShown="0" headerRowDxfId="350" dataDxfId="349">
  <autoFilter ref="A1:F37" xr:uid="{96F77508-A29F-4ECD-AC92-B841D3270D81}"/>
  <tableColumns count="6">
    <tableColumn id="1" xr3:uid="{3C29D97C-68FD-4B3D-9B41-1F0F7850C451}" name="City" dataDxfId="348" dataCellStyle="Hyperlink"/>
    <tableColumn id="2" xr3:uid="{62C1C231-CCF9-47C3-9921-253566245D0A}" name="Zip Code" dataDxfId="347"/>
    <tableColumn id="3" xr3:uid="{0E1AF19F-2403-434A-98FB-3A6CFDBEB995}" name="Walk Score" dataDxfId="346"/>
    <tableColumn id="4" xr3:uid="{698BAA0E-4A6D-409A-93D4-025B923AAC72}" name="Transit Score" dataDxfId="345"/>
    <tableColumn id="5" xr3:uid="{C5F97281-0458-4BF0-ACE6-E34900D33E4D}" name="Bike Score" dataDxfId="344"/>
    <tableColumn id="6" xr3:uid="{5557B13C-4F84-4C80-B2FE-1C33F3CF40E5}" name="Population" dataDxfId="34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638474-A975-4104-8749-B77D455817CF}" name="Table3" displayName="Table3" ref="A1:F6" totalsRowShown="0" headerRowDxfId="342">
  <autoFilter ref="A1:F6" xr:uid="{F8638474-A975-4104-8749-B77D455817CF}"/>
  <tableColumns count="6">
    <tableColumn id="1" xr3:uid="{28A23AD5-B278-4332-AFF8-270ABDACEC04}" name="City"/>
    <tableColumn id="2" xr3:uid="{634C730C-7AB8-4461-88EB-6DE99F3D6F0B}" name="Zip Code"/>
    <tableColumn id="3" xr3:uid="{B10D6EF0-BB8B-4D0B-B999-123FCEF3D112}" name="Walk Score"/>
    <tableColumn id="4" xr3:uid="{E734753B-D583-442B-9406-679F1750F1E1}" name="Transit Score"/>
    <tableColumn id="5" xr3:uid="{8A9F4B00-7990-46BB-A86D-334BB02FB224}" name="Bike Score"/>
    <tableColumn id="6" xr3:uid="{6585EA19-DD4B-4C71-87A0-B73F5440A429}" name="Popul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940E15-7A4E-4657-A08A-07087EEE148D}" name="Table4" displayName="Table4" ref="A1:F48" totalsRowShown="0" headerRowDxfId="341" dataDxfId="340">
  <autoFilter ref="A1:F48" xr:uid="{4F940E15-7A4E-4657-A08A-07087EEE148D}"/>
  <tableColumns count="6">
    <tableColumn id="1" xr3:uid="{4E5587FE-08B2-45C3-A882-29A6AA5667EE}" name="City" dataDxfId="339" dataCellStyle="Hyperlink"/>
    <tableColumn id="2" xr3:uid="{C5D40A40-B833-4E1C-88DA-AF6829053880}" name="Zip Code" dataDxfId="338"/>
    <tableColumn id="3" xr3:uid="{9EA3123A-A375-4F47-8268-D71676722B23}" name="Walk Score" dataDxfId="337"/>
    <tableColumn id="4" xr3:uid="{DA805408-0AD6-45B6-B330-42EA68E1FF8C}" name="Transit Score" dataDxfId="336"/>
    <tableColumn id="5" xr3:uid="{2E4E0298-CF26-4EE7-84B8-799002D9EF57}" name="Bike Score" dataDxfId="335"/>
    <tableColumn id="6" xr3:uid="{6E9432F5-8A6F-4EF2-BD86-E234049DC75F}" name="Population" dataDxfId="3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7636EA-6E76-444E-94A5-86B3EE4BDAC2}" name="Table5" displayName="Table5" ref="A1:F27" totalsRowShown="0" headerRowDxfId="333" dataDxfId="332">
  <autoFilter ref="A1:F27" xr:uid="{C07636EA-6E76-444E-94A5-86B3EE4BDAC2}"/>
  <tableColumns count="6">
    <tableColumn id="1" xr3:uid="{DDF84EE6-E276-4121-A37E-AA7ED1EA16DA}" name="City" dataDxfId="331" dataCellStyle="Hyperlink"/>
    <tableColumn id="2" xr3:uid="{EC682604-FDF3-4DCC-96B0-9F4148D0F6B1}" name="Zip Code"/>
    <tableColumn id="3" xr3:uid="{111E211F-5EED-42DB-A207-7161C74C6885}" name="Walk Score" dataDxfId="330"/>
    <tableColumn id="4" xr3:uid="{1072E471-EB7C-421D-B211-218D1240978E}" name="Transit Score" dataDxfId="329"/>
    <tableColumn id="5" xr3:uid="{068A715D-36ED-420D-B430-56C3D116AC68}" name="Bike Score" dataDxfId="328"/>
    <tableColumn id="6" xr3:uid="{A1E6F5A3-3FE8-40F1-A195-BB2A858C0797}" name="Population" dataDxfId="3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urrentresults.com/Weather/Illinois/annual-days-of-sunshine.php" TargetMode="External"/><Relationship Id="rId18" Type="http://schemas.openxmlformats.org/officeDocument/2006/relationships/hyperlink" Target="https://www.currentresults.com/Weather/Louisiana/annual-days-of-sunshine.php" TargetMode="External"/><Relationship Id="rId26" Type="http://schemas.openxmlformats.org/officeDocument/2006/relationships/hyperlink" Target="https://www.currentresults.com/Weather/Montana/annual-days-of-sunshine.php" TargetMode="External"/><Relationship Id="rId39" Type="http://schemas.openxmlformats.org/officeDocument/2006/relationships/hyperlink" Target="https://www.currentresults.com/Weather/Rhode-Island/annual-weather-averages.php" TargetMode="External"/><Relationship Id="rId21" Type="http://schemas.openxmlformats.org/officeDocument/2006/relationships/hyperlink" Target="https://www.currentresults.com/Weather/Massachusetts/sunshine-by-month.php" TargetMode="External"/><Relationship Id="rId34" Type="http://schemas.openxmlformats.org/officeDocument/2006/relationships/hyperlink" Target="https://www.currentresults.com/Weather/North-Dakota/annual-days-of-sunshine.php" TargetMode="External"/><Relationship Id="rId42" Type="http://schemas.openxmlformats.org/officeDocument/2006/relationships/hyperlink" Target="https://www.currentresults.com/Weather/Tennessee/annual-days-of-sunshine.php" TargetMode="External"/><Relationship Id="rId47" Type="http://schemas.openxmlformats.org/officeDocument/2006/relationships/hyperlink" Target="https://www.currentresults.com/Weather/Washington/annual-days-of-sunshine.php" TargetMode="External"/><Relationship Id="rId50" Type="http://schemas.openxmlformats.org/officeDocument/2006/relationships/hyperlink" Target="https://www.currentresults.com/Weather/Wyoming/annual-days-of-sunshine.php" TargetMode="External"/><Relationship Id="rId7" Type="http://schemas.openxmlformats.org/officeDocument/2006/relationships/hyperlink" Target="https://www.currentresults.com/Weather/Connecticut/sunshine-by-month.php" TargetMode="External"/><Relationship Id="rId2" Type="http://schemas.openxmlformats.org/officeDocument/2006/relationships/hyperlink" Target="https://www.currentresults.com/Weather/Alaska/annual-days-of-sunshine.php" TargetMode="External"/><Relationship Id="rId16" Type="http://schemas.openxmlformats.org/officeDocument/2006/relationships/hyperlink" Target="https://www.currentresults.com/Weather/Kansas/annual-days-of-sunshine.php" TargetMode="External"/><Relationship Id="rId29" Type="http://schemas.openxmlformats.org/officeDocument/2006/relationships/hyperlink" Target="https://www.currentresults.com/Weather/New-Hampshire/sunshine-by-month.php" TargetMode="External"/><Relationship Id="rId11" Type="http://schemas.openxmlformats.org/officeDocument/2006/relationships/hyperlink" Target="https://www.currentresults.com/Weather/Hawaii/annual-days-of-sunshine.php" TargetMode="External"/><Relationship Id="rId24" Type="http://schemas.openxmlformats.org/officeDocument/2006/relationships/hyperlink" Target="https://www.currentresults.com/Weather/Mississippi/annual-days-of-sunshine.php" TargetMode="External"/><Relationship Id="rId32" Type="http://schemas.openxmlformats.org/officeDocument/2006/relationships/hyperlink" Target="https://www.currentresults.com/Weather/New-York/annual-days-of-sunshine.php" TargetMode="External"/><Relationship Id="rId37" Type="http://schemas.openxmlformats.org/officeDocument/2006/relationships/hyperlink" Target="https://www.currentresults.com/Weather/Oregon/annual-days-of-sunshine.php" TargetMode="External"/><Relationship Id="rId40" Type="http://schemas.openxmlformats.org/officeDocument/2006/relationships/hyperlink" Target="https://www.currentresults.com/Weather/South-Carolina/annual-days-of-sunshine.php" TargetMode="External"/><Relationship Id="rId45" Type="http://schemas.openxmlformats.org/officeDocument/2006/relationships/hyperlink" Target="https://www.currentresults.com/Weather/Vermont/sunshine-by-month.php" TargetMode="External"/><Relationship Id="rId5" Type="http://schemas.openxmlformats.org/officeDocument/2006/relationships/hyperlink" Target="https://www.currentresults.com/Weather/California/annual-days-of-sunshine.php" TargetMode="External"/><Relationship Id="rId15" Type="http://schemas.openxmlformats.org/officeDocument/2006/relationships/hyperlink" Target="https://www.currentresults.com/Weather/Iowa/annual-days-of-sunshine.php" TargetMode="External"/><Relationship Id="rId23" Type="http://schemas.openxmlformats.org/officeDocument/2006/relationships/hyperlink" Target="https://www.currentresults.com/Weather/Minnesota/annual-days-of-sunshine.php" TargetMode="External"/><Relationship Id="rId28" Type="http://schemas.openxmlformats.org/officeDocument/2006/relationships/hyperlink" Target="https://www.currentresults.com/Weather/Nevada/annual-days-of-sunshine.php" TargetMode="External"/><Relationship Id="rId36" Type="http://schemas.openxmlformats.org/officeDocument/2006/relationships/hyperlink" Target="https://www.currentresults.com/Weather/Oklahoma/sunshine-by-month.php" TargetMode="External"/><Relationship Id="rId49" Type="http://schemas.openxmlformats.org/officeDocument/2006/relationships/hyperlink" Target="https://www.currentresults.com/Weather/Wisconsin/annual-days-of-sunshine.php" TargetMode="External"/><Relationship Id="rId10" Type="http://schemas.openxmlformats.org/officeDocument/2006/relationships/hyperlink" Target="https://www.currentresults.com/Weather/Georgia/annual-days-of-sunshine.php" TargetMode="External"/><Relationship Id="rId19" Type="http://schemas.openxmlformats.org/officeDocument/2006/relationships/hyperlink" Target="https://www.currentresults.com/Weather/Maine/sunshine-by-month.php" TargetMode="External"/><Relationship Id="rId31" Type="http://schemas.openxmlformats.org/officeDocument/2006/relationships/hyperlink" Target="https://www.currentresults.com/Weather/New-Mexico/annual-days-of-sunshine.php" TargetMode="External"/><Relationship Id="rId44" Type="http://schemas.openxmlformats.org/officeDocument/2006/relationships/hyperlink" Target="https://www.currentresults.com/Weather/Utah/sunshine-by-month.php" TargetMode="External"/><Relationship Id="rId4" Type="http://schemas.openxmlformats.org/officeDocument/2006/relationships/hyperlink" Target="https://www.currentresults.com/Weather/Arkansas/annual-days-of-sunshine.php" TargetMode="External"/><Relationship Id="rId9" Type="http://schemas.openxmlformats.org/officeDocument/2006/relationships/hyperlink" Target="https://www.currentresults.com/Weather/Florida/annual-days-of-sunshine.php" TargetMode="External"/><Relationship Id="rId14" Type="http://schemas.openxmlformats.org/officeDocument/2006/relationships/hyperlink" Target="https://www.currentresults.com/Weather/Indiana/annual-days-of-sunshine.php" TargetMode="External"/><Relationship Id="rId22" Type="http://schemas.openxmlformats.org/officeDocument/2006/relationships/hyperlink" Target="https://www.currentresults.com/Weather/Michigan/annual-days-of-sunshine.php" TargetMode="External"/><Relationship Id="rId27" Type="http://schemas.openxmlformats.org/officeDocument/2006/relationships/hyperlink" Target="https://www.currentresults.com/Weather/Nebraska/annual-days-of-sunshine.php" TargetMode="External"/><Relationship Id="rId30" Type="http://schemas.openxmlformats.org/officeDocument/2006/relationships/hyperlink" Target="https://www.currentresults.com/Weather/New-Jersey/sunshine-by-month.php" TargetMode="External"/><Relationship Id="rId35" Type="http://schemas.openxmlformats.org/officeDocument/2006/relationships/hyperlink" Target="https://www.currentresults.com/Weather/Ohio/annual-days-of-sunshine.php" TargetMode="External"/><Relationship Id="rId43" Type="http://schemas.openxmlformats.org/officeDocument/2006/relationships/hyperlink" Target="https://www.currentresults.com/Weather/Texas/annual-days-of-sunshine.php" TargetMode="External"/><Relationship Id="rId48" Type="http://schemas.openxmlformats.org/officeDocument/2006/relationships/hyperlink" Target="https://www.currentresults.com/Weather/West-Virginia/annual-days-of-sunshine.php" TargetMode="External"/><Relationship Id="rId8" Type="http://schemas.openxmlformats.org/officeDocument/2006/relationships/hyperlink" Target="https://www.currentresults.com/Weather/Delaware/annual-weather-averages.php" TargetMode="External"/><Relationship Id="rId51" Type="http://schemas.openxmlformats.org/officeDocument/2006/relationships/table" Target="../tables/table5.xml"/><Relationship Id="rId3" Type="http://schemas.openxmlformats.org/officeDocument/2006/relationships/hyperlink" Target="https://www.currentresults.com/Weather/Arizona/annual-days-of-sunshine.php" TargetMode="External"/><Relationship Id="rId12" Type="http://schemas.openxmlformats.org/officeDocument/2006/relationships/hyperlink" Target="https://www.currentresults.com/Weather/Idaho/annual-days-of-sunshine.php" TargetMode="External"/><Relationship Id="rId17" Type="http://schemas.openxmlformats.org/officeDocument/2006/relationships/hyperlink" Target="https://www.currentresults.com/Weather/Kentucky/annual-days-of-sunshine.php" TargetMode="External"/><Relationship Id="rId25" Type="http://schemas.openxmlformats.org/officeDocument/2006/relationships/hyperlink" Target="https://www.currentresults.com/Weather/Missouri/annual-days-of-sunshine.php" TargetMode="External"/><Relationship Id="rId33" Type="http://schemas.openxmlformats.org/officeDocument/2006/relationships/hyperlink" Target="https://www.currentresults.com/Weather/North-Carolina/annual-days-of-sunshine.php" TargetMode="External"/><Relationship Id="rId38" Type="http://schemas.openxmlformats.org/officeDocument/2006/relationships/hyperlink" Target="https://www.currentresults.com/Weather/Pennsylvania/annual-days-of-sunshine.php" TargetMode="External"/><Relationship Id="rId46" Type="http://schemas.openxmlformats.org/officeDocument/2006/relationships/hyperlink" Target="https://www.currentresults.com/Weather/Virginia/annual-days-of-sunshine.php" TargetMode="External"/><Relationship Id="rId20" Type="http://schemas.openxmlformats.org/officeDocument/2006/relationships/hyperlink" Target="https://www.currentresults.com/Weather/Maryland/sunshine-by-month.php" TargetMode="External"/><Relationship Id="rId41" Type="http://schemas.openxmlformats.org/officeDocument/2006/relationships/hyperlink" Target="https://www.currentresults.com/Weather/South-Dakota/annual-days-of-sunshine.php" TargetMode="External"/><Relationship Id="rId1" Type="http://schemas.openxmlformats.org/officeDocument/2006/relationships/hyperlink" Target="https://www.currentresults.com/Weather/Alabama/annual-days-of-sunshine.php" TargetMode="External"/><Relationship Id="rId6" Type="http://schemas.openxmlformats.org/officeDocument/2006/relationships/hyperlink" Target="https://www.currentresults.com/Weather/Colorado/annual-days-of-sunshine.php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AL/Montgomery/36109" TargetMode="External"/><Relationship Id="rId18" Type="http://schemas.openxmlformats.org/officeDocument/2006/relationships/hyperlink" Target="https://www.walkscore.com/AL/Huntsville/35810" TargetMode="External"/><Relationship Id="rId26" Type="http://schemas.openxmlformats.org/officeDocument/2006/relationships/hyperlink" Target="https://www.walkscore.com/AL/Anniston" TargetMode="External"/><Relationship Id="rId39" Type="http://schemas.openxmlformats.org/officeDocument/2006/relationships/hyperlink" Target="https://www.walkscore.com/AL/Pelham" TargetMode="External"/><Relationship Id="rId21" Type="http://schemas.openxmlformats.org/officeDocument/2006/relationships/hyperlink" Target="https://www.walkscore.com/AL/Center_Point" TargetMode="External"/><Relationship Id="rId34" Type="http://schemas.openxmlformats.org/officeDocument/2006/relationships/hyperlink" Target="https://www.walkscore.com/AL/Opelika" TargetMode="External"/><Relationship Id="rId42" Type="http://schemas.openxmlformats.org/officeDocument/2006/relationships/hyperlink" Target="https://www.walkscore.com/AL/Alabaster" TargetMode="External"/><Relationship Id="rId7" Type="http://schemas.openxmlformats.org/officeDocument/2006/relationships/hyperlink" Target="https://www.walkscore.com/AL/Florence" TargetMode="External"/><Relationship Id="rId2" Type="http://schemas.openxmlformats.org/officeDocument/2006/relationships/hyperlink" Target="https://www.walkscore.com/AL/Birmingham" TargetMode="External"/><Relationship Id="rId16" Type="http://schemas.openxmlformats.org/officeDocument/2006/relationships/hyperlink" Target="https://www.walkscore.com/AL/Gadsden" TargetMode="External"/><Relationship Id="rId29" Type="http://schemas.openxmlformats.org/officeDocument/2006/relationships/hyperlink" Target="https://www.walkscore.com/AL/Mountain_Brook" TargetMode="External"/><Relationship Id="rId1" Type="http://schemas.openxmlformats.org/officeDocument/2006/relationships/hyperlink" Target="https://www.walkscore.com/AL/Homewood" TargetMode="External"/><Relationship Id="rId6" Type="http://schemas.openxmlformats.org/officeDocument/2006/relationships/hyperlink" Target="https://www.walkscore.com/AL/Mobile/36605" TargetMode="External"/><Relationship Id="rId11" Type="http://schemas.openxmlformats.org/officeDocument/2006/relationships/hyperlink" Target="https://www.walkscore.com/AL/Northport" TargetMode="External"/><Relationship Id="rId24" Type="http://schemas.openxmlformats.org/officeDocument/2006/relationships/hyperlink" Target="https://www.walkscore.com/AL/Dothan" TargetMode="External"/><Relationship Id="rId32" Type="http://schemas.openxmlformats.org/officeDocument/2006/relationships/hyperlink" Target="https://www.walkscore.com/AL/Albertville" TargetMode="External"/><Relationship Id="rId37" Type="http://schemas.openxmlformats.org/officeDocument/2006/relationships/hyperlink" Target="https://www.walkscore.com/AL/Madison/35758" TargetMode="External"/><Relationship Id="rId40" Type="http://schemas.openxmlformats.org/officeDocument/2006/relationships/hyperlink" Target="https://www.walkscore.com/AL/Tillmans_Corner" TargetMode="External"/><Relationship Id="rId45" Type="http://schemas.openxmlformats.org/officeDocument/2006/relationships/table" Target="../tables/table6.xml"/><Relationship Id="rId5" Type="http://schemas.openxmlformats.org/officeDocument/2006/relationships/hyperlink" Target="https://www.walkscore.com/AL/Mobile" TargetMode="External"/><Relationship Id="rId15" Type="http://schemas.openxmlformats.org/officeDocument/2006/relationships/hyperlink" Target="https://www.walkscore.com/AL/Decatur" TargetMode="External"/><Relationship Id="rId23" Type="http://schemas.openxmlformats.org/officeDocument/2006/relationships/hyperlink" Target="https://www.walkscore.com/AL/Prichard/36612" TargetMode="External"/><Relationship Id="rId28" Type="http://schemas.openxmlformats.org/officeDocument/2006/relationships/hyperlink" Target="https://www.walkscore.com/AL/Athens" TargetMode="External"/><Relationship Id="rId36" Type="http://schemas.openxmlformats.org/officeDocument/2006/relationships/hyperlink" Target="https://www.walkscore.com/AL/Madison" TargetMode="External"/><Relationship Id="rId10" Type="http://schemas.openxmlformats.org/officeDocument/2006/relationships/hyperlink" Target="https://www.walkscore.com/AL/Auburn" TargetMode="External"/><Relationship Id="rId19" Type="http://schemas.openxmlformats.org/officeDocument/2006/relationships/hyperlink" Target="https://www.walkscore.com/AL/Phenix_City" TargetMode="External"/><Relationship Id="rId31" Type="http://schemas.openxmlformats.org/officeDocument/2006/relationships/hyperlink" Target="https://www.walkscore.com/AL/Enterprise" TargetMode="External"/><Relationship Id="rId44" Type="http://schemas.openxmlformats.org/officeDocument/2006/relationships/hyperlink" Target="https://www.walkscore.com/AL/Trussville" TargetMode="External"/><Relationship Id="rId4" Type="http://schemas.openxmlformats.org/officeDocument/2006/relationships/hyperlink" Target="https://www.walkscore.com/AL/Tuscaloosa" TargetMode="External"/><Relationship Id="rId9" Type="http://schemas.openxmlformats.org/officeDocument/2006/relationships/hyperlink" Target="https://www.walkscore.com/AL/Selma" TargetMode="External"/><Relationship Id="rId14" Type="http://schemas.openxmlformats.org/officeDocument/2006/relationships/hyperlink" Target="https://www.walkscore.com/AL/Bessemer" TargetMode="External"/><Relationship Id="rId22" Type="http://schemas.openxmlformats.org/officeDocument/2006/relationships/hyperlink" Target="https://www.walkscore.com/AL/Prichard" TargetMode="External"/><Relationship Id="rId27" Type="http://schemas.openxmlformats.org/officeDocument/2006/relationships/hyperlink" Target="https://www.walkscore.com/AL/Anniston/36205" TargetMode="External"/><Relationship Id="rId30" Type="http://schemas.openxmlformats.org/officeDocument/2006/relationships/hyperlink" Target="https://www.walkscore.com/AL/Troy" TargetMode="External"/><Relationship Id="rId35" Type="http://schemas.openxmlformats.org/officeDocument/2006/relationships/hyperlink" Target="https://www.walkscore.com/AL/Hoover" TargetMode="External"/><Relationship Id="rId43" Type="http://schemas.openxmlformats.org/officeDocument/2006/relationships/hyperlink" Target="https://www.walkscore.com/AL/Oxford" TargetMode="External"/><Relationship Id="rId8" Type="http://schemas.openxmlformats.org/officeDocument/2006/relationships/hyperlink" Target="https://www.walkscore.com/AL/Florence/35630" TargetMode="External"/><Relationship Id="rId3" Type="http://schemas.openxmlformats.org/officeDocument/2006/relationships/hyperlink" Target="https://www.walkscore.com/AL/Birmingham/35211" TargetMode="External"/><Relationship Id="rId12" Type="http://schemas.openxmlformats.org/officeDocument/2006/relationships/hyperlink" Target="https://www.walkscore.com/AL/Montgomery" TargetMode="External"/><Relationship Id="rId17" Type="http://schemas.openxmlformats.org/officeDocument/2006/relationships/hyperlink" Target="https://www.walkscore.com/AL/Huntsville" TargetMode="External"/><Relationship Id="rId25" Type="http://schemas.openxmlformats.org/officeDocument/2006/relationships/hyperlink" Target="https://www.walkscore.com/AL/Vestavia_Hills" TargetMode="External"/><Relationship Id="rId33" Type="http://schemas.openxmlformats.org/officeDocument/2006/relationships/hyperlink" Target="https://www.walkscore.com/AL/Prattville" TargetMode="External"/><Relationship Id="rId38" Type="http://schemas.openxmlformats.org/officeDocument/2006/relationships/hyperlink" Target="https://www.walkscore.com/AL/Daphne" TargetMode="External"/><Relationship Id="rId20" Type="http://schemas.openxmlformats.org/officeDocument/2006/relationships/hyperlink" Target="https://www.walkscore.com/AL/Phenix_City/36867" TargetMode="External"/><Relationship Id="rId41" Type="http://schemas.openxmlformats.org/officeDocument/2006/relationships/hyperlink" Target="https://www.walkscore.com/AL/Helena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AK/Juneau" TargetMode="External"/><Relationship Id="rId2" Type="http://schemas.openxmlformats.org/officeDocument/2006/relationships/hyperlink" Target="https://www.walkscore.com/AK/Anchorage" TargetMode="External"/><Relationship Id="rId1" Type="http://schemas.openxmlformats.org/officeDocument/2006/relationships/hyperlink" Target="https://www.walkscore.com/AK/Fairbanks" TargetMode="External"/><Relationship Id="rId5" Type="http://schemas.openxmlformats.org/officeDocument/2006/relationships/table" Target="../tables/table7.xml"/><Relationship Id="rId4" Type="http://schemas.openxmlformats.org/officeDocument/2006/relationships/hyperlink" Target="https://www.walkscore.com/AK/Badger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AZ/Avondale/85329" TargetMode="External"/><Relationship Id="rId21" Type="http://schemas.openxmlformats.org/officeDocument/2006/relationships/hyperlink" Target="https://www.walkscore.com/AZ/Gilbert" TargetMode="External"/><Relationship Id="rId34" Type="http://schemas.openxmlformats.org/officeDocument/2006/relationships/hyperlink" Target="https://www.walkscore.com/AZ/Casas_Adobes/85741" TargetMode="External"/><Relationship Id="rId42" Type="http://schemas.openxmlformats.org/officeDocument/2006/relationships/hyperlink" Target="https://www.walkscore.com/AZ/Fountain_Hills/85268" TargetMode="External"/><Relationship Id="rId47" Type="http://schemas.openxmlformats.org/officeDocument/2006/relationships/hyperlink" Target="https://www.walkscore.com/AZ/Drexel_Heights" TargetMode="External"/><Relationship Id="rId50" Type="http://schemas.openxmlformats.org/officeDocument/2006/relationships/hyperlink" Target="https://www.walkscore.com/AZ/Lake_Havasu_City/86403" TargetMode="External"/><Relationship Id="rId55" Type="http://schemas.openxmlformats.org/officeDocument/2006/relationships/hyperlink" Target="https://www.walkscore.com/AZ/Catalina_Foothills" TargetMode="External"/><Relationship Id="rId63" Type="http://schemas.openxmlformats.org/officeDocument/2006/relationships/hyperlink" Target="https://www.walkscore.com/AZ/Sahuarita" TargetMode="External"/><Relationship Id="rId7" Type="http://schemas.openxmlformats.org/officeDocument/2006/relationships/hyperlink" Target="https://www.walkscore.com/AZ/Glendale" TargetMode="External"/><Relationship Id="rId2" Type="http://schemas.openxmlformats.org/officeDocument/2006/relationships/hyperlink" Target="https://www.walkscore.com/AZ/Tempe/85281" TargetMode="External"/><Relationship Id="rId16" Type="http://schemas.openxmlformats.org/officeDocument/2006/relationships/hyperlink" Target="https://www.walkscore.com/AZ/Scottsdale" TargetMode="External"/><Relationship Id="rId29" Type="http://schemas.openxmlformats.org/officeDocument/2006/relationships/hyperlink" Target="https://www.walkscore.com/AZ/Sierra_Vista" TargetMode="External"/><Relationship Id="rId11" Type="http://schemas.openxmlformats.org/officeDocument/2006/relationships/hyperlink" Target="https://www.walkscore.com/AZ/Mesa/85204" TargetMode="External"/><Relationship Id="rId24" Type="http://schemas.openxmlformats.org/officeDocument/2006/relationships/hyperlink" Target="https://www.walkscore.com/AZ/El_Mirage" TargetMode="External"/><Relationship Id="rId32" Type="http://schemas.openxmlformats.org/officeDocument/2006/relationships/hyperlink" Target="https://www.walkscore.com/AZ/Kingman" TargetMode="External"/><Relationship Id="rId37" Type="http://schemas.openxmlformats.org/officeDocument/2006/relationships/hyperlink" Target="https://www.walkscore.com/AZ/Bullhead_City" TargetMode="External"/><Relationship Id="rId40" Type="http://schemas.openxmlformats.org/officeDocument/2006/relationships/hyperlink" Target="https://www.walkscore.com/AZ/San_Luis/85349" TargetMode="External"/><Relationship Id="rId45" Type="http://schemas.openxmlformats.org/officeDocument/2006/relationships/hyperlink" Target="https://www.walkscore.com/AZ/Queen_Creek" TargetMode="External"/><Relationship Id="rId53" Type="http://schemas.openxmlformats.org/officeDocument/2006/relationships/hyperlink" Target="https://www.walkscore.com/AZ/Fortuna_Foothills" TargetMode="External"/><Relationship Id="rId58" Type="http://schemas.openxmlformats.org/officeDocument/2006/relationships/hyperlink" Target="https://www.walkscore.com/AZ/San_Tan_Valley" TargetMode="External"/><Relationship Id="rId66" Type="http://schemas.openxmlformats.org/officeDocument/2006/relationships/table" Target="../tables/table8.xml"/><Relationship Id="rId5" Type="http://schemas.openxmlformats.org/officeDocument/2006/relationships/hyperlink" Target="https://www.walkscore.com/AZ/Phoenix" TargetMode="External"/><Relationship Id="rId61" Type="http://schemas.openxmlformats.org/officeDocument/2006/relationships/hyperlink" Target="https://www.walkscore.com/AZ/Green_Valley" TargetMode="External"/><Relationship Id="rId19" Type="http://schemas.openxmlformats.org/officeDocument/2006/relationships/hyperlink" Target="https://www.walkscore.com/AZ/Peoria/85345" TargetMode="External"/><Relationship Id="rId14" Type="http://schemas.openxmlformats.org/officeDocument/2006/relationships/hyperlink" Target="https://www.walkscore.com/AZ/Douglas" TargetMode="External"/><Relationship Id="rId22" Type="http://schemas.openxmlformats.org/officeDocument/2006/relationships/hyperlink" Target="https://www.walkscore.com/AZ/Gilbert/85296" TargetMode="External"/><Relationship Id="rId27" Type="http://schemas.openxmlformats.org/officeDocument/2006/relationships/hyperlink" Target="https://www.walkscore.com/AZ/Sun_City" TargetMode="External"/><Relationship Id="rId30" Type="http://schemas.openxmlformats.org/officeDocument/2006/relationships/hyperlink" Target="https://www.walkscore.com/AZ/Sierra_Vista/85613" TargetMode="External"/><Relationship Id="rId35" Type="http://schemas.openxmlformats.org/officeDocument/2006/relationships/hyperlink" Target="https://www.walkscore.com/AZ/Surprise" TargetMode="External"/><Relationship Id="rId43" Type="http://schemas.openxmlformats.org/officeDocument/2006/relationships/hyperlink" Target="https://www.walkscore.com/AZ/Anthem" TargetMode="External"/><Relationship Id="rId48" Type="http://schemas.openxmlformats.org/officeDocument/2006/relationships/hyperlink" Target="https://www.walkscore.com/AZ/Florence" TargetMode="External"/><Relationship Id="rId56" Type="http://schemas.openxmlformats.org/officeDocument/2006/relationships/hyperlink" Target="https://www.walkscore.com/AZ/Catalina_Foothills/85718" TargetMode="External"/><Relationship Id="rId64" Type="http://schemas.openxmlformats.org/officeDocument/2006/relationships/hyperlink" Target="https://www.walkscore.com/AZ/Rio_Rico" TargetMode="External"/><Relationship Id="rId8" Type="http://schemas.openxmlformats.org/officeDocument/2006/relationships/hyperlink" Target="https://www.walkscore.com/AZ/Glendale/85301" TargetMode="External"/><Relationship Id="rId51" Type="http://schemas.openxmlformats.org/officeDocument/2006/relationships/hyperlink" Target="https://www.walkscore.com/AZ/Buckeye" TargetMode="External"/><Relationship Id="rId3" Type="http://schemas.openxmlformats.org/officeDocument/2006/relationships/hyperlink" Target="https://www.walkscore.com/AZ/Tucson" TargetMode="External"/><Relationship Id="rId12" Type="http://schemas.openxmlformats.org/officeDocument/2006/relationships/hyperlink" Target="https://www.walkscore.com/AZ/Chandler" TargetMode="External"/><Relationship Id="rId17" Type="http://schemas.openxmlformats.org/officeDocument/2006/relationships/hyperlink" Target="https://www.walkscore.com/AZ/Scottsdale/85255" TargetMode="External"/><Relationship Id="rId25" Type="http://schemas.openxmlformats.org/officeDocument/2006/relationships/hyperlink" Target="https://www.walkscore.com/AZ/Avondale" TargetMode="External"/><Relationship Id="rId33" Type="http://schemas.openxmlformats.org/officeDocument/2006/relationships/hyperlink" Target="https://www.walkscore.com/AZ/Casas_Adobes" TargetMode="External"/><Relationship Id="rId38" Type="http://schemas.openxmlformats.org/officeDocument/2006/relationships/hyperlink" Target="https://www.walkscore.com/AZ/Apache_Junction" TargetMode="External"/><Relationship Id="rId46" Type="http://schemas.openxmlformats.org/officeDocument/2006/relationships/hyperlink" Target="https://www.walkscore.com/AZ/Prescott_Valley" TargetMode="External"/><Relationship Id="rId59" Type="http://schemas.openxmlformats.org/officeDocument/2006/relationships/hyperlink" Target="https://www.walkscore.com/AZ/Oro_Valley" TargetMode="External"/><Relationship Id="rId20" Type="http://schemas.openxmlformats.org/officeDocument/2006/relationships/hyperlink" Target="https://www.walkscore.com/AZ/Nogales" TargetMode="External"/><Relationship Id="rId41" Type="http://schemas.openxmlformats.org/officeDocument/2006/relationships/hyperlink" Target="https://www.walkscore.com/AZ/Fountain_Hills" TargetMode="External"/><Relationship Id="rId54" Type="http://schemas.openxmlformats.org/officeDocument/2006/relationships/hyperlink" Target="https://www.walkscore.com/AZ/Fortuna_Foothills/85367" TargetMode="External"/><Relationship Id="rId62" Type="http://schemas.openxmlformats.org/officeDocument/2006/relationships/hyperlink" Target="https://www.walkscore.com/AZ/Eloy" TargetMode="External"/><Relationship Id="rId1" Type="http://schemas.openxmlformats.org/officeDocument/2006/relationships/hyperlink" Target="https://www.walkscore.com/AZ/Tempe" TargetMode="External"/><Relationship Id="rId6" Type="http://schemas.openxmlformats.org/officeDocument/2006/relationships/hyperlink" Target="https://www.walkscore.com/AZ/Phoenix/85032" TargetMode="External"/><Relationship Id="rId15" Type="http://schemas.openxmlformats.org/officeDocument/2006/relationships/hyperlink" Target="https://www.walkscore.com/AZ/Yuma" TargetMode="External"/><Relationship Id="rId23" Type="http://schemas.openxmlformats.org/officeDocument/2006/relationships/hyperlink" Target="https://www.walkscore.com/AZ/Casa_Grande" TargetMode="External"/><Relationship Id="rId28" Type="http://schemas.openxmlformats.org/officeDocument/2006/relationships/hyperlink" Target="https://www.walkscore.com/AZ/Sun_City/85351" TargetMode="External"/><Relationship Id="rId36" Type="http://schemas.openxmlformats.org/officeDocument/2006/relationships/hyperlink" Target="https://www.walkscore.com/AZ/Surprise/85374" TargetMode="External"/><Relationship Id="rId49" Type="http://schemas.openxmlformats.org/officeDocument/2006/relationships/hyperlink" Target="https://www.walkscore.com/AZ/Lake_Havasu_City" TargetMode="External"/><Relationship Id="rId57" Type="http://schemas.openxmlformats.org/officeDocument/2006/relationships/hyperlink" Target="https://www.walkscore.com/AZ/Maricopa" TargetMode="External"/><Relationship Id="rId10" Type="http://schemas.openxmlformats.org/officeDocument/2006/relationships/hyperlink" Target="https://www.walkscore.com/AZ/Mesa" TargetMode="External"/><Relationship Id="rId31" Type="http://schemas.openxmlformats.org/officeDocument/2006/relationships/hyperlink" Target="https://www.walkscore.com/AZ/Prescott" TargetMode="External"/><Relationship Id="rId44" Type="http://schemas.openxmlformats.org/officeDocument/2006/relationships/hyperlink" Target="https://www.walkscore.com/AZ/Goodyear" TargetMode="External"/><Relationship Id="rId52" Type="http://schemas.openxmlformats.org/officeDocument/2006/relationships/hyperlink" Target="https://www.walkscore.com/AZ/Marana" TargetMode="External"/><Relationship Id="rId60" Type="http://schemas.openxmlformats.org/officeDocument/2006/relationships/hyperlink" Target="https://www.walkscore.com/AZ/Sun_City_West" TargetMode="External"/><Relationship Id="rId65" Type="http://schemas.openxmlformats.org/officeDocument/2006/relationships/hyperlink" Target="https://www.walkscore.com/AZ/Tanque_Verde" TargetMode="External"/><Relationship Id="rId4" Type="http://schemas.openxmlformats.org/officeDocument/2006/relationships/hyperlink" Target="https://www.walkscore.com/AZ/Tucson/85710" TargetMode="External"/><Relationship Id="rId9" Type="http://schemas.openxmlformats.org/officeDocument/2006/relationships/hyperlink" Target="https://www.walkscore.com/AZ/Flagstaff" TargetMode="External"/><Relationship Id="rId13" Type="http://schemas.openxmlformats.org/officeDocument/2006/relationships/hyperlink" Target="https://www.walkscore.com/AZ/Chandler/85225" TargetMode="External"/><Relationship Id="rId18" Type="http://schemas.openxmlformats.org/officeDocument/2006/relationships/hyperlink" Target="https://www.walkscore.com/AZ/Peoria" TargetMode="External"/><Relationship Id="rId39" Type="http://schemas.openxmlformats.org/officeDocument/2006/relationships/hyperlink" Target="https://www.walkscore.com/AZ/San_Luis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AR/North_Little_Rock/72116" TargetMode="External"/><Relationship Id="rId13" Type="http://schemas.openxmlformats.org/officeDocument/2006/relationships/hyperlink" Target="https://www.walkscore.com/AR/Russellville" TargetMode="External"/><Relationship Id="rId18" Type="http://schemas.openxmlformats.org/officeDocument/2006/relationships/hyperlink" Target="https://www.walkscore.com/AR/Bentonville" TargetMode="External"/><Relationship Id="rId26" Type="http://schemas.openxmlformats.org/officeDocument/2006/relationships/hyperlink" Target="https://www.walkscore.com/AR/Benton" TargetMode="External"/><Relationship Id="rId3" Type="http://schemas.openxmlformats.org/officeDocument/2006/relationships/hyperlink" Target="https://www.walkscore.com/AR/Fort_Smith/72903" TargetMode="External"/><Relationship Id="rId21" Type="http://schemas.openxmlformats.org/officeDocument/2006/relationships/hyperlink" Target="https://www.walkscore.com/AR/Van_Buren" TargetMode="External"/><Relationship Id="rId7" Type="http://schemas.openxmlformats.org/officeDocument/2006/relationships/hyperlink" Target="https://www.walkscore.com/AR/North_Little_Rock" TargetMode="External"/><Relationship Id="rId12" Type="http://schemas.openxmlformats.org/officeDocument/2006/relationships/hyperlink" Target="https://www.walkscore.com/AR/Springdale" TargetMode="External"/><Relationship Id="rId17" Type="http://schemas.openxmlformats.org/officeDocument/2006/relationships/hyperlink" Target="https://www.walkscore.com/AR/Conway" TargetMode="External"/><Relationship Id="rId25" Type="http://schemas.openxmlformats.org/officeDocument/2006/relationships/hyperlink" Target="https://www.walkscore.com/AR/Cabot" TargetMode="External"/><Relationship Id="rId2" Type="http://schemas.openxmlformats.org/officeDocument/2006/relationships/hyperlink" Target="https://www.walkscore.com/AR/Fort_Smith" TargetMode="External"/><Relationship Id="rId16" Type="http://schemas.openxmlformats.org/officeDocument/2006/relationships/hyperlink" Target="https://www.walkscore.com/AR/Texarkana" TargetMode="External"/><Relationship Id="rId20" Type="http://schemas.openxmlformats.org/officeDocument/2006/relationships/hyperlink" Target="https://www.walkscore.com/AR/Paragould" TargetMode="External"/><Relationship Id="rId29" Type="http://schemas.openxmlformats.org/officeDocument/2006/relationships/hyperlink" Target="https://www.walkscore.com/AR/Bryant/72022" TargetMode="External"/><Relationship Id="rId1" Type="http://schemas.openxmlformats.org/officeDocument/2006/relationships/hyperlink" Target="https://www.walkscore.com/AR/Searcy" TargetMode="External"/><Relationship Id="rId6" Type="http://schemas.openxmlformats.org/officeDocument/2006/relationships/hyperlink" Target="https://www.walkscore.com/AR/Fayetteville" TargetMode="External"/><Relationship Id="rId11" Type="http://schemas.openxmlformats.org/officeDocument/2006/relationships/hyperlink" Target="https://www.walkscore.com/AR/El_Dorado" TargetMode="External"/><Relationship Id="rId24" Type="http://schemas.openxmlformats.org/officeDocument/2006/relationships/hyperlink" Target="https://www.walkscore.com/AR/Rogers" TargetMode="External"/><Relationship Id="rId32" Type="http://schemas.openxmlformats.org/officeDocument/2006/relationships/table" Target="../tables/table9.xml"/><Relationship Id="rId5" Type="http://schemas.openxmlformats.org/officeDocument/2006/relationships/hyperlink" Target="https://www.walkscore.com/AR/Little_Rock/72209" TargetMode="External"/><Relationship Id="rId15" Type="http://schemas.openxmlformats.org/officeDocument/2006/relationships/hyperlink" Target="https://www.walkscore.com/AR/Pine_Bluff" TargetMode="External"/><Relationship Id="rId23" Type="http://schemas.openxmlformats.org/officeDocument/2006/relationships/hyperlink" Target="https://www.walkscore.com/AR/Sherwood" TargetMode="External"/><Relationship Id="rId28" Type="http://schemas.openxmlformats.org/officeDocument/2006/relationships/hyperlink" Target="https://www.walkscore.com/AR/Bryant" TargetMode="External"/><Relationship Id="rId10" Type="http://schemas.openxmlformats.org/officeDocument/2006/relationships/hyperlink" Target="https://www.walkscore.com/AR/West_Memphis" TargetMode="External"/><Relationship Id="rId19" Type="http://schemas.openxmlformats.org/officeDocument/2006/relationships/hyperlink" Target="https://www.walkscore.com/AR/Jonesboro" TargetMode="External"/><Relationship Id="rId31" Type="http://schemas.openxmlformats.org/officeDocument/2006/relationships/hyperlink" Target="https://www.walkscore.com/AR/Bella_Vista/72714" TargetMode="External"/><Relationship Id="rId4" Type="http://schemas.openxmlformats.org/officeDocument/2006/relationships/hyperlink" Target="https://www.walkscore.com/AR/Little_Rock" TargetMode="External"/><Relationship Id="rId9" Type="http://schemas.openxmlformats.org/officeDocument/2006/relationships/hyperlink" Target="https://www.walkscore.com/AR/Hot_Springs" TargetMode="External"/><Relationship Id="rId14" Type="http://schemas.openxmlformats.org/officeDocument/2006/relationships/hyperlink" Target="https://www.walkscore.com/AR/Russellville/72801" TargetMode="External"/><Relationship Id="rId22" Type="http://schemas.openxmlformats.org/officeDocument/2006/relationships/hyperlink" Target="https://www.walkscore.com/AR/Jacksonville" TargetMode="External"/><Relationship Id="rId27" Type="http://schemas.openxmlformats.org/officeDocument/2006/relationships/hyperlink" Target="https://www.walkscore.com/AR/Maumelle" TargetMode="External"/><Relationship Id="rId30" Type="http://schemas.openxmlformats.org/officeDocument/2006/relationships/hyperlink" Target="https://www.walkscore.com/AR/Bella_Vista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CA/El_Monte/91732" TargetMode="External"/><Relationship Id="rId21" Type="http://schemas.openxmlformats.org/officeDocument/2006/relationships/hyperlink" Target="https://www.walkscore.com/CA/Culver_City/90232" TargetMode="External"/><Relationship Id="rId324" Type="http://schemas.openxmlformats.org/officeDocument/2006/relationships/hyperlink" Target="https://www.walkscore.com/CA/Irvine" TargetMode="External"/><Relationship Id="rId531" Type="http://schemas.openxmlformats.org/officeDocument/2006/relationships/hyperlink" Target="https://www.walkscore.com/CA/Twentynine_Palms" TargetMode="External"/><Relationship Id="rId170" Type="http://schemas.openxmlformats.org/officeDocument/2006/relationships/hyperlink" Target="https://www.walkscore.com/CA/Temple_City/91780" TargetMode="External"/><Relationship Id="rId268" Type="http://schemas.openxmlformats.org/officeDocument/2006/relationships/hyperlink" Target="https://www.walkscore.com/CA/Sanger" TargetMode="External"/><Relationship Id="rId475" Type="http://schemas.openxmlformats.org/officeDocument/2006/relationships/hyperlink" Target="https://www.walkscore.com/CA/Hercules/94547" TargetMode="External"/><Relationship Id="rId32" Type="http://schemas.openxmlformats.org/officeDocument/2006/relationships/hyperlink" Target="https://www.walkscore.com/CA/Beverly_Hills/90212" TargetMode="External"/><Relationship Id="rId128" Type="http://schemas.openxmlformats.org/officeDocument/2006/relationships/hyperlink" Target="https://www.walkscore.com/CA/El_Cajon/92020" TargetMode="External"/><Relationship Id="rId335" Type="http://schemas.openxmlformats.org/officeDocument/2006/relationships/hyperlink" Target="https://www.walkscore.com/CA/Colton" TargetMode="External"/><Relationship Id="rId542" Type="http://schemas.openxmlformats.org/officeDocument/2006/relationships/hyperlink" Target="https://www.walkscore.com/CA/Granite_Bay" TargetMode="External"/><Relationship Id="rId181" Type="http://schemas.openxmlformats.org/officeDocument/2006/relationships/hyperlink" Target="https://www.walkscore.com/CA/West_Puente_Valley" TargetMode="External"/><Relationship Id="rId402" Type="http://schemas.openxmlformats.org/officeDocument/2006/relationships/hyperlink" Target="https://www.walkscore.com/CA/Clovis/93612" TargetMode="External"/><Relationship Id="rId279" Type="http://schemas.openxmlformats.org/officeDocument/2006/relationships/hyperlink" Target="https://www.walkscore.com/CA/Petaluma" TargetMode="External"/><Relationship Id="rId486" Type="http://schemas.openxmlformats.org/officeDocument/2006/relationships/hyperlink" Target="https://www.walkscore.com/CA/Saratoga" TargetMode="External"/><Relationship Id="rId43" Type="http://schemas.openxmlformats.org/officeDocument/2006/relationships/hyperlink" Target="https://www.walkscore.com/CA/Manhattan_Beach/90266" TargetMode="External"/><Relationship Id="rId139" Type="http://schemas.openxmlformats.org/officeDocument/2006/relationships/hyperlink" Target="https://www.walkscore.com/CA/La_Puente" TargetMode="External"/><Relationship Id="rId346" Type="http://schemas.openxmlformats.org/officeDocument/2006/relationships/hyperlink" Target="https://www.walkscore.com/CA/Pinole" TargetMode="External"/><Relationship Id="rId192" Type="http://schemas.openxmlformats.org/officeDocument/2006/relationships/hyperlink" Target="https://www.walkscore.com/CA/South_Whittier" TargetMode="External"/><Relationship Id="rId206" Type="http://schemas.openxmlformats.org/officeDocument/2006/relationships/hyperlink" Target="https://www.walkscore.com/CA/Valinda" TargetMode="External"/><Relationship Id="rId413" Type="http://schemas.openxmlformats.org/officeDocument/2006/relationships/hyperlink" Target="https://www.walkscore.com/CA/Hanford" TargetMode="External"/><Relationship Id="rId497" Type="http://schemas.openxmlformats.org/officeDocument/2006/relationships/hyperlink" Target="https://www.walkscore.com/CA/Linda" TargetMode="External"/><Relationship Id="rId12" Type="http://schemas.openxmlformats.org/officeDocument/2006/relationships/hyperlink" Target="https://www.walkscore.com/CA/Huntington_Park" TargetMode="External"/><Relationship Id="rId108" Type="http://schemas.openxmlformats.org/officeDocument/2006/relationships/hyperlink" Target="https://www.walkscore.com/CA/South_San_Francisco/94080" TargetMode="External"/><Relationship Id="rId315" Type="http://schemas.openxmlformats.org/officeDocument/2006/relationships/hyperlink" Target="https://www.walkscore.com/CA/Rowland_Heights" TargetMode="External"/><Relationship Id="rId357" Type="http://schemas.openxmlformats.org/officeDocument/2006/relationships/hyperlink" Target="https://www.walkscore.com/CA/Walnut_Creek" TargetMode="External"/><Relationship Id="rId522" Type="http://schemas.openxmlformats.org/officeDocument/2006/relationships/hyperlink" Target="https://www.walkscore.com/CA/Lincoln" TargetMode="External"/><Relationship Id="rId54" Type="http://schemas.openxmlformats.org/officeDocument/2006/relationships/hyperlink" Target="https://www.walkscore.com/CA/South_Gate" TargetMode="External"/><Relationship Id="rId96" Type="http://schemas.openxmlformats.org/officeDocument/2006/relationships/hyperlink" Target="https://www.walkscore.com/CA/San_Leandro/94577" TargetMode="External"/><Relationship Id="rId161" Type="http://schemas.openxmlformats.org/officeDocument/2006/relationships/hyperlink" Target="https://www.walkscore.com/CA/Oxnard/93035" TargetMode="External"/><Relationship Id="rId217" Type="http://schemas.openxmlformats.org/officeDocument/2006/relationships/hyperlink" Target="https://www.walkscore.com/CA/Dana_Point/92629" TargetMode="External"/><Relationship Id="rId399" Type="http://schemas.openxmlformats.org/officeDocument/2006/relationships/hyperlink" Target="https://www.walkscore.com/CA/Fairfield" TargetMode="External"/><Relationship Id="rId259" Type="http://schemas.openxmlformats.org/officeDocument/2006/relationships/hyperlink" Target="https://www.walkscore.com/CA/Modesto/95355" TargetMode="External"/><Relationship Id="rId424" Type="http://schemas.openxmlformats.org/officeDocument/2006/relationships/hyperlink" Target="https://www.walkscore.com/CA/Hacienda_Heights/91745" TargetMode="External"/><Relationship Id="rId466" Type="http://schemas.openxmlformats.org/officeDocument/2006/relationships/hyperlink" Target="https://www.walkscore.com/CA/Orangevale" TargetMode="External"/><Relationship Id="rId23" Type="http://schemas.openxmlformats.org/officeDocument/2006/relationships/hyperlink" Target="https://www.walkscore.com/CA/Oakland/94601" TargetMode="External"/><Relationship Id="rId119" Type="http://schemas.openxmlformats.org/officeDocument/2006/relationships/hyperlink" Target="https://www.walkscore.com/CA/Redwood_City/94061" TargetMode="External"/><Relationship Id="rId270" Type="http://schemas.openxmlformats.org/officeDocument/2006/relationships/hyperlink" Target="https://www.walkscore.com/CA/Dixon" TargetMode="External"/><Relationship Id="rId326" Type="http://schemas.openxmlformats.org/officeDocument/2006/relationships/hyperlink" Target="https://www.walkscore.com/CA/Citrus_Heights" TargetMode="External"/><Relationship Id="rId533" Type="http://schemas.openxmlformats.org/officeDocument/2006/relationships/hyperlink" Target="https://www.walkscore.com/CA/Hesperia" TargetMode="External"/><Relationship Id="rId65" Type="http://schemas.openxmlformats.org/officeDocument/2006/relationships/hyperlink" Target="https://www.walkscore.com/CA/Watsonville" TargetMode="External"/><Relationship Id="rId130" Type="http://schemas.openxmlformats.org/officeDocument/2006/relationships/hyperlink" Target="https://www.walkscore.com/CA/Santa_Barbara/93101" TargetMode="External"/><Relationship Id="rId368" Type="http://schemas.openxmlformats.org/officeDocument/2006/relationships/hyperlink" Target="https://www.walkscore.com/CA/Castro_Valley" TargetMode="External"/><Relationship Id="rId172" Type="http://schemas.openxmlformats.org/officeDocument/2006/relationships/hyperlink" Target="https://www.walkscore.com/CA/Anaheim/92804" TargetMode="External"/><Relationship Id="rId228" Type="http://schemas.openxmlformats.org/officeDocument/2006/relationships/hyperlink" Target="https://www.walkscore.com/CA/Lemon_Grove/91945" TargetMode="External"/><Relationship Id="rId435" Type="http://schemas.openxmlformats.org/officeDocument/2006/relationships/hyperlink" Target="https://www.walkscore.com/CA/Rocklin/95765" TargetMode="External"/><Relationship Id="rId477" Type="http://schemas.openxmlformats.org/officeDocument/2006/relationships/hyperlink" Target="https://www.walkscore.com/CA/Lathrop/95330" TargetMode="External"/><Relationship Id="rId281" Type="http://schemas.openxmlformats.org/officeDocument/2006/relationships/hyperlink" Target="https://www.walkscore.com/CA/Glendora/91741" TargetMode="External"/><Relationship Id="rId337" Type="http://schemas.openxmlformats.org/officeDocument/2006/relationships/hyperlink" Target="https://www.walkscore.com/CA/Laguna_Beach" TargetMode="External"/><Relationship Id="rId502" Type="http://schemas.openxmlformats.org/officeDocument/2006/relationships/hyperlink" Target="https://www.walkscore.com/CA/Beaumont" TargetMode="External"/><Relationship Id="rId34" Type="http://schemas.openxmlformats.org/officeDocument/2006/relationships/hyperlink" Target="https://www.walkscore.com/CA/San_Gabriel/91776" TargetMode="External"/><Relationship Id="rId76" Type="http://schemas.openxmlformats.org/officeDocument/2006/relationships/hyperlink" Target="https://www.walkscore.com/CA/Torrance" TargetMode="External"/><Relationship Id="rId141" Type="http://schemas.openxmlformats.org/officeDocument/2006/relationships/hyperlink" Target="https://www.walkscore.com/CA/Richmond" TargetMode="External"/><Relationship Id="rId379" Type="http://schemas.openxmlformats.org/officeDocument/2006/relationships/hyperlink" Target="https://www.walkscore.com/CA/Corona/92879" TargetMode="External"/><Relationship Id="rId544" Type="http://schemas.openxmlformats.org/officeDocument/2006/relationships/hyperlink" Target="https://www.walkscore.com/CA/El_Dorado_Hills" TargetMode="External"/><Relationship Id="rId7" Type="http://schemas.openxmlformats.org/officeDocument/2006/relationships/hyperlink" Target="https://www.walkscore.com/CA/Berkeley/94704" TargetMode="External"/><Relationship Id="rId183" Type="http://schemas.openxmlformats.org/officeDocument/2006/relationships/hyperlink" Target="https://www.walkscore.com/CA/Dinuba" TargetMode="External"/><Relationship Id="rId239" Type="http://schemas.openxmlformats.org/officeDocument/2006/relationships/hyperlink" Target="https://www.walkscore.com/CA/El_Centro" TargetMode="External"/><Relationship Id="rId390" Type="http://schemas.openxmlformats.org/officeDocument/2006/relationships/hyperlink" Target="https://www.walkscore.com/CA/Brentwood" TargetMode="External"/><Relationship Id="rId404" Type="http://schemas.openxmlformats.org/officeDocument/2006/relationships/hyperlink" Target="https://www.walkscore.com/CA/San_Dimas" TargetMode="External"/><Relationship Id="rId446" Type="http://schemas.openxmlformats.org/officeDocument/2006/relationships/hyperlink" Target="https://www.walkscore.com/CA/Thousand_Oaks" TargetMode="External"/><Relationship Id="rId250" Type="http://schemas.openxmlformats.org/officeDocument/2006/relationships/hyperlink" Target="https://www.walkscore.com/CA/Sacramento" TargetMode="External"/><Relationship Id="rId292" Type="http://schemas.openxmlformats.org/officeDocument/2006/relationships/hyperlink" Target="https://www.walkscore.com/CA/Vallejo" TargetMode="External"/><Relationship Id="rId306" Type="http://schemas.openxmlformats.org/officeDocument/2006/relationships/hyperlink" Target="https://www.walkscore.com/CA/San_Bernardino/92405" TargetMode="External"/><Relationship Id="rId488" Type="http://schemas.openxmlformats.org/officeDocument/2006/relationships/hyperlink" Target="https://www.walkscore.com/CA/Lakeside" TargetMode="External"/><Relationship Id="rId45" Type="http://schemas.openxmlformats.org/officeDocument/2006/relationships/hyperlink" Target="https://www.walkscore.com/CA/Hawthorne" TargetMode="External"/><Relationship Id="rId87" Type="http://schemas.openxmlformats.org/officeDocument/2006/relationships/hyperlink" Target="https://www.walkscore.com/CA/Mountain_View/94040" TargetMode="External"/><Relationship Id="rId110" Type="http://schemas.openxmlformats.org/officeDocument/2006/relationships/hyperlink" Target="https://www.walkscore.com/CA/Santa_Cruz" TargetMode="External"/><Relationship Id="rId348" Type="http://schemas.openxmlformats.org/officeDocument/2006/relationships/hyperlink" Target="https://www.walkscore.com/CA/Rancho_Cucamonga" TargetMode="External"/><Relationship Id="rId513" Type="http://schemas.openxmlformats.org/officeDocument/2006/relationships/hyperlink" Target="https://www.walkscore.com/CA/Norco/92860" TargetMode="External"/><Relationship Id="rId152" Type="http://schemas.openxmlformats.org/officeDocument/2006/relationships/hyperlink" Target="https://www.walkscore.com/CA/Lakewood/90712" TargetMode="External"/><Relationship Id="rId194" Type="http://schemas.openxmlformats.org/officeDocument/2006/relationships/hyperlink" Target="https://www.walkscore.com/CA/Campbell/95008" TargetMode="External"/><Relationship Id="rId208" Type="http://schemas.openxmlformats.org/officeDocument/2006/relationships/hyperlink" Target="https://www.walkscore.com/CA/Coronado/92118" TargetMode="External"/><Relationship Id="rId415" Type="http://schemas.openxmlformats.org/officeDocument/2006/relationships/hyperlink" Target="https://www.walkscore.com/CA/Dublin" TargetMode="External"/><Relationship Id="rId457" Type="http://schemas.openxmlformats.org/officeDocument/2006/relationships/hyperlink" Target="https://www.walkscore.com/CA/Indio" TargetMode="External"/><Relationship Id="rId261" Type="http://schemas.openxmlformats.org/officeDocument/2006/relationships/hyperlink" Target="https://www.walkscore.com/CA/Ontario/91761" TargetMode="External"/><Relationship Id="rId499" Type="http://schemas.openxmlformats.org/officeDocument/2006/relationships/hyperlink" Target="https://www.walkscore.com/CA/Yucaipa" TargetMode="External"/><Relationship Id="rId14" Type="http://schemas.openxmlformats.org/officeDocument/2006/relationships/hyperlink" Target="https://www.walkscore.com/CA/Maywood" TargetMode="External"/><Relationship Id="rId56" Type="http://schemas.openxmlformats.org/officeDocument/2006/relationships/hyperlink" Target="https://www.walkscore.com/CA/Lynwood" TargetMode="External"/><Relationship Id="rId317" Type="http://schemas.openxmlformats.org/officeDocument/2006/relationships/hyperlink" Target="https://www.walkscore.com/CA/Calexico" TargetMode="External"/><Relationship Id="rId359" Type="http://schemas.openxmlformats.org/officeDocument/2006/relationships/hyperlink" Target="https://www.walkscore.com/CA/Rohnert_Park" TargetMode="External"/><Relationship Id="rId524" Type="http://schemas.openxmlformats.org/officeDocument/2006/relationships/hyperlink" Target="https://www.walkscore.com/CA/La_Quinta/92253" TargetMode="External"/><Relationship Id="rId98" Type="http://schemas.openxmlformats.org/officeDocument/2006/relationships/hyperlink" Target="https://www.walkscore.com/CA/El_Segundo" TargetMode="External"/><Relationship Id="rId121" Type="http://schemas.openxmlformats.org/officeDocument/2006/relationships/hyperlink" Target="https://www.walkscore.com/CA/Monrovia/91016" TargetMode="External"/><Relationship Id="rId163" Type="http://schemas.openxmlformats.org/officeDocument/2006/relationships/hyperlink" Target="https://www.walkscore.com/CA/Hayward/94544" TargetMode="External"/><Relationship Id="rId219" Type="http://schemas.openxmlformats.org/officeDocument/2006/relationships/hyperlink" Target="https://www.walkscore.com/CA/Seaside/93955" TargetMode="External"/><Relationship Id="rId370" Type="http://schemas.openxmlformats.org/officeDocument/2006/relationships/hyperlink" Target="https://www.walkscore.com/CA/Tulare" TargetMode="External"/><Relationship Id="rId426" Type="http://schemas.openxmlformats.org/officeDocument/2006/relationships/hyperlink" Target="https://www.walkscore.com/CA/Highland" TargetMode="External"/><Relationship Id="rId230" Type="http://schemas.openxmlformats.org/officeDocument/2006/relationships/hyperlink" Target="https://www.walkscore.com/CA/San_Jose" TargetMode="External"/><Relationship Id="rId468" Type="http://schemas.openxmlformats.org/officeDocument/2006/relationships/hyperlink" Target="https://www.walkscore.com/CA/Temecula" TargetMode="External"/><Relationship Id="rId25" Type="http://schemas.openxmlformats.org/officeDocument/2006/relationships/hyperlink" Target="https://www.walkscore.com/CA/East_Los_Angeles/90022" TargetMode="External"/><Relationship Id="rId67" Type="http://schemas.openxmlformats.org/officeDocument/2006/relationships/hyperlink" Target="https://www.walkscore.com/CA/Eureka" TargetMode="External"/><Relationship Id="rId272" Type="http://schemas.openxmlformats.org/officeDocument/2006/relationships/hyperlink" Target="https://www.walkscore.com/CA/Fresno" TargetMode="External"/><Relationship Id="rId328" Type="http://schemas.openxmlformats.org/officeDocument/2006/relationships/hyperlink" Target="https://www.walkscore.com/CA/Tracy" TargetMode="External"/><Relationship Id="rId535" Type="http://schemas.openxmlformats.org/officeDocument/2006/relationships/hyperlink" Target="https://www.walkscore.com/CA/Menifee/92586" TargetMode="External"/><Relationship Id="rId132" Type="http://schemas.openxmlformats.org/officeDocument/2006/relationships/hyperlink" Target="https://www.walkscore.com/CA/Palo_Alto/94306" TargetMode="External"/><Relationship Id="rId174" Type="http://schemas.openxmlformats.org/officeDocument/2006/relationships/hyperlink" Target="https://www.walkscore.com/CA/Huntington_Beach/92647" TargetMode="External"/><Relationship Id="rId381" Type="http://schemas.openxmlformats.org/officeDocument/2006/relationships/hyperlink" Target="https://www.walkscore.com/CA/Simi_Valley" TargetMode="External"/><Relationship Id="rId241" Type="http://schemas.openxmlformats.org/officeDocument/2006/relationships/hyperlink" Target="https://www.walkscore.com/CA/Fremont/94536" TargetMode="External"/><Relationship Id="rId437" Type="http://schemas.openxmlformats.org/officeDocument/2006/relationships/hyperlink" Target="https://www.walkscore.com/CA/Antelope" TargetMode="External"/><Relationship Id="rId479" Type="http://schemas.openxmlformats.org/officeDocument/2006/relationships/hyperlink" Target="https://www.walkscore.com/CA/Yorba_Linda" TargetMode="External"/><Relationship Id="rId36" Type="http://schemas.openxmlformats.org/officeDocument/2006/relationships/hyperlink" Target="https://www.walkscore.com/CA/Lomita" TargetMode="External"/><Relationship Id="rId283" Type="http://schemas.openxmlformats.org/officeDocument/2006/relationships/hyperlink" Target="https://www.walkscore.com/CA/La_Mirada" TargetMode="External"/><Relationship Id="rId339" Type="http://schemas.openxmlformats.org/officeDocument/2006/relationships/hyperlink" Target="https://www.walkscore.com/CA/Bay_Point" TargetMode="External"/><Relationship Id="rId490" Type="http://schemas.openxmlformats.org/officeDocument/2006/relationships/hyperlink" Target="https://www.walkscore.com/CA/Redding" TargetMode="External"/><Relationship Id="rId504" Type="http://schemas.openxmlformats.org/officeDocument/2006/relationships/hyperlink" Target="https://www.walkscore.com/CA/Chowchilla" TargetMode="External"/><Relationship Id="rId546" Type="http://schemas.openxmlformats.org/officeDocument/2006/relationships/hyperlink" Target="https://www.walkscore.com/CA/Temescal_Valley" TargetMode="External"/><Relationship Id="rId78" Type="http://schemas.openxmlformats.org/officeDocument/2006/relationships/hyperlink" Target="https://www.walkscore.com/CA/South_Pasadena" TargetMode="External"/><Relationship Id="rId101" Type="http://schemas.openxmlformats.org/officeDocument/2006/relationships/hyperlink" Target="https://www.walkscore.com/CA/Whittier/90602" TargetMode="External"/><Relationship Id="rId143" Type="http://schemas.openxmlformats.org/officeDocument/2006/relationships/hyperlink" Target="https://www.walkscore.com/CA/Pico_Rivera" TargetMode="External"/><Relationship Id="rId185" Type="http://schemas.openxmlformats.org/officeDocument/2006/relationships/hyperlink" Target="https://www.walkscore.com/CA/Salinas" TargetMode="External"/><Relationship Id="rId350" Type="http://schemas.openxmlformats.org/officeDocument/2006/relationships/hyperlink" Target="https://www.walkscore.com/CA/Antioch" TargetMode="External"/><Relationship Id="rId406" Type="http://schemas.openxmlformats.org/officeDocument/2006/relationships/hyperlink" Target="https://www.walkscore.com/CA/Ridgecrest" TargetMode="External"/><Relationship Id="rId9" Type="http://schemas.openxmlformats.org/officeDocument/2006/relationships/hyperlink" Target="https://www.walkscore.com/CA/Albany/94706" TargetMode="External"/><Relationship Id="rId210" Type="http://schemas.openxmlformats.org/officeDocument/2006/relationships/hyperlink" Target="https://www.walkscore.com/CA/San_Diego/92126" TargetMode="External"/><Relationship Id="rId392" Type="http://schemas.openxmlformats.org/officeDocument/2006/relationships/hyperlink" Target="https://www.walkscore.com/CA/Cathedral_City/92234" TargetMode="External"/><Relationship Id="rId448" Type="http://schemas.openxmlformats.org/officeDocument/2006/relationships/hyperlink" Target="https://www.walkscore.com/CA/San_Marcos" TargetMode="External"/><Relationship Id="rId252" Type="http://schemas.openxmlformats.org/officeDocument/2006/relationships/hyperlink" Target="https://www.walkscore.com/CA/Concord" TargetMode="External"/><Relationship Id="rId294" Type="http://schemas.openxmlformats.org/officeDocument/2006/relationships/hyperlink" Target="https://www.walkscore.com/CA/Vista" TargetMode="External"/><Relationship Id="rId308" Type="http://schemas.openxmlformats.org/officeDocument/2006/relationships/hyperlink" Target="https://www.walkscore.com/CA/Florin" TargetMode="External"/><Relationship Id="rId515" Type="http://schemas.openxmlformats.org/officeDocument/2006/relationships/hyperlink" Target="https://www.walkscore.com/CA/Castaic" TargetMode="External"/><Relationship Id="rId47" Type="http://schemas.openxmlformats.org/officeDocument/2006/relationships/hyperlink" Target="https://www.walkscore.com/CA/Bell_Gardens" TargetMode="External"/><Relationship Id="rId89" Type="http://schemas.openxmlformats.org/officeDocument/2006/relationships/hyperlink" Target="https://www.walkscore.com/CA/Montebello/90640" TargetMode="External"/><Relationship Id="rId112" Type="http://schemas.openxmlformats.org/officeDocument/2006/relationships/hyperlink" Target="https://www.walkscore.com/CA/Stanton" TargetMode="External"/><Relationship Id="rId154" Type="http://schemas.openxmlformats.org/officeDocument/2006/relationships/hyperlink" Target="https://www.walkscore.com/CA/Azusa" TargetMode="External"/><Relationship Id="rId361" Type="http://schemas.openxmlformats.org/officeDocument/2006/relationships/hyperlink" Target="https://www.walkscore.com/CA/Martinez" TargetMode="External"/><Relationship Id="rId196" Type="http://schemas.openxmlformats.org/officeDocument/2006/relationships/hyperlink" Target="https://www.walkscore.com/CA/Millbrae/94030" TargetMode="External"/><Relationship Id="rId417" Type="http://schemas.openxmlformats.org/officeDocument/2006/relationships/hyperlink" Target="https://www.walkscore.com/CA/Spring_Valley" TargetMode="External"/><Relationship Id="rId459" Type="http://schemas.openxmlformats.org/officeDocument/2006/relationships/hyperlink" Target="https://www.walkscore.com/CA/Ramona" TargetMode="External"/><Relationship Id="rId16" Type="http://schemas.openxmlformats.org/officeDocument/2006/relationships/hyperlink" Target="https://www.walkscore.com/CA/San_Fernando" TargetMode="External"/><Relationship Id="rId221" Type="http://schemas.openxmlformats.org/officeDocument/2006/relationships/hyperlink" Target="https://www.walkscore.com/CA/La_Crescenta-Montrose" TargetMode="External"/><Relationship Id="rId263" Type="http://schemas.openxmlformats.org/officeDocument/2006/relationships/hyperlink" Target="https://www.walkscore.com/CA/Upland" TargetMode="External"/><Relationship Id="rId319" Type="http://schemas.openxmlformats.org/officeDocument/2006/relationships/hyperlink" Target="https://www.walkscore.com/CA/La_Presa" TargetMode="External"/><Relationship Id="rId470" Type="http://schemas.openxmlformats.org/officeDocument/2006/relationships/hyperlink" Target="https://www.walkscore.com/CA/Poway" TargetMode="External"/><Relationship Id="rId526" Type="http://schemas.openxmlformats.org/officeDocument/2006/relationships/hyperlink" Target="https://www.walkscore.com/CA/Corcoran" TargetMode="External"/><Relationship Id="rId58" Type="http://schemas.openxmlformats.org/officeDocument/2006/relationships/hyperlink" Target="https://www.walkscore.com/CA/Burlingame" TargetMode="External"/><Relationship Id="rId123" Type="http://schemas.openxmlformats.org/officeDocument/2006/relationships/hyperlink" Target="https://www.walkscore.com/CA/Downey" TargetMode="External"/><Relationship Id="rId330" Type="http://schemas.openxmlformats.org/officeDocument/2006/relationships/hyperlink" Target="https://www.walkscore.com/CA/Camarillo" TargetMode="External"/><Relationship Id="rId165" Type="http://schemas.openxmlformats.org/officeDocument/2006/relationships/hyperlink" Target="https://www.walkscore.com/CA/Buena_Park/90620" TargetMode="External"/><Relationship Id="rId372" Type="http://schemas.openxmlformats.org/officeDocument/2006/relationships/hyperlink" Target="https://www.walkscore.com/CA/Fair_Oaks" TargetMode="External"/><Relationship Id="rId428" Type="http://schemas.openxmlformats.org/officeDocument/2006/relationships/hyperlink" Target="https://www.walkscore.com/CA/Aliso_Viejo" TargetMode="External"/><Relationship Id="rId232" Type="http://schemas.openxmlformats.org/officeDocument/2006/relationships/hyperlink" Target="https://www.walkscore.com/CA/Orange" TargetMode="External"/><Relationship Id="rId274" Type="http://schemas.openxmlformats.org/officeDocument/2006/relationships/hyperlink" Target="https://www.walkscore.com/CA/Santa_Rosa" TargetMode="External"/><Relationship Id="rId481" Type="http://schemas.openxmlformats.org/officeDocument/2006/relationships/hyperlink" Target="https://www.walkscore.com/CA/Palm_Desert" TargetMode="External"/><Relationship Id="rId27" Type="http://schemas.openxmlformats.org/officeDocument/2006/relationships/hyperlink" Target="https://www.walkscore.com/CA/Redondo_Beach/90278" TargetMode="External"/><Relationship Id="rId69" Type="http://schemas.openxmlformats.org/officeDocument/2006/relationships/hyperlink" Target="https://www.walkscore.com/CA/Imperial_Beach/91932" TargetMode="External"/><Relationship Id="rId134" Type="http://schemas.openxmlformats.org/officeDocument/2006/relationships/hyperlink" Target="https://www.walkscore.com/CA/South_El_Monte" TargetMode="External"/><Relationship Id="rId537" Type="http://schemas.openxmlformats.org/officeDocument/2006/relationships/hyperlink" Target="https://www.walkscore.com/CA/Wildomar/92595" TargetMode="External"/><Relationship Id="rId80" Type="http://schemas.openxmlformats.org/officeDocument/2006/relationships/hyperlink" Target="https://www.walkscore.com/CA/El_Cerrito" TargetMode="External"/><Relationship Id="rId176" Type="http://schemas.openxmlformats.org/officeDocument/2006/relationships/hyperlink" Target="https://www.walkscore.com/CA/Fountain_Valley/92708" TargetMode="External"/><Relationship Id="rId341" Type="http://schemas.openxmlformats.org/officeDocument/2006/relationships/hyperlink" Target="https://www.walkscore.com/CA/Pleasanton" TargetMode="External"/><Relationship Id="rId383" Type="http://schemas.openxmlformats.org/officeDocument/2006/relationships/hyperlink" Target="https://www.walkscore.com/CA/Pittsburg" TargetMode="External"/><Relationship Id="rId439" Type="http://schemas.openxmlformats.org/officeDocument/2006/relationships/hyperlink" Target="https://www.walkscore.com/CA/San_Juan_Capistrano" TargetMode="External"/><Relationship Id="rId201" Type="http://schemas.openxmlformats.org/officeDocument/2006/relationships/hyperlink" Target="https://www.walkscore.com/CA/Arcadia/91007" TargetMode="External"/><Relationship Id="rId243" Type="http://schemas.openxmlformats.org/officeDocument/2006/relationships/hyperlink" Target="https://www.walkscore.com/CA/Woodland" TargetMode="External"/><Relationship Id="rId285" Type="http://schemas.openxmlformats.org/officeDocument/2006/relationships/hyperlink" Target="https://www.walkscore.com/CA/Los_Gatos" TargetMode="External"/><Relationship Id="rId450" Type="http://schemas.openxmlformats.org/officeDocument/2006/relationships/hyperlink" Target="https://www.walkscore.com/CA/Laguna_Niguel" TargetMode="External"/><Relationship Id="rId506" Type="http://schemas.openxmlformats.org/officeDocument/2006/relationships/hyperlink" Target="https://www.walkscore.com/CA/East_Hemet" TargetMode="External"/><Relationship Id="rId38" Type="http://schemas.openxmlformats.org/officeDocument/2006/relationships/hyperlink" Target="https://www.walkscore.com/CA/Long_Beach" TargetMode="External"/><Relationship Id="rId103" Type="http://schemas.openxmlformats.org/officeDocument/2006/relationships/hyperlink" Target="https://www.walkscore.com/CA/Monterey_Park/91754" TargetMode="External"/><Relationship Id="rId310" Type="http://schemas.openxmlformats.org/officeDocument/2006/relationships/hyperlink" Target="https://www.walkscore.com/CA/Oildale" TargetMode="External"/><Relationship Id="rId492" Type="http://schemas.openxmlformats.org/officeDocument/2006/relationships/hyperlink" Target="https://www.walkscore.com/CA/San_Jacinto/92582" TargetMode="External"/><Relationship Id="rId548" Type="http://schemas.openxmlformats.org/officeDocument/2006/relationships/hyperlink" Target="https://www.walkscore.com/CA/Orinda" TargetMode="External"/><Relationship Id="rId91" Type="http://schemas.openxmlformats.org/officeDocument/2006/relationships/hyperlink" Target="https://www.walkscore.com/CA/Costa_Mesa/92627" TargetMode="External"/><Relationship Id="rId145" Type="http://schemas.openxmlformats.org/officeDocument/2006/relationships/hyperlink" Target="https://www.walkscore.com/CA/Covina" TargetMode="External"/><Relationship Id="rId187" Type="http://schemas.openxmlformats.org/officeDocument/2006/relationships/hyperlink" Target="https://www.walkscore.com/CA/Arden-Arcade" TargetMode="External"/><Relationship Id="rId352" Type="http://schemas.openxmlformats.org/officeDocument/2006/relationships/hyperlink" Target="https://www.walkscore.com/CA/Rialto" TargetMode="External"/><Relationship Id="rId394" Type="http://schemas.openxmlformats.org/officeDocument/2006/relationships/hyperlink" Target="https://www.walkscore.com/CA/Riverbank" TargetMode="External"/><Relationship Id="rId408" Type="http://schemas.openxmlformats.org/officeDocument/2006/relationships/hyperlink" Target="https://www.walkscore.com/CA/Loma_Linda/92354" TargetMode="External"/><Relationship Id="rId212" Type="http://schemas.openxmlformats.org/officeDocument/2006/relationships/hyperlink" Target="https://www.walkscore.com/CA/San_Rafael/94901" TargetMode="External"/><Relationship Id="rId254" Type="http://schemas.openxmlformats.org/officeDocument/2006/relationships/hyperlink" Target="https://www.walkscore.com/CA/Chico" TargetMode="External"/><Relationship Id="rId49" Type="http://schemas.openxmlformats.org/officeDocument/2006/relationships/hyperlink" Target="https://www.walkscore.com/CA/Glendale/91205" TargetMode="External"/><Relationship Id="rId114" Type="http://schemas.openxmlformats.org/officeDocument/2006/relationships/hyperlink" Target="https://www.walkscore.com/CA/Garden_Grove" TargetMode="External"/><Relationship Id="rId296" Type="http://schemas.openxmlformats.org/officeDocument/2006/relationships/hyperlink" Target="https://www.walkscore.com/CA/Turlock" TargetMode="External"/><Relationship Id="rId461" Type="http://schemas.openxmlformats.org/officeDocument/2006/relationships/hyperlink" Target="https://www.walkscore.com/CA/Carlsbad" TargetMode="External"/><Relationship Id="rId517" Type="http://schemas.openxmlformats.org/officeDocument/2006/relationships/hyperlink" Target="https://www.walkscore.com/CA/Chino_Hills/91709" TargetMode="External"/><Relationship Id="rId60" Type="http://schemas.openxmlformats.org/officeDocument/2006/relationships/hyperlink" Target="https://www.walkscore.com/CA/Los_Angeles/90011" TargetMode="External"/><Relationship Id="rId156" Type="http://schemas.openxmlformats.org/officeDocument/2006/relationships/hyperlink" Target="https://www.walkscore.com/CA/Menlo_Park" TargetMode="External"/><Relationship Id="rId198" Type="http://schemas.openxmlformats.org/officeDocument/2006/relationships/hyperlink" Target="https://www.walkscore.com/CA/Fullerton/92833" TargetMode="External"/><Relationship Id="rId321" Type="http://schemas.openxmlformats.org/officeDocument/2006/relationships/hyperlink" Target="https://www.walkscore.com/CA/Arroyo_Grande" TargetMode="External"/><Relationship Id="rId363" Type="http://schemas.openxmlformats.org/officeDocument/2006/relationships/hyperlink" Target="https://www.walkscore.com/CA/Atwater" TargetMode="External"/><Relationship Id="rId419" Type="http://schemas.openxmlformats.org/officeDocument/2006/relationships/hyperlink" Target="https://www.walkscore.com/CA/Wasco" TargetMode="External"/><Relationship Id="rId223" Type="http://schemas.openxmlformats.org/officeDocument/2006/relationships/hyperlink" Target="https://www.walkscore.com/CA/Pomona/91766" TargetMode="External"/><Relationship Id="rId430" Type="http://schemas.openxmlformats.org/officeDocument/2006/relationships/hyperlink" Target="https://www.walkscore.com/CA/Palm_Springs/92264" TargetMode="External"/><Relationship Id="rId18" Type="http://schemas.openxmlformats.org/officeDocument/2006/relationships/hyperlink" Target="https://www.walkscore.com/CA/Artesia/90701" TargetMode="External"/><Relationship Id="rId265" Type="http://schemas.openxmlformats.org/officeDocument/2006/relationships/hyperlink" Target="https://www.walkscore.com/CA/Cupertino" TargetMode="External"/><Relationship Id="rId472" Type="http://schemas.openxmlformats.org/officeDocument/2006/relationships/hyperlink" Target="https://www.walkscore.com/CA/Banning" TargetMode="External"/><Relationship Id="rId528" Type="http://schemas.openxmlformats.org/officeDocument/2006/relationships/hyperlink" Target="https://www.walkscore.com/CA/Victorville" TargetMode="External"/><Relationship Id="rId125" Type="http://schemas.openxmlformats.org/officeDocument/2006/relationships/hyperlink" Target="https://www.walkscore.com/CA/Norwalk" TargetMode="External"/><Relationship Id="rId167" Type="http://schemas.openxmlformats.org/officeDocument/2006/relationships/hyperlink" Target="https://www.walkscore.com/CA/Montclair" TargetMode="External"/><Relationship Id="rId332" Type="http://schemas.openxmlformats.org/officeDocument/2006/relationships/hyperlink" Target="https://www.walkscore.com/CA/Rancho_Cordova" TargetMode="External"/><Relationship Id="rId374" Type="http://schemas.openxmlformats.org/officeDocument/2006/relationships/hyperlink" Target="https://www.walkscore.com/CA/Barstow" TargetMode="External"/><Relationship Id="rId71" Type="http://schemas.openxmlformats.org/officeDocument/2006/relationships/hyperlink" Target="https://www.walkscore.com/CA/San_Mateo/94403" TargetMode="External"/><Relationship Id="rId234" Type="http://schemas.openxmlformats.org/officeDocument/2006/relationships/hyperlink" Target="https://www.walkscore.com/CA/Napa" TargetMode="External"/><Relationship Id="rId2" Type="http://schemas.openxmlformats.org/officeDocument/2006/relationships/hyperlink" Target="https://www.walkscore.com/CA/San_Francisco" TargetMode="External"/><Relationship Id="rId29" Type="http://schemas.openxmlformats.org/officeDocument/2006/relationships/hyperlink" Target="https://www.walkscore.com/CA/Gardena" TargetMode="External"/><Relationship Id="rId276" Type="http://schemas.openxmlformats.org/officeDocument/2006/relationships/hyperlink" Target="https://www.walkscore.com/CA/West_Covina" TargetMode="External"/><Relationship Id="rId441" Type="http://schemas.openxmlformats.org/officeDocument/2006/relationships/hyperlink" Target="https://www.walkscore.com/CA/Benicia" TargetMode="External"/><Relationship Id="rId483" Type="http://schemas.openxmlformats.org/officeDocument/2006/relationships/hyperlink" Target="https://www.walkscore.com/CA/Rancho_Palos_Verdes/90275" TargetMode="External"/><Relationship Id="rId539" Type="http://schemas.openxmlformats.org/officeDocument/2006/relationships/hyperlink" Target="https://www.walkscore.com/CA/Rancho_Mirage/92270" TargetMode="External"/><Relationship Id="rId40" Type="http://schemas.openxmlformats.org/officeDocument/2006/relationships/hyperlink" Target="https://www.walkscore.com/CA/Inglewood" TargetMode="External"/><Relationship Id="rId136" Type="http://schemas.openxmlformats.org/officeDocument/2006/relationships/hyperlink" Target="https://www.walkscore.com/CA/Sunnyvale/94087" TargetMode="External"/><Relationship Id="rId178" Type="http://schemas.openxmlformats.org/officeDocument/2006/relationships/hyperlink" Target="https://www.walkscore.com/CA/San_Bruno" TargetMode="External"/><Relationship Id="rId301" Type="http://schemas.openxmlformats.org/officeDocument/2006/relationships/hyperlink" Target="https://www.walkscore.com/CA/Los_Altos" TargetMode="External"/><Relationship Id="rId343" Type="http://schemas.openxmlformats.org/officeDocument/2006/relationships/hyperlink" Target="https://www.walkscore.com/CA/Madera" TargetMode="External"/><Relationship Id="rId550" Type="http://schemas.openxmlformats.org/officeDocument/2006/relationships/hyperlink" Target="https://www.walkscore.com/CA/Mead_Valley" TargetMode="External"/><Relationship Id="rId82" Type="http://schemas.openxmlformats.org/officeDocument/2006/relationships/hyperlink" Target="https://www.walkscore.com/CA/Daly_City" TargetMode="External"/><Relationship Id="rId203" Type="http://schemas.openxmlformats.org/officeDocument/2006/relationships/hyperlink" Target="https://www.walkscore.com/CA/Cerritos/90703" TargetMode="External"/><Relationship Id="rId385" Type="http://schemas.openxmlformats.org/officeDocument/2006/relationships/hyperlink" Target="https://www.walkscore.com/CA/West_Sacramento/95605" TargetMode="External"/><Relationship Id="rId245" Type="http://schemas.openxmlformats.org/officeDocument/2006/relationships/hyperlink" Target="https://www.walkscore.com/CA/Placentia/92870" TargetMode="External"/><Relationship Id="rId287" Type="http://schemas.openxmlformats.org/officeDocument/2006/relationships/hyperlink" Target="https://www.walkscore.com/CA/San_Carlos/94070" TargetMode="External"/><Relationship Id="rId410" Type="http://schemas.openxmlformats.org/officeDocument/2006/relationships/hyperlink" Target="https://www.walkscore.com/CA/Mission_Viejo" TargetMode="External"/><Relationship Id="rId452" Type="http://schemas.openxmlformats.org/officeDocument/2006/relationships/hyperlink" Target="https://www.walkscore.com/CA/Los_Banos" TargetMode="External"/><Relationship Id="rId494" Type="http://schemas.openxmlformats.org/officeDocument/2006/relationships/hyperlink" Target="https://www.walkscore.com/CA/Ladera_Ranch" TargetMode="External"/><Relationship Id="rId508" Type="http://schemas.openxmlformats.org/officeDocument/2006/relationships/hyperlink" Target="https://www.walkscore.com/CA/Palmdale" TargetMode="External"/><Relationship Id="rId105" Type="http://schemas.openxmlformats.org/officeDocument/2006/relationships/hyperlink" Target="https://www.walkscore.com/CA/Paramount/90723" TargetMode="External"/><Relationship Id="rId147" Type="http://schemas.openxmlformats.org/officeDocument/2006/relationships/hyperlink" Target="https://www.walkscore.com/CA/Santa_Paula" TargetMode="External"/><Relationship Id="rId312" Type="http://schemas.openxmlformats.org/officeDocument/2006/relationships/hyperlink" Target="https://www.walkscore.com/CA/Stockton" TargetMode="External"/><Relationship Id="rId354" Type="http://schemas.openxmlformats.org/officeDocument/2006/relationships/hyperlink" Target="https://www.walkscore.com/CA/Livermore" TargetMode="External"/><Relationship Id="rId51" Type="http://schemas.openxmlformats.org/officeDocument/2006/relationships/hyperlink" Target="https://www.walkscore.com/CA/Burbank/91505" TargetMode="External"/><Relationship Id="rId93" Type="http://schemas.openxmlformats.org/officeDocument/2006/relationships/hyperlink" Target="https://www.walkscore.com/CA/Westminster" TargetMode="External"/><Relationship Id="rId189" Type="http://schemas.openxmlformats.org/officeDocument/2006/relationships/hyperlink" Target="https://www.walkscore.com/CA/Carson" TargetMode="External"/><Relationship Id="rId396" Type="http://schemas.openxmlformats.org/officeDocument/2006/relationships/hyperlink" Target="https://www.walkscore.com/CA/Bakersfield/93309" TargetMode="External"/><Relationship Id="rId214" Type="http://schemas.openxmlformats.org/officeDocument/2006/relationships/hyperlink" Target="https://www.walkscore.com/CA/Cypress/90630" TargetMode="External"/><Relationship Id="rId256" Type="http://schemas.openxmlformats.org/officeDocument/2006/relationships/hyperlink" Target="https://www.walkscore.com/CA/Newport_Beach" TargetMode="External"/><Relationship Id="rId298" Type="http://schemas.openxmlformats.org/officeDocument/2006/relationships/hyperlink" Target="https://www.walkscore.com/CA/Carmichael/95608" TargetMode="External"/><Relationship Id="rId421" Type="http://schemas.openxmlformats.org/officeDocument/2006/relationships/hyperlink" Target="https://www.walkscore.com/CA/Santa_Clarita" TargetMode="External"/><Relationship Id="rId463" Type="http://schemas.openxmlformats.org/officeDocument/2006/relationships/hyperlink" Target="https://www.walkscore.com/CA/Folsom" TargetMode="External"/><Relationship Id="rId519" Type="http://schemas.openxmlformats.org/officeDocument/2006/relationships/hyperlink" Target="https://www.walkscore.com/CA/Calabasas" TargetMode="External"/><Relationship Id="rId116" Type="http://schemas.openxmlformats.org/officeDocument/2006/relationships/hyperlink" Target="https://www.walkscore.com/CA/El_Monte" TargetMode="External"/><Relationship Id="rId158" Type="http://schemas.openxmlformats.org/officeDocument/2006/relationships/hyperlink" Target="https://www.walkscore.com/CA/Westmont" TargetMode="External"/><Relationship Id="rId323" Type="http://schemas.openxmlformats.org/officeDocument/2006/relationships/hyperlink" Target="https://www.walkscore.com/CA/Riverside/92505" TargetMode="External"/><Relationship Id="rId530" Type="http://schemas.openxmlformats.org/officeDocument/2006/relationships/hyperlink" Target="https://www.walkscore.com/CA/Stevenson_Ranch" TargetMode="External"/><Relationship Id="rId20" Type="http://schemas.openxmlformats.org/officeDocument/2006/relationships/hyperlink" Target="https://www.walkscore.com/CA/Culver_City" TargetMode="External"/><Relationship Id="rId62" Type="http://schemas.openxmlformats.org/officeDocument/2006/relationships/hyperlink" Target="https://www.walkscore.com/CA/Pasadena/91104" TargetMode="External"/><Relationship Id="rId365" Type="http://schemas.openxmlformats.org/officeDocument/2006/relationships/hyperlink" Target="https://www.walkscore.com/CA/Seal_Beach/90740" TargetMode="External"/><Relationship Id="rId225" Type="http://schemas.openxmlformats.org/officeDocument/2006/relationships/hyperlink" Target="https://www.walkscore.com/CA/North_Highlands" TargetMode="External"/><Relationship Id="rId267" Type="http://schemas.openxmlformats.org/officeDocument/2006/relationships/hyperlink" Target="https://www.walkscore.com/CA/Claremont/91711" TargetMode="External"/><Relationship Id="rId432" Type="http://schemas.openxmlformats.org/officeDocument/2006/relationships/hyperlink" Target="https://www.walkscore.com/CA/San_Clemente" TargetMode="External"/><Relationship Id="rId474" Type="http://schemas.openxmlformats.org/officeDocument/2006/relationships/hyperlink" Target="https://www.walkscore.com/CA/Hercules" TargetMode="External"/><Relationship Id="rId127" Type="http://schemas.openxmlformats.org/officeDocument/2006/relationships/hyperlink" Target="https://www.walkscore.com/CA/El_Cajon" TargetMode="External"/><Relationship Id="rId31" Type="http://schemas.openxmlformats.org/officeDocument/2006/relationships/hyperlink" Target="https://www.walkscore.com/CA/Beverly_Hills" TargetMode="External"/><Relationship Id="rId73" Type="http://schemas.openxmlformats.org/officeDocument/2006/relationships/hyperlink" Target="https://www.walkscore.com/CA/Alameda/94501" TargetMode="External"/><Relationship Id="rId169" Type="http://schemas.openxmlformats.org/officeDocument/2006/relationships/hyperlink" Target="https://www.walkscore.com/CA/Temple_City" TargetMode="External"/><Relationship Id="rId334" Type="http://schemas.openxmlformats.org/officeDocument/2006/relationships/hyperlink" Target="https://www.walkscore.com/CA/Encinitas/92024" TargetMode="External"/><Relationship Id="rId376" Type="http://schemas.openxmlformats.org/officeDocument/2006/relationships/hyperlink" Target="https://www.walkscore.com/CA/Oceanside" TargetMode="External"/><Relationship Id="rId541" Type="http://schemas.openxmlformats.org/officeDocument/2006/relationships/hyperlink" Target="https://www.walkscore.com/CA/Apple_Valley" TargetMode="External"/><Relationship Id="rId4" Type="http://schemas.openxmlformats.org/officeDocument/2006/relationships/hyperlink" Target="https://www.walkscore.com/CA/Hermosa_Beach" TargetMode="External"/><Relationship Id="rId180" Type="http://schemas.openxmlformats.org/officeDocument/2006/relationships/hyperlink" Target="https://www.walkscore.com/CA/San_Lorenzo" TargetMode="External"/><Relationship Id="rId236" Type="http://schemas.openxmlformats.org/officeDocument/2006/relationships/hyperlink" Target="https://www.walkscore.com/CA/Tustin/92780" TargetMode="External"/><Relationship Id="rId278" Type="http://schemas.openxmlformats.org/officeDocument/2006/relationships/hyperlink" Target="https://www.walkscore.com/CA/Union_City" TargetMode="External"/><Relationship Id="rId401" Type="http://schemas.openxmlformats.org/officeDocument/2006/relationships/hyperlink" Target="https://www.walkscore.com/CA/Clovis" TargetMode="External"/><Relationship Id="rId443" Type="http://schemas.openxmlformats.org/officeDocument/2006/relationships/hyperlink" Target="https://www.walkscore.com/CA/La_Ca%C3%B1ada_Flintridge" TargetMode="External"/><Relationship Id="rId303" Type="http://schemas.openxmlformats.org/officeDocument/2006/relationships/hyperlink" Target="https://www.walkscore.com/CA/South_Lake_Tahoe" TargetMode="External"/><Relationship Id="rId485" Type="http://schemas.openxmlformats.org/officeDocument/2006/relationships/hyperlink" Target="https://www.walkscore.com/CA/Oakley/94561" TargetMode="External"/><Relationship Id="rId42" Type="http://schemas.openxmlformats.org/officeDocument/2006/relationships/hyperlink" Target="https://www.walkscore.com/CA/Manhattan_Beach" TargetMode="External"/><Relationship Id="rId84" Type="http://schemas.openxmlformats.org/officeDocument/2006/relationships/hyperlink" Target="https://www.walkscore.com/CA/Bellflower" TargetMode="External"/><Relationship Id="rId138" Type="http://schemas.openxmlformats.org/officeDocument/2006/relationships/hyperlink" Target="https://www.walkscore.com/CA/La_Mesa/91942" TargetMode="External"/><Relationship Id="rId345" Type="http://schemas.openxmlformats.org/officeDocument/2006/relationships/hyperlink" Target="https://www.walkscore.com/CA/Patterson" TargetMode="External"/><Relationship Id="rId387" Type="http://schemas.openxmlformats.org/officeDocument/2006/relationships/hyperlink" Target="https://www.walkscore.com/CA/Fallbrook" TargetMode="External"/><Relationship Id="rId510" Type="http://schemas.openxmlformats.org/officeDocument/2006/relationships/hyperlink" Target="https://www.walkscore.com/CA/Perris" TargetMode="External"/><Relationship Id="rId552" Type="http://schemas.openxmlformats.org/officeDocument/2006/relationships/table" Target="../tables/table10.xml"/><Relationship Id="rId191" Type="http://schemas.openxmlformats.org/officeDocument/2006/relationships/hyperlink" Target="https://www.walkscore.com/CA/Baldwin_Park" TargetMode="External"/><Relationship Id="rId205" Type="http://schemas.openxmlformats.org/officeDocument/2006/relationships/hyperlink" Target="https://www.walkscore.com/CA/Pleasant_Hill/94523" TargetMode="External"/><Relationship Id="rId247" Type="http://schemas.openxmlformats.org/officeDocument/2006/relationships/hyperlink" Target="https://www.walkscore.com/CA/Foster_City" TargetMode="External"/><Relationship Id="rId412" Type="http://schemas.openxmlformats.org/officeDocument/2006/relationships/hyperlink" Target="https://www.walkscore.com/CA/Vacaville" TargetMode="External"/><Relationship Id="rId107" Type="http://schemas.openxmlformats.org/officeDocument/2006/relationships/hyperlink" Target="https://www.walkscore.com/CA/South_San_Francisco" TargetMode="External"/><Relationship Id="rId289" Type="http://schemas.openxmlformats.org/officeDocument/2006/relationships/hyperlink" Target="https://www.walkscore.com/CA/Selma" TargetMode="External"/><Relationship Id="rId454" Type="http://schemas.openxmlformats.org/officeDocument/2006/relationships/hyperlink" Target="https://www.walkscore.com/CA/Galt" TargetMode="External"/><Relationship Id="rId496" Type="http://schemas.openxmlformats.org/officeDocument/2006/relationships/hyperlink" Target="https://www.walkscore.com/CA/Lafayette" TargetMode="External"/><Relationship Id="rId11" Type="http://schemas.openxmlformats.org/officeDocument/2006/relationships/hyperlink" Target="https://www.walkscore.com/CA/Santa_Monica/90405" TargetMode="External"/><Relationship Id="rId53" Type="http://schemas.openxmlformats.org/officeDocument/2006/relationships/hyperlink" Target="https://www.walkscore.com/CA/Alhambra/91801" TargetMode="External"/><Relationship Id="rId149" Type="http://schemas.openxmlformats.org/officeDocument/2006/relationships/hyperlink" Target="https://www.walkscore.com/CA/Santa_Clara" TargetMode="External"/><Relationship Id="rId314" Type="http://schemas.openxmlformats.org/officeDocument/2006/relationships/hyperlink" Target="https://www.walkscore.com/CA/Chino" TargetMode="External"/><Relationship Id="rId356" Type="http://schemas.openxmlformats.org/officeDocument/2006/relationships/hyperlink" Target="https://www.walkscore.com/CA/Lake_Forest/92630" TargetMode="External"/><Relationship Id="rId398" Type="http://schemas.openxmlformats.org/officeDocument/2006/relationships/hyperlink" Target="https://www.walkscore.com/CA/Fontana/92336" TargetMode="External"/><Relationship Id="rId521" Type="http://schemas.openxmlformats.org/officeDocument/2006/relationships/hyperlink" Target="https://www.walkscore.com/CA/Cameron_Park" TargetMode="External"/><Relationship Id="rId95" Type="http://schemas.openxmlformats.org/officeDocument/2006/relationships/hyperlink" Target="https://www.walkscore.com/CA/San_Leandro" TargetMode="External"/><Relationship Id="rId160" Type="http://schemas.openxmlformats.org/officeDocument/2006/relationships/hyperlink" Target="https://www.walkscore.com/CA/Oxnard" TargetMode="External"/><Relationship Id="rId216" Type="http://schemas.openxmlformats.org/officeDocument/2006/relationships/hyperlink" Target="https://www.walkscore.com/CA/Dana_Point" TargetMode="External"/><Relationship Id="rId423" Type="http://schemas.openxmlformats.org/officeDocument/2006/relationships/hyperlink" Target="https://www.walkscore.com/CA/Hacienda_Heights" TargetMode="External"/><Relationship Id="rId258" Type="http://schemas.openxmlformats.org/officeDocument/2006/relationships/hyperlink" Target="https://www.walkscore.com/CA/Modesto" TargetMode="External"/><Relationship Id="rId465" Type="http://schemas.openxmlformats.org/officeDocument/2006/relationships/hyperlink" Target="https://www.walkscore.com/CA/Rubidoux" TargetMode="External"/><Relationship Id="rId22" Type="http://schemas.openxmlformats.org/officeDocument/2006/relationships/hyperlink" Target="https://www.walkscore.com/CA/Oakland" TargetMode="External"/><Relationship Id="rId64" Type="http://schemas.openxmlformats.org/officeDocument/2006/relationships/hyperlink" Target="https://www.walkscore.com/CA/National_City/91950" TargetMode="External"/><Relationship Id="rId118" Type="http://schemas.openxmlformats.org/officeDocument/2006/relationships/hyperlink" Target="https://www.walkscore.com/CA/Redwood_City" TargetMode="External"/><Relationship Id="rId325" Type="http://schemas.openxmlformats.org/officeDocument/2006/relationships/hyperlink" Target="https://www.walkscore.com/CA/Irvine/92612" TargetMode="External"/><Relationship Id="rId367" Type="http://schemas.openxmlformats.org/officeDocument/2006/relationships/hyperlink" Target="https://www.walkscore.com/CA/Redlands" TargetMode="External"/><Relationship Id="rId532" Type="http://schemas.openxmlformats.org/officeDocument/2006/relationships/hyperlink" Target="https://www.walkscore.com/CA/Rosamond" TargetMode="External"/><Relationship Id="rId171" Type="http://schemas.openxmlformats.org/officeDocument/2006/relationships/hyperlink" Target="https://www.walkscore.com/CA/Anaheim" TargetMode="External"/><Relationship Id="rId227" Type="http://schemas.openxmlformats.org/officeDocument/2006/relationships/hyperlink" Target="https://www.walkscore.com/CA/Lemon_Grove" TargetMode="External"/><Relationship Id="rId269" Type="http://schemas.openxmlformats.org/officeDocument/2006/relationships/hyperlink" Target="https://www.walkscore.com/CA/Duarte" TargetMode="External"/><Relationship Id="rId434" Type="http://schemas.openxmlformats.org/officeDocument/2006/relationships/hyperlink" Target="https://www.walkscore.com/CA/Rocklin" TargetMode="External"/><Relationship Id="rId476" Type="http://schemas.openxmlformats.org/officeDocument/2006/relationships/hyperlink" Target="https://www.walkscore.com/CA/Lathrop" TargetMode="External"/><Relationship Id="rId33" Type="http://schemas.openxmlformats.org/officeDocument/2006/relationships/hyperlink" Target="https://www.walkscore.com/CA/San_Gabriel" TargetMode="External"/><Relationship Id="rId129" Type="http://schemas.openxmlformats.org/officeDocument/2006/relationships/hyperlink" Target="https://www.walkscore.com/CA/Santa_Barbara" TargetMode="External"/><Relationship Id="rId280" Type="http://schemas.openxmlformats.org/officeDocument/2006/relationships/hyperlink" Target="https://www.walkscore.com/CA/Glendora" TargetMode="External"/><Relationship Id="rId336" Type="http://schemas.openxmlformats.org/officeDocument/2006/relationships/hyperlink" Target="https://www.walkscore.com/CA/Lemoore" TargetMode="External"/><Relationship Id="rId501" Type="http://schemas.openxmlformats.org/officeDocument/2006/relationships/hyperlink" Target="https://www.walkscore.com/CA/Danville/94526" TargetMode="External"/><Relationship Id="rId543" Type="http://schemas.openxmlformats.org/officeDocument/2006/relationships/hyperlink" Target="https://www.walkscore.com/CA/Granite_Bay/95746" TargetMode="External"/><Relationship Id="rId75" Type="http://schemas.openxmlformats.org/officeDocument/2006/relationships/hyperlink" Target="https://www.walkscore.com/CA/Santa_Ana/92704" TargetMode="External"/><Relationship Id="rId140" Type="http://schemas.openxmlformats.org/officeDocument/2006/relationships/hyperlink" Target="https://www.walkscore.com/CA/Isla_Vista" TargetMode="External"/><Relationship Id="rId182" Type="http://schemas.openxmlformats.org/officeDocument/2006/relationships/hyperlink" Target="https://www.walkscore.com/CA/West_Carson" TargetMode="External"/><Relationship Id="rId378" Type="http://schemas.openxmlformats.org/officeDocument/2006/relationships/hyperlink" Target="https://www.walkscore.com/CA/Corona" TargetMode="External"/><Relationship Id="rId403" Type="http://schemas.openxmlformats.org/officeDocument/2006/relationships/hyperlink" Target="https://www.walkscore.com/CA/Morgan_Hill" TargetMode="External"/><Relationship Id="rId6" Type="http://schemas.openxmlformats.org/officeDocument/2006/relationships/hyperlink" Target="https://www.walkscore.com/CA/Berkeley" TargetMode="External"/><Relationship Id="rId238" Type="http://schemas.openxmlformats.org/officeDocument/2006/relationships/hyperlink" Target="https://www.walkscore.com/CA/Altadena/91001" TargetMode="External"/><Relationship Id="rId445" Type="http://schemas.openxmlformats.org/officeDocument/2006/relationships/hyperlink" Target="https://www.walkscore.com/CA/Moreno_Valley/92553" TargetMode="External"/><Relationship Id="rId487" Type="http://schemas.openxmlformats.org/officeDocument/2006/relationships/hyperlink" Target="https://www.walkscore.com/CA/Mira_Loma" TargetMode="External"/><Relationship Id="rId291" Type="http://schemas.openxmlformats.org/officeDocument/2006/relationships/hyperlink" Target="https://www.walkscore.com/CA/Chula_Vista/91911" TargetMode="External"/><Relationship Id="rId305" Type="http://schemas.openxmlformats.org/officeDocument/2006/relationships/hyperlink" Target="https://www.walkscore.com/CA/San_Bernardino" TargetMode="External"/><Relationship Id="rId347" Type="http://schemas.openxmlformats.org/officeDocument/2006/relationships/hyperlink" Target="https://www.walkscore.com/CA/Pinole/94564" TargetMode="External"/><Relationship Id="rId512" Type="http://schemas.openxmlformats.org/officeDocument/2006/relationships/hyperlink" Target="https://www.walkscore.com/CA/Norco" TargetMode="External"/><Relationship Id="rId44" Type="http://schemas.openxmlformats.org/officeDocument/2006/relationships/hyperlink" Target="https://www.walkscore.com/CA/San_Pablo" TargetMode="External"/><Relationship Id="rId86" Type="http://schemas.openxmlformats.org/officeDocument/2006/relationships/hyperlink" Target="https://www.walkscore.com/CA/Mountain_View" TargetMode="External"/><Relationship Id="rId151" Type="http://schemas.openxmlformats.org/officeDocument/2006/relationships/hyperlink" Target="https://www.walkscore.com/CA/Lakewood" TargetMode="External"/><Relationship Id="rId389" Type="http://schemas.openxmlformats.org/officeDocument/2006/relationships/hyperlink" Target="https://www.walkscore.com/CA/Roseville/95678" TargetMode="External"/><Relationship Id="rId193" Type="http://schemas.openxmlformats.org/officeDocument/2006/relationships/hyperlink" Target="https://www.walkscore.com/CA/Campbell" TargetMode="External"/><Relationship Id="rId207" Type="http://schemas.openxmlformats.org/officeDocument/2006/relationships/hyperlink" Target="https://www.walkscore.com/CA/Coronado" TargetMode="External"/><Relationship Id="rId249" Type="http://schemas.openxmlformats.org/officeDocument/2006/relationships/hyperlink" Target="https://www.walkscore.com/CA/Reedley" TargetMode="External"/><Relationship Id="rId414" Type="http://schemas.openxmlformats.org/officeDocument/2006/relationships/hyperlink" Target="https://www.walkscore.com/CA/Novato" TargetMode="External"/><Relationship Id="rId456" Type="http://schemas.openxmlformats.org/officeDocument/2006/relationships/hyperlink" Target="https://www.walkscore.com/CA/Elk_Grove" TargetMode="External"/><Relationship Id="rId498" Type="http://schemas.openxmlformats.org/officeDocument/2006/relationships/hyperlink" Target="https://www.walkscore.com/CA/Lake_Elsinore" TargetMode="External"/><Relationship Id="rId13" Type="http://schemas.openxmlformats.org/officeDocument/2006/relationships/hyperlink" Target="https://www.walkscore.com/CA/Lawndale" TargetMode="External"/><Relationship Id="rId109" Type="http://schemas.openxmlformats.org/officeDocument/2006/relationships/hyperlink" Target="https://www.walkscore.com/CA/La_Habra" TargetMode="External"/><Relationship Id="rId260" Type="http://schemas.openxmlformats.org/officeDocument/2006/relationships/hyperlink" Target="https://www.walkscore.com/CA/Ontario" TargetMode="External"/><Relationship Id="rId316" Type="http://schemas.openxmlformats.org/officeDocument/2006/relationships/hyperlink" Target="https://www.walkscore.com/CA/Ceres" TargetMode="External"/><Relationship Id="rId523" Type="http://schemas.openxmlformats.org/officeDocument/2006/relationships/hyperlink" Target="https://www.walkscore.com/CA/La_Quinta" TargetMode="External"/><Relationship Id="rId55" Type="http://schemas.openxmlformats.org/officeDocument/2006/relationships/hyperlink" Target="https://www.walkscore.com/CA/South_Gate/90280" TargetMode="External"/><Relationship Id="rId97" Type="http://schemas.openxmlformats.org/officeDocument/2006/relationships/hyperlink" Target="https://www.walkscore.com/CA/Rosemead" TargetMode="External"/><Relationship Id="rId120" Type="http://schemas.openxmlformats.org/officeDocument/2006/relationships/hyperlink" Target="https://www.walkscore.com/CA/Monrovia" TargetMode="External"/><Relationship Id="rId358" Type="http://schemas.openxmlformats.org/officeDocument/2006/relationships/hyperlink" Target="https://www.walkscore.com/CA/Walnut_Creek/94596" TargetMode="External"/><Relationship Id="rId162" Type="http://schemas.openxmlformats.org/officeDocument/2006/relationships/hyperlink" Target="https://www.walkscore.com/CA/Hayward" TargetMode="External"/><Relationship Id="rId218" Type="http://schemas.openxmlformats.org/officeDocument/2006/relationships/hyperlink" Target="https://www.walkscore.com/CA/Seaside" TargetMode="External"/><Relationship Id="rId425" Type="http://schemas.openxmlformats.org/officeDocument/2006/relationships/hyperlink" Target="https://www.walkscore.com/CA/Santee" TargetMode="External"/><Relationship Id="rId467" Type="http://schemas.openxmlformats.org/officeDocument/2006/relationships/hyperlink" Target="https://www.walkscore.com/CA/Orangevale/95662" TargetMode="External"/><Relationship Id="rId271" Type="http://schemas.openxmlformats.org/officeDocument/2006/relationships/hyperlink" Target="https://www.walkscore.com/CA/Arcata" TargetMode="External"/><Relationship Id="rId24" Type="http://schemas.openxmlformats.org/officeDocument/2006/relationships/hyperlink" Target="https://www.walkscore.com/CA/East_Los_Angeles" TargetMode="External"/><Relationship Id="rId66" Type="http://schemas.openxmlformats.org/officeDocument/2006/relationships/hyperlink" Target="https://www.walkscore.com/CA/Watsonville/95019" TargetMode="External"/><Relationship Id="rId131" Type="http://schemas.openxmlformats.org/officeDocument/2006/relationships/hyperlink" Target="https://www.walkscore.com/CA/Palo_Alto" TargetMode="External"/><Relationship Id="rId327" Type="http://schemas.openxmlformats.org/officeDocument/2006/relationships/hyperlink" Target="https://www.walkscore.com/CA/Citrus_Heights/95610" TargetMode="External"/><Relationship Id="rId369" Type="http://schemas.openxmlformats.org/officeDocument/2006/relationships/hyperlink" Target="https://www.walkscore.com/CA/Castro_Valley/94546" TargetMode="External"/><Relationship Id="rId534" Type="http://schemas.openxmlformats.org/officeDocument/2006/relationships/hyperlink" Target="https://www.walkscore.com/CA/Menifee" TargetMode="External"/><Relationship Id="rId173" Type="http://schemas.openxmlformats.org/officeDocument/2006/relationships/hyperlink" Target="https://www.walkscore.com/CA/Huntington_Beach" TargetMode="External"/><Relationship Id="rId229" Type="http://schemas.openxmlformats.org/officeDocument/2006/relationships/hyperlink" Target="https://www.walkscore.com/CA/Oakdale" TargetMode="External"/><Relationship Id="rId380" Type="http://schemas.openxmlformats.org/officeDocument/2006/relationships/hyperlink" Target="https://www.walkscore.com/CA/Visalia" TargetMode="External"/><Relationship Id="rId436" Type="http://schemas.openxmlformats.org/officeDocument/2006/relationships/hyperlink" Target="https://www.walkscore.com/CA/Rancho_Santa_Margarita" TargetMode="External"/><Relationship Id="rId240" Type="http://schemas.openxmlformats.org/officeDocument/2006/relationships/hyperlink" Target="https://www.walkscore.com/CA/Fremont" TargetMode="External"/><Relationship Id="rId478" Type="http://schemas.openxmlformats.org/officeDocument/2006/relationships/hyperlink" Target="https://www.walkscore.com/CA/Murrieta" TargetMode="External"/><Relationship Id="rId35" Type="http://schemas.openxmlformats.org/officeDocument/2006/relationships/hyperlink" Target="https://www.walkscore.com/CA/Lennox" TargetMode="External"/><Relationship Id="rId77" Type="http://schemas.openxmlformats.org/officeDocument/2006/relationships/hyperlink" Target="https://www.walkscore.com/CA/Torrance/90503" TargetMode="External"/><Relationship Id="rId100" Type="http://schemas.openxmlformats.org/officeDocument/2006/relationships/hyperlink" Target="https://www.walkscore.com/CA/Whittier" TargetMode="External"/><Relationship Id="rId282" Type="http://schemas.openxmlformats.org/officeDocument/2006/relationships/hyperlink" Target="https://www.walkscore.com/CA/Gilroy" TargetMode="External"/><Relationship Id="rId338" Type="http://schemas.openxmlformats.org/officeDocument/2006/relationships/hyperlink" Target="https://www.walkscore.com/CA/Rosemont" TargetMode="External"/><Relationship Id="rId503" Type="http://schemas.openxmlformats.org/officeDocument/2006/relationships/hyperlink" Target="https://www.walkscore.com/CA/Orcutt" TargetMode="External"/><Relationship Id="rId545" Type="http://schemas.openxmlformats.org/officeDocument/2006/relationships/hyperlink" Target="https://www.walkscore.com/CA/El_Dorado_Hills/95762" TargetMode="External"/><Relationship Id="rId8" Type="http://schemas.openxmlformats.org/officeDocument/2006/relationships/hyperlink" Target="https://www.walkscore.com/CA/Albany" TargetMode="External"/><Relationship Id="rId142" Type="http://schemas.openxmlformats.org/officeDocument/2006/relationships/hyperlink" Target="https://www.walkscore.com/CA/Richmond/94804" TargetMode="External"/><Relationship Id="rId184" Type="http://schemas.openxmlformats.org/officeDocument/2006/relationships/hyperlink" Target="https://www.walkscore.com/CA/Live_Oak" TargetMode="External"/><Relationship Id="rId391" Type="http://schemas.openxmlformats.org/officeDocument/2006/relationships/hyperlink" Target="https://www.walkscore.com/CA/Cathedral_City" TargetMode="External"/><Relationship Id="rId405" Type="http://schemas.openxmlformats.org/officeDocument/2006/relationships/hyperlink" Target="https://www.walkscore.com/CA/San_Dimas/91773" TargetMode="External"/><Relationship Id="rId447" Type="http://schemas.openxmlformats.org/officeDocument/2006/relationships/hyperlink" Target="https://www.walkscore.com/CA/Thousand_Oaks/91360" TargetMode="External"/><Relationship Id="rId251" Type="http://schemas.openxmlformats.org/officeDocument/2006/relationships/hyperlink" Target="https://www.walkscore.com/CA/Sacramento/95822" TargetMode="External"/><Relationship Id="rId489" Type="http://schemas.openxmlformats.org/officeDocument/2006/relationships/hyperlink" Target="https://www.walkscore.com/CA/Glen_Avon" TargetMode="External"/><Relationship Id="rId46" Type="http://schemas.openxmlformats.org/officeDocument/2006/relationships/hyperlink" Target="https://www.walkscore.com/CA/Hawthorne/90250" TargetMode="External"/><Relationship Id="rId293" Type="http://schemas.openxmlformats.org/officeDocument/2006/relationships/hyperlink" Target="https://www.walkscore.com/CA/Vallejo/94590" TargetMode="External"/><Relationship Id="rId307" Type="http://schemas.openxmlformats.org/officeDocument/2006/relationships/hyperlink" Target="https://www.walkscore.com/CA/Escondido" TargetMode="External"/><Relationship Id="rId349" Type="http://schemas.openxmlformats.org/officeDocument/2006/relationships/hyperlink" Target="https://www.walkscore.com/CA/Rancho_Cucamonga/91730" TargetMode="External"/><Relationship Id="rId514" Type="http://schemas.openxmlformats.org/officeDocument/2006/relationships/hyperlink" Target="https://www.walkscore.com/CA/Rancho_San_Diego" TargetMode="External"/><Relationship Id="rId88" Type="http://schemas.openxmlformats.org/officeDocument/2006/relationships/hyperlink" Target="https://www.walkscore.com/CA/Montebello" TargetMode="External"/><Relationship Id="rId111" Type="http://schemas.openxmlformats.org/officeDocument/2006/relationships/hyperlink" Target="https://www.walkscore.com/CA/Santa_Cruz/95064" TargetMode="External"/><Relationship Id="rId153" Type="http://schemas.openxmlformats.org/officeDocument/2006/relationships/hyperlink" Target="https://www.walkscore.com/CA/Lodi" TargetMode="External"/><Relationship Id="rId195" Type="http://schemas.openxmlformats.org/officeDocument/2006/relationships/hyperlink" Target="https://www.walkscore.com/CA/Millbrae" TargetMode="External"/><Relationship Id="rId209" Type="http://schemas.openxmlformats.org/officeDocument/2006/relationships/hyperlink" Target="https://www.walkscore.com/CA/San_Diego" TargetMode="External"/><Relationship Id="rId360" Type="http://schemas.openxmlformats.org/officeDocument/2006/relationships/hyperlink" Target="https://www.walkscore.com/CA/Rohnert_Park/94928" TargetMode="External"/><Relationship Id="rId416" Type="http://schemas.openxmlformats.org/officeDocument/2006/relationships/hyperlink" Target="https://www.walkscore.com/CA/Dublin/94568" TargetMode="External"/><Relationship Id="rId220" Type="http://schemas.openxmlformats.org/officeDocument/2006/relationships/hyperlink" Target="https://www.walkscore.com/CA/Monterey" TargetMode="External"/><Relationship Id="rId458" Type="http://schemas.openxmlformats.org/officeDocument/2006/relationships/hyperlink" Target="https://www.walkscore.com/CA/Walnut" TargetMode="External"/><Relationship Id="rId15" Type="http://schemas.openxmlformats.org/officeDocument/2006/relationships/hyperlink" Target="https://www.walkscore.com/CA/Maywood/90270" TargetMode="External"/><Relationship Id="rId57" Type="http://schemas.openxmlformats.org/officeDocument/2006/relationships/hyperlink" Target="https://www.walkscore.com/CA/Lynwood/90262" TargetMode="External"/><Relationship Id="rId262" Type="http://schemas.openxmlformats.org/officeDocument/2006/relationships/hyperlink" Target="https://www.walkscore.com/CA/San_Buenaventura_%28Ventura%29" TargetMode="External"/><Relationship Id="rId318" Type="http://schemas.openxmlformats.org/officeDocument/2006/relationships/hyperlink" Target="https://www.walkscore.com/CA/Hollister" TargetMode="External"/><Relationship Id="rId525" Type="http://schemas.openxmlformats.org/officeDocument/2006/relationships/hyperlink" Target="https://www.walkscore.com/CA/Paradise" TargetMode="External"/><Relationship Id="rId99" Type="http://schemas.openxmlformats.org/officeDocument/2006/relationships/hyperlink" Target="https://www.walkscore.com/CA/El_Segundo/90245" TargetMode="External"/><Relationship Id="rId122" Type="http://schemas.openxmlformats.org/officeDocument/2006/relationships/hyperlink" Target="https://www.walkscore.com/CA/Cudahy" TargetMode="External"/><Relationship Id="rId164" Type="http://schemas.openxmlformats.org/officeDocument/2006/relationships/hyperlink" Target="https://www.walkscore.com/CA/Buena_Park" TargetMode="External"/><Relationship Id="rId371" Type="http://schemas.openxmlformats.org/officeDocument/2006/relationships/hyperlink" Target="https://www.walkscore.com/CA/Porterville" TargetMode="External"/><Relationship Id="rId427" Type="http://schemas.openxmlformats.org/officeDocument/2006/relationships/hyperlink" Target="https://www.walkscore.com/CA/Delano" TargetMode="External"/><Relationship Id="rId469" Type="http://schemas.openxmlformats.org/officeDocument/2006/relationships/hyperlink" Target="https://www.walkscore.com/CA/Diamond_Bar" TargetMode="External"/><Relationship Id="rId26" Type="http://schemas.openxmlformats.org/officeDocument/2006/relationships/hyperlink" Target="https://www.walkscore.com/CA/Redondo_Beach" TargetMode="External"/><Relationship Id="rId231" Type="http://schemas.openxmlformats.org/officeDocument/2006/relationships/hyperlink" Target="https://www.walkscore.com/CA/San_Jose/95123" TargetMode="External"/><Relationship Id="rId273" Type="http://schemas.openxmlformats.org/officeDocument/2006/relationships/hyperlink" Target="https://www.walkscore.com/CA/Fresno/93702" TargetMode="External"/><Relationship Id="rId329" Type="http://schemas.openxmlformats.org/officeDocument/2006/relationships/hyperlink" Target="https://www.walkscore.com/CA/Tracy/95376" TargetMode="External"/><Relationship Id="rId480" Type="http://schemas.openxmlformats.org/officeDocument/2006/relationships/hyperlink" Target="https://www.walkscore.com/CA/Yorba_Linda/92887" TargetMode="External"/><Relationship Id="rId536" Type="http://schemas.openxmlformats.org/officeDocument/2006/relationships/hyperlink" Target="https://www.walkscore.com/CA/Wildomar" TargetMode="External"/><Relationship Id="rId68" Type="http://schemas.openxmlformats.org/officeDocument/2006/relationships/hyperlink" Target="https://www.walkscore.com/CA/Imperial_Beach" TargetMode="External"/><Relationship Id="rId133" Type="http://schemas.openxmlformats.org/officeDocument/2006/relationships/hyperlink" Target="https://www.walkscore.com/CA/West_Whittier-Los_Nietos" TargetMode="External"/><Relationship Id="rId175" Type="http://schemas.openxmlformats.org/officeDocument/2006/relationships/hyperlink" Target="https://www.walkscore.com/CA/Fountain_Valley" TargetMode="External"/><Relationship Id="rId340" Type="http://schemas.openxmlformats.org/officeDocument/2006/relationships/hyperlink" Target="https://www.walkscore.com/CA/Merced" TargetMode="External"/><Relationship Id="rId200" Type="http://schemas.openxmlformats.org/officeDocument/2006/relationships/hyperlink" Target="https://www.walkscore.com/CA/Arcadia" TargetMode="External"/><Relationship Id="rId382" Type="http://schemas.openxmlformats.org/officeDocument/2006/relationships/hyperlink" Target="https://www.walkscore.com/CA/Simi_Valley/93065" TargetMode="External"/><Relationship Id="rId438" Type="http://schemas.openxmlformats.org/officeDocument/2006/relationships/hyperlink" Target="https://www.walkscore.com/CA/Antelope/95843" TargetMode="External"/><Relationship Id="rId242" Type="http://schemas.openxmlformats.org/officeDocument/2006/relationships/hyperlink" Target="https://www.walkscore.com/CA/Davis" TargetMode="External"/><Relationship Id="rId284" Type="http://schemas.openxmlformats.org/officeDocument/2006/relationships/hyperlink" Target="https://www.walkscore.com/CA/La_Mirada/90638" TargetMode="External"/><Relationship Id="rId491" Type="http://schemas.openxmlformats.org/officeDocument/2006/relationships/hyperlink" Target="https://www.walkscore.com/CA/San_Jacinto" TargetMode="External"/><Relationship Id="rId505" Type="http://schemas.openxmlformats.org/officeDocument/2006/relationships/hyperlink" Target="https://www.walkscore.com/CA/Susanville" TargetMode="External"/><Relationship Id="rId37" Type="http://schemas.openxmlformats.org/officeDocument/2006/relationships/hyperlink" Target="https://www.walkscore.com/CA/Lomita/90717" TargetMode="External"/><Relationship Id="rId79" Type="http://schemas.openxmlformats.org/officeDocument/2006/relationships/hyperlink" Target="https://www.walkscore.com/CA/South_Pasadena/91030" TargetMode="External"/><Relationship Id="rId102" Type="http://schemas.openxmlformats.org/officeDocument/2006/relationships/hyperlink" Target="https://www.walkscore.com/CA/Monterey_Park" TargetMode="External"/><Relationship Id="rId144" Type="http://schemas.openxmlformats.org/officeDocument/2006/relationships/hyperlink" Target="https://www.walkscore.com/CA/Pico_Rivera/90660" TargetMode="External"/><Relationship Id="rId547" Type="http://schemas.openxmlformats.org/officeDocument/2006/relationships/hyperlink" Target="https://www.walkscore.com/CA/French_Valley" TargetMode="External"/><Relationship Id="rId90" Type="http://schemas.openxmlformats.org/officeDocument/2006/relationships/hyperlink" Target="https://www.walkscore.com/CA/Costa_Mesa" TargetMode="External"/><Relationship Id="rId186" Type="http://schemas.openxmlformats.org/officeDocument/2006/relationships/hyperlink" Target="https://www.walkscore.com/CA/Salinas/93905" TargetMode="External"/><Relationship Id="rId351" Type="http://schemas.openxmlformats.org/officeDocument/2006/relationships/hyperlink" Target="https://www.walkscore.com/CA/Antioch/94509" TargetMode="External"/><Relationship Id="rId393" Type="http://schemas.openxmlformats.org/officeDocument/2006/relationships/hyperlink" Target="https://www.walkscore.com/CA/El_Paso_de_Robles_%28Paso_Robles%29" TargetMode="External"/><Relationship Id="rId407" Type="http://schemas.openxmlformats.org/officeDocument/2006/relationships/hyperlink" Target="https://www.walkscore.com/CA/Loma_Linda" TargetMode="External"/><Relationship Id="rId449" Type="http://schemas.openxmlformats.org/officeDocument/2006/relationships/hyperlink" Target="https://www.walkscore.com/CA/San_Marcos/92078" TargetMode="External"/><Relationship Id="rId211" Type="http://schemas.openxmlformats.org/officeDocument/2006/relationships/hyperlink" Target="https://www.walkscore.com/CA/San_Rafael" TargetMode="External"/><Relationship Id="rId253" Type="http://schemas.openxmlformats.org/officeDocument/2006/relationships/hyperlink" Target="https://www.walkscore.com/CA/Concord/94518" TargetMode="External"/><Relationship Id="rId295" Type="http://schemas.openxmlformats.org/officeDocument/2006/relationships/hyperlink" Target="https://www.walkscore.com/CA/Vista/92083" TargetMode="External"/><Relationship Id="rId309" Type="http://schemas.openxmlformats.org/officeDocument/2006/relationships/hyperlink" Target="https://www.walkscore.com/CA/Pacifica" TargetMode="External"/><Relationship Id="rId460" Type="http://schemas.openxmlformats.org/officeDocument/2006/relationships/hyperlink" Target="https://www.walkscore.com/CA/Casa_de_Oro-Mount_Helix" TargetMode="External"/><Relationship Id="rId516" Type="http://schemas.openxmlformats.org/officeDocument/2006/relationships/hyperlink" Target="https://www.walkscore.com/CA/Chino_Hills" TargetMode="External"/><Relationship Id="rId48" Type="http://schemas.openxmlformats.org/officeDocument/2006/relationships/hyperlink" Target="https://www.walkscore.com/CA/Glendale" TargetMode="External"/><Relationship Id="rId113" Type="http://schemas.openxmlformats.org/officeDocument/2006/relationships/hyperlink" Target="https://www.walkscore.com/CA/Stanton/90680" TargetMode="External"/><Relationship Id="rId320" Type="http://schemas.openxmlformats.org/officeDocument/2006/relationships/hyperlink" Target="https://www.walkscore.com/CA/Goleta" TargetMode="External"/><Relationship Id="rId155" Type="http://schemas.openxmlformats.org/officeDocument/2006/relationships/hyperlink" Target="https://www.walkscore.com/CA/Willowbrook" TargetMode="External"/><Relationship Id="rId197" Type="http://schemas.openxmlformats.org/officeDocument/2006/relationships/hyperlink" Target="https://www.walkscore.com/CA/Fullerton" TargetMode="External"/><Relationship Id="rId362" Type="http://schemas.openxmlformats.org/officeDocument/2006/relationships/hyperlink" Target="https://www.walkscore.com/CA/Laguna_Hills" TargetMode="External"/><Relationship Id="rId418" Type="http://schemas.openxmlformats.org/officeDocument/2006/relationships/hyperlink" Target="https://www.walkscore.com/CA/Windsor" TargetMode="External"/><Relationship Id="rId222" Type="http://schemas.openxmlformats.org/officeDocument/2006/relationships/hyperlink" Target="https://www.walkscore.com/CA/Pomona" TargetMode="External"/><Relationship Id="rId264" Type="http://schemas.openxmlformats.org/officeDocument/2006/relationships/hyperlink" Target="https://www.walkscore.com/CA/Upland/91786" TargetMode="External"/><Relationship Id="rId471" Type="http://schemas.openxmlformats.org/officeDocument/2006/relationships/hyperlink" Target="https://www.walkscore.com/CA/Lancaster" TargetMode="External"/><Relationship Id="rId17" Type="http://schemas.openxmlformats.org/officeDocument/2006/relationships/hyperlink" Target="https://www.walkscore.com/CA/Artesia" TargetMode="External"/><Relationship Id="rId59" Type="http://schemas.openxmlformats.org/officeDocument/2006/relationships/hyperlink" Target="https://www.walkscore.com/CA/Los_Angeles" TargetMode="External"/><Relationship Id="rId124" Type="http://schemas.openxmlformats.org/officeDocument/2006/relationships/hyperlink" Target="https://www.walkscore.com/CA/Downey/90242" TargetMode="External"/><Relationship Id="rId527" Type="http://schemas.openxmlformats.org/officeDocument/2006/relationships/hyperlink" Target="https://www.walkscore.com/CA/Yucca_Valley" TargetMode="External"/><Relationship Id="rId70" Type="http://schemas.openxmlformats.org/officeDocument/2006/relationships/hyperlink" Target="https://www.walkscore.com/CA/San_Mateo" TargetMode="External"/><Relationship Id="rId166" Type="http://schemas.openxmlformats.org/officeDocument/2006/relationships/hyperlink" Target="https://www.walkscore.com/CA/Newark" TargetMode="External"/><Relationship Id="rId331" Type="http://schemas.openxmlformats.org/officeDocument/2006/relationships/hyperlink" Target="https://www.walkscore.com/CA/Yuba_City" TargetMode="External"/><Relationship Id="rId373" Type="http://schemas.openxmlformats.org/officeDocument/2006/relationships/hyperlink" Target="https://www.walkscore.com/CA/Fair_Oaks/95628" TargetMode="External"/><Relationship Id="rId429" Type="http://schemas.openxmlformats.org/officeDocument/2006/relationships/hyperlink" Target="https://www.walkscore.com/CA/Palm_Springs" TargetMode="External"/><Relationship Id="rId1" Type="http://schemas.openxmlformats.org/officeDocument/2006/relationships/hyperlink" Target="https://www.walkscore.com/CA/West_Hollywood" TargetMode="External"/><Relationship Id="rId233" Type="http://schemas.openxmlformats.org/officeDocument/2006/relationships/hyperlink" Target="https://www.walkscore.com/CA/Orange/92867" TargetMode="External"/><Relationship Id="rId440" Type="http://schemas.openxmlformats.org/officeDocument/2006/relationships/hyperlink" Target="https://www.walkscore.com/CA/Suisun_City" TargetMode="External"/><Relationship Id="rId28" Type="http://schemas.openxmlformats.org/officeDocument/2006/relationships/hyperlink" Target="https://www.walkscore.com/CA/Florence-Graham" TargetMode="External"/><Relationship Id="rId275" Type="http://schemas.openxmlformats.org/officeDocument/2006/relationships/hyperlink" Target="https://www.walkscore.com/CA/Santa_Rosa/95405" TargetMode="External"/><Relationship Id="rId300" Type="http://schemas.openxmlformats.org/officeDocument/2006/relationships/hyperlink" Target="https://www.walkscore.com/CA/Foothill_Farms/95842" TargetMode="External"/><Relationship Id="rId482" Type="http://schemas.openxmlformats.org/officeDocument/2006/relationships/hyperlink" Target="https://www.walkscore.com/CA/Rancho_Palos_Verdes" TargetMode="External"/><Relationship Id="rId538" Type="http://schemas.openxmlformats.org/officeDocument/2006/relationships/hyperlink" Target="https://www.walkscore.com/CA/Rancho_Mirage" TargetMode="External"/><Relationship Id="rId81" Type="http://schemas.openxmlformats.org/officeDocument/2006/relationships/hyperlink" Target="https://www.walkscore.com/CA/El_Cerrito/94530" TargetMode="External"/><Relationship Id="rId135" Type="http://schemas.openxmlformats.org/officeDocument/2006/relationships/hyperlink" Target="https://www.walkscore.com/CA/Sunnyvale" TargetMode="External"/><Relationship Id="rId177" Type="http://schemas.openxmlformats.org/officeDocument/2006/relationships/hyperlink" Target="https://www.walkscore.com/CA/San_Luis_Obispo" TargetMode="External"/><Relationship Id="rId342" Type="http://schemas.openxmlformats.org/officeDocument/2006/relationships/hyperlink" Target="https://www.walkscore.com/CA/Manteca" TargetMode="External"/><Relationship Id="rId384" Type="http://schemas.openxmlformats.org/officeDocument/2006/relationships/hyperlink" Target="https://www.walkscore.com/CA/West_Sacramento" TargetMode="External"/><Relationship Id="rId202" Type="http://schemas.openxmlformats.org/officeDocument/2006/relationships/hyperlink" Target="https://www.walkscore.com/CA/Cerritos" TargetMode="External"/><Relationship Id="rId244" Type="http://schemas.openxmlformats.org/officeDocument/2006/relationships/hyperlink" Target="https://www.walkscore.com/CA/Placentia" TargetMode="External"/><Relationship Id="rId39" Type="http://schemas.openxmlformats.org/officeDocument/2006/relationships/hyperlink" Target="https://www.walkscore.com/CA/Long_Beach/90805" TargetMode="External"/><Relationship Id="rId286" Type="http://schemas.openxmlformats.org/officeDocument/2006/relationships/hyperlink" Target="https://www.walkscore.com/CA/San_Carlos" TargetMode="External"/><Relationship Id="rId451" Type="http://schemas.openxmlformats.org/officeDocument/2006/relationships/hyperlink" Target="https://www.walkscore.com/CA/Laguna_Niguel/92677" TargetMode="External"/><Relationship Id="rId493" Type="http://schemas.openxmlformats.org/officeDocument/2006/relationships/hyperlink" Target="https://www.walkscore.com/CA/Atascadero" TargetMode="External"/><Relationship Id="rId507" Type="http://schemas.openxmlformats.org/officeDocument/2006/relationships/hyperlink" Target="https://www.walkscore.com/CA/Nipomo" TargetMode="External"/><Relationship Id="rId549" Type="http://schemas.openxmlformats.org/officeDocument/2006/relationships/hyperlink" Target="https://www.walkscore.com/CA/Adelanto" TargetMode="External"/><Relationship Id="rId50" Type="http://schemas.openxmlformats.org/officeDocument/2006/relationships/hyperlink" Target="https://www.walkscore.com/CA/Burbank" TargetMode="External"/><Relationship Id="rId104" Type="http://schemas.openxmlformats.org/officeDocument/2006/relationships/hyperlink" Target="https://www.walkscore.com/CA/Paramount" TargetMode="External"/><Relationship Id="rId146" Type="http://schemas.openxmlformats.org/officeDocument/2006/relationships/hyperlink" Target="https://www.walkscore.com/CA/Covina/91723" TargetMode="External"/><Relationship Id="rId188" Type="http://schemas.openxmlformats.org/officeDocument/2006/relationships/hyperlink" Target="https://www.walkscore.com/CA/Arden-Arcade/95821" TargetMode="External"/><Relationship Id="rId311" Type="http://schemas.openxmlformats.org/officeDocument/2006/relationships/hyperlink" Target="https://www.walkscore.com/CA/Shafter" TargetMode="External"/><Relationship Id="rId353" Type="http://schemas.openxmlformats.org/officeDocument/2006/relationships/hyperlink" Target="https://www.walkscore.com/CA/Rialto/92376" TargetMode="External"/><Relationship Id="rId395" Type="http://schemas.openxmlformats.org/officeDocument/2006/relationships/hyperlink" Target="https://www.walkscore.com/CA/Bakersfield" TargetMode="External"/><Relationship Id="rId409" Type="http://schemas.openxmlformats.org/officeDocument/2006/relationships/hyperlink" Target="https://www.walkscore.com/CA/Agoura_Hills" TargetMode="External"/><Relationship Id="rId92" Type="http://schemas.openxmlformats.org/officeDocument/2006/relationships/hyperlink" Target="https://www.walkscore.com/CA/Compton" TargetMode="External"/><Relationship Id="rId213" Type="http://schemas.openxmlformats.org/officeDocument/2006/relationships/hyperlink" Target="https://www.walkscore.com/CA/Cypress" TargetMode="External"/><Relationship Id="rId420" Type="http://schemas.openxmlformats.org/officeDocument/2006/relationships/hyperlink" Target="https://www.walkscore.com/CA/American_Canyon" TargetMode="External"/><Relationship Id="rId255" Type="http://schemas.openxmlformats.org/officeDocument/2006/relationships/hyperlink" Target="https://www.walkscore.com/CA/Chico/95926" TargetMode="External"/><Relationship Id="rId297" Type="http://schemas.openxmlformats.org/officeDocument/2006/relationships/hyperlink" Target="https://www.walkscore.com/CA/Carmichael" TargetMode="External"/><Relationship Id="rId462" Type="http://schemas.openxmlformats.org/officeDocument/2006/relationships/hyperlink" Target="https://www.walkscore.com/CA/Carlsbad/92009" TargetMode="External"/><Relationship Id="rId518" Type="http://schemas.openxmlformats.org/officeDocument/2006/relationships/hyperlink" Target="https://www.walkscore.com/CA/North_Tustin" TargetMode="External"/><Relationship Id="rId115" Type="http://schemas.openxmlformats.org/officeDocument/2006/relationships/hyperlink" Target="https://www.walkscore.com/CA/Garden_Grove/92840" TargetMode="External"/><Relationship Id="rId157" Type="http://schemas.openxmlformats.org/officeDocument/2006/relationships/hyperlink" Target="https://www.walkscore.com/CA/Menlo_Park/94025" TargetMode="External"/><Relationship Id="rId322" Type="http://schemas.openxmlformats.org/officeDocument/2006/relationships/hyperlink" Target="https://www.walkscore.com/CA/Riverside" TargetMode="External"/><Relationship Id="rId364" Type="http://schemas.openxmlformats.org/officeDocument/2006/relationships/hyperlink" Target="https://www.walkscore.com/CA/Seal_Beach" TargetMode="External"/><Relationship Id="rId61" Type="http://schemas.openxmlformats.org/officeDocument/2006/relationships/hyperlink" Target="https://www.walkscore.com/CA/Pasadena" TargetMode="External"/><Relationship Id="rId199" Type="http://schemas.openxmlformats.org/officeDocument/2006/relationships/hyperlink" Target="https://www.walkscore.com/CA/Milpitas" TargetMode="External"/><Relationship Id="rId19" Type="http://schemas.openxmlformats.org/officeDocument/2006/relationships/hyperlink" Target="https://www.walkscore.com/CA/Bell" TargetMode="External"/><Relationship Id="rId224" Type="http://schemas.openxmlformats.org/officeDocument/2006/relationships/hyperlink" Target="https://www.walkscore.com/CA/Santa_Maria" TargetMode="External"/><Relationship Id="rId266" Type="http://schemas.openxmlformats.org/officeDocument/2006/relationships/hyperlink" Target="https://www.walkscore.com/CA/Claremont" TargetMode="External"/><Relationship Id="rId431" Type="http://schemas.openxmlformats.org/officeDocument/2006/relationships/hyperlink" Target="https://www.walkscore.com/CA/Moorpark" TargetMode="External"/><Relationship Id="rId473" Type="http://schemas.openxmlformats.org/officeDocument/2006/relationships/hyperlink" Target="https://www.walkscore.com/CA/Soledad" TargetMode="External"/><Relationship Id="rId529" Type="http://schemas.openxmlformats.org/officeDocument/2006/relationships/hyperlink" Target="https://www.walkscore.com/CA/Victorville/92394" TargetMode="External"/><Relationship Id="rId30" Type="http://schemas.openxmlformats.org/officeDocument/2006/relationships/hyperlink" Target="https://www.walkscore.com/CA/Gardena/90249" TargetMode="External"/><Relationship Id="rId126" Type="http://schemas.openxmlformats.org/officeDocument/2006/relationships/hyperlink" Target="https://www.walkscore.com/CA/Norwalk/90650" TargetMode="External"/><Relationship Id="rId168" Type="http://schemas.openxmlformats.org/officeDocument/2006/relationships/hyperlink" Target="https://www.walkscore.com/CA/Montclair/91763" TargetMode="External"/><Relationship Id="rId333" Type="http://schemas.openxmlformats.org/officeDocument/2006/relationships/hyperlink" Target="https://www.walkscore.com/CA/Encinitas" TargetMode="External"/><Relationship Id="rId540" Type="http://schemas.openxmlformats.org/officeDocument/2006/relationships/hyperlink" Target="https://www.walkscore.com/CA/Vineyard" TargetMode="External"/><Relationship Id="rId72" Type="http://schemas.openxmlformats.org/officeDocument/2006/relationships/hyperlink" Target="https://www.walkscore.com/CA/Alameda" TargetMode="External"/><Relationship Id="rId375" Type="http://schemas.openxmlformats.org/officeDocument/2006/relationships/hyperlink" Target="https://www.walkscore.com/CA/South_San_Jose_Hills" TargetMode="External"/><Relationship Id="rId3" Type="http://schemas.openxmlformats.org/officeDocument/2006/relationships/hyperlink" Target="https://www.walkscore.com/CA/San_Francisco/94112" TargetMode="External"/><Relationship Id="rId235" Type="http://schemas.openxmlformats.org/officeDocument/2006/relationships/hyperlink" Target="https://www.walkscore.com/CA/Tustin" TargetMode="External"/><Relationship Id="rId277" Type="http://schemas.openxmlformats.org/officeDocument/2006/relationships/hyperlink" Target="https://www.walkscore.com/CA/West_Covina/91790" TargetMode="External"/><Relationship Id="rId400" Type="http://schemas.openxmlformats.org/officeDocument/2006/relationships/hyperlink" Target="https://www.walkscore.com/CA/Fairfield/94535" TargetMode="External"/><Relationship Id="rId442" Type="http://schemas.openxmlformats.org/officeDocument/2006/relationships/hyperlink" Target="https://www.walkscore.com/CA/Desert_Hot_Springs" TargetMode="External"/><Relationship Id="rId484" Type="http://schemas.openxmlformats.org/officeDocument/2006/relationships/hyperlink" Target="https://www.walkscore.com/CA/Oakley" TargetMode="External"/><Relationship Id="rId137" Type="http://schemas.openxmlformats.org/officeDocument/2006/relationships/hyperlink" Target="https://www.walkscore.com/CA/La_Mesa" TargetMode="External"/><Relationship Id="rId302" Type="http://schemas.openxmlformats.org/officeDocument/2006/relationships/hyperlink" Target="https://www.walkscore.com/CA/Brawley" TargetMode="External"/><Relationship Id="rId344" Type="http://schemas.openxmlformats.org/officeDocument/2006/relationships/hyperlink" Target="https://www.walkscore.com/CA/La_Verne" TargetMode="External"/><Relationship Id="rId41" Type="http://schemas.openxmlformats.org/officeDocument/2006/relationships/hyperlink" Target="https://www.walkscore.com/CA/Inglewood/90301" TargetMode="External"/><Relationship Id="rId83" Type="http://schemas.openxmlformats.org/officeDocument/2006/relationships/hyperlink" Target="https://www.walkscore.com/CA/Daly_City/94015" TargetMode="External"/><Relationship Id="rId179" Type="http://schemas.openxmlformats.org/officeDocument/2006/relationships/hyperlink" Target="https://www.walkscore.com/CA/San_Bruno/94066" TargetMode="External"/><Relationship Id="rId386" Type="http://schemas.openxmlformats.org/officeDocument/2006/relationships/hyperlink" Target="https://www.walkscore.com/CA/Coachella" TargetMode="External"/><Relationship Id="rId551" Type="http://schemas.openxmlformats.org/officeDocument/2006/relationships/hyperlink" Target="https://www.walkscore.com/CA/Prunedale" TargetMode="External"/><Relationship Id="rId190" Type="http://schemas.openxmlformats.org/officeDocument/2006/relationships/hyperlink" Target="https://www.walkscore.com/CA/Carson/90745" TargetMode="External"/><Relationship Id="rId204" Type="http://schemas.openxmlformats.org/officeDocument/2006/relationships/hyperlink" Target="https://www.walkscore.com/CA/Pleasant_Hill" TargetMode="External"/><Relationship Id="rId246" Type="http://schemas.openxmlformats.org/officeDocument/2006/relationships/hyperlink" Target="https://www.walkscore.com/CA/Brea" TargetMode="External"/><Relationship Id="rId288" Type="http://schemas.openxmlformats.org/officeDocument/2006/relationships/hyperlink" Target="https://www.walkscore.com/CA/Belmont" TargetMode="External"/><Relationship Id="rId411" Type="http://schemas.openxmlformats.org/officeDocument/2006/relationships/hyperlink" Target="https://www.walkscore.com/CA/Mission_Viejo/92691" TargetMode="External"/><Relationship Id="rId453" Type="http://schemas.openxmlformats.org/officeDocument/2006/relationships/hyperlink" Target="https://www.walkscore.com/CA/Bloomington" TargetMode="External"/><Relationship Id="rId509" Type="http://schemas.openxmlformats.org/officeDocument/2006/relationships/hyperlink" Target="https://www.walkscore.com/CA/San_Ramon" TargetMode="External"/><Relationship Id="rId106" Type="http://schemas.openxmlformats.org/officeDocument/2006/relationships/hyperlink" Target="https://www.walkscore.com/CA/Ashland" TargetMode="External"/><Relationship Id="rId313" Type="http://schemas.openxmlformats.org/officeDocument/2006/relationships/hyperlink" Target="https://www.walkscore.com/CA/Stockton/95207" TargetMode="External"/><Relationship Id="rId495" Type="http://schemas.openxmlformats.org/officeDocument/2006/relationships/hyperlink" Target="https://www.walkscore.com/CA/Ladera_Ranch/92694" TargetMode="External"/><Relationship Id="rId10" Type="http://schemas.openxmlformats.org/officeDocument/2006/relationships/hyperlink" Target="https://www.walkscore.com/CA/Santa_Monica" TargetMode="External"/><Relationship Id="rId52" Type="http://schemas.openxmlformats.org/officeDocument/2006/relationships/hyperlink" Target="https://www.walkscore.com/CA/Alhambra" TargetMode="External"/><Relationship Id="rId94" Type="http://schemas.openxmlformats.org/officeDocument/2006/relationships/hyperlink" Target="https://www.walkscore.com/CA/Westminster/92683" TargetMode="External"/><Relationship Id="rId148" Type="http://schemas.openxmlformats.org/officeDocument/2006/relationships/hyperlink" Target="https://www.walkscore.com/CA/East_Palo_Alto" TargetMode="External"/><Relationship Id="rId355" Type="http://schemas.openxmlformats.org/officeDocument/2006/relationships/hyperlink" Target="https://www.walkscore.com/CA/Lake_Forest" TargetMode="External"/><Relationship Id="rId397" Type="http://schemas.openxmlformats.org/officeDocument/2006/relationships/hyperlink" Target="https://www.walkscore.com/CA/Fontana" TargetMode="External"/><Relationship Id="rId520" Type="http://schemas.openxmlformats.org/officeDocument/2006/relationships/hyperlink" Target="https://www.walkscore.com/CA/Blythe" TargetMode="External"/><Relationship Id="rId215" Type="http://schemas.openxmlformats.org/officeDocument/2006/relationships/hyperlink" Target="https://www.walkscore.com/CA/Lompoc" TargetMode="External"/><Relationship Id="rId257" Type="http://schemas.openxmlformats.org/officeDocument/2006/relationships/hyperlink" Target="https://www.walkscore.com/CA/Newport_Beach/92660" TargetMode="External"/><Relationship Id="rId422" Type="http://schemas.openxmlformats.org/officeDocument/2006/relationships/hyperlink" Target="https://www.walkscore.com/CA/Hemet" TargetMode="External"/><Relationship Id="rId464" Type="http://schemas.openxmlformats.org/officeDocument/2006/relationships/hyperlink" Target="https://www.walkscore.com/CA/Folsom/95630" TargetMode="External"/><Relationship Id="rId299" Type="http://schemas.openxmlformats.org/officeDocument/2006/relationships/hyperlink" Target="https://www.walkscore.com/CA/Foothill_Farms" TargetMode="External"/><Relationship Id="rId63" Type="http://schemas.openxmlformats.org/officeDocument/2006/relationships/hyperlink" Target="https://www.walkscore.com/CA/National_City" TargetMode="External"/><Relationship Id="rId159" Type="http://schemas.openxmlformats.org/officeDocument/2006/relationships/hyperlink" Target="https://www.walkscore.com/CA/Port_Hueneme" TargetMode="External"/><Relationship Id="rId366" Type="http://schemas.openxmlformats.org/officeDocument/2006/relationships/hyperlink" Target="https://www.walkscore.com/CA/Arvin" TargetMode="External"/><Relationship Id="rId226" Type="http://schemas.openxmlformats.org/officeDocument/2006/relationships/hyperlink" Target="https://www.walkscore.com/CA/North_Highlands/95660" TargetMode="External"/><Relationship Id="rId433" Type="http://schemas.openxmlformats.org/officeDocument/2006/relationships/hyperlink" Target="https://www.walkscore.com/CA/San_Clemente/92672" TargetMode="External"/><Relationship Id="rId74" Type="http://schemas.openxmlformats.org/officeDocument/2006/relationships/hyperlink" Target="https://www.walkscore.com/CA/Santa_Ana" TargetMode="External"/><Relationship Id="rId377" Type="http://schemas.openxmlformats.org/officeDocument/2006/relationships/hyperlink" Target="https://www.walkscore.com/CA/Oceanside/92057" TargetMode="External"/><Relationship Id="rId500" Type="http://schemas.openxmlformats.org/officeDocument/2006/relationships/hyperlink" Target="https://www.walkscore.com/CA/Danville" TargetMode="External"/><Relationship Id="rId5" Type="http://schemas.openxmlformats.org/officeDocument/2006/relationships/hyperlink" Target="https://www.walkscore.com/CA/Hermosa_Beach/90254" TargetMode="External"/><Relationship Id="rId237" Type="http://schemas.openxmlformats.org/officeDocument/2006/relationships/hyperlink" Target="https://www.walkscore.com/CA/Altadena" TargetMode="External"/><Relationship Id="rId444" Type="http://schemas.openxmlformats.org/officeDocument/2006/relationships/hyperlink" Target="https://www.walkscore.com/CA/Moreno_Valley" TargetMode="External"/><Relationship Id="rId290" Type="http://schemas.openxmlformats.org/officeDocument/2006/relationships/hyperlink" Target="https://www.walkscore.com/CA/Chula_Vista" TargetMode="External"/><Relationship Id="rId304" Type="http://schemas.openxmlformats.org/officeDocument/2006/relationships/hyperlink" Target="https://www.walkscore.com/CA/Marina" TargetMode="External"/><Relationship Id="rId388" Type="http://schemas.openxmlformats.org/officeDocument/2006/relationships/hyperlink" Target="https://www.walkscore.com/CA/Roseville" TargetMode="External"/><Relationship Id="rId511" Type="http://schemas.openxmlformats.org/officeDocument/2006/relationships/hyperlink" Target="https://www.walkscore.com/CA/Eastvale" TargetMode="External"/><Relationship Id="rId85" Type="http://schemas.openxmlformats.org/officeDocument/2006/relationships/hyperlink" Target="https://www.walkscore.com/CA/Bellflower/90706" TargetMode="External"/><Relationship Id="rId150" Type="http://schemas.openxmlformats.org/officeDocument/2006/relationships/hyperlink" Target="https://www.walkscore.com/CA/Santa_Clara/95051" TargetMode="External"/><Relationship Id="rId248" Type="http://schemas.openxmlformats.org/officeDocument/2006/relationships/hyperlink" Target="https://www.walkscore.com/CA/Foster_City/94404" TargetMode="External"/><Relationship Id="rId455" Type="http://schemas.openxmlformats.org/officeDocument/2006/relationships/hyperlink" Target="https://www.walkscore.com/CA/Winter_Gardens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CO/Golden" TargetMode="External"/><Relationship Id="rId18" Type="http://schemas.openxmlformats.org/officeDocument/2006/relationships/hyperlink" Target="https://www.walkscore.com/CO/Greeley" TargetMode="External"/><Relationship Id="rId26" Type="http://schemas.openxmlformats.org/officeDocument/2006/relationships/hyperlink" Target="https://www.walkscore.com/CO/Colorado_Springs/80918" TargetMode="External"/><Relationship Id="rId39" Type="http://schemas.openxmlformats.org/officeDocument/2006/relationships/hyperlink" Target="https://www.walkscore.com/CO/Evans" TargetMode="External"/><Relationship Id="rId21" Type="http://schemas.openxmlformats.org/officeDocument/2006/relationships/hyperlink" Target="https://www.walkscore.com/CO/Ken_Caryl" TargetMode="External"/><Relationship Id="rId34" Type="http://schemas.openxmlformats.org/officeDocument/2006/relationships/hyperlink" Target="https://www.walkscore.com/CO/Broomfield" TargetMode="External"/><Relationship Id="rId42" Type="http://schemas.openxmlformats.org/officeDocument/2006/relationships/hyperlink" Target="https://www.walkscore.com/CO/Loveland" TargetMode="External"/><Relationship Id="rId47" Type="http://schemas.openxmlformats.org/officeDocument/2006/relationships/hyperlink" Target="https://www.walkscore.com/CO/Dakota_Ridge" TargetMode="External"/><Relationship Id="rId50" Type="http://schemas.openxmlformats.org/officeDocument/2006/relationships/hyperlink" Target="https://www.walkscore.com/CO/Fountain" TargetMode="External"/><Relationship Id="rId55" Type="http://schemas.openxmlformats.org/officeDocument/2006/relationships/hyperlink" Target="https://www.walkscore.com/CO/Castle_Rock" TargetMode="External"/><Relationship Id="rId7" Type="http://schemas.openxmlformats.org/officeDocument/2006/relationships/hyperlink" Target="https://www.walkscore.com/CO/Wheat_Ridge/80033" TargetMode="External"/><Relationship Id="rId2" Type="http://schemas.openxmlformats.org/officeDocument/2006/relationships/hyperlink" Target="https://www.walkscore.com/CO/Denver/80219" TargetMode="External"/><Relationship Id="rId16" Type="http://schemas.openxmlformats.org/officeDocument/2006/relationships/hyperlink" Target="https://www.walkscore.com/CO/Littleton" TargetMode="External"/><Relationship Id="rId29" Type="http://schemas.openxmlformats.org/officeDocument/2006/relationships/hyperlink" Target="https://www.walkscore.com/CO/Arvada/80004" TargetMode="External"/><Relationship Id="rId11" Type="http://schemas.openxmlformats.org/officeDocument/2006/relationships/hyperlink" Target="https://www.walkscore.com/CO/Lakewood/80226" TargetMode="External"/><Relationship Id="rId24" Type="http://schemas.openxmlformats.org/officeDocument/2006/relationships/hyperlink" Target="https://www.walkscore.com/CO/Durango" TargetMode="External"/><Relationship Id="rId32" Type="http://schemas.openxmlformats.org/officeDocument/2006/relationships/hyperlink" Target="https://www.walkscore.com/CO/Centennial" TargetMode="External"/><Relationship Id="rId37" Type="http://schemas.openxmlformats.org/officeDocument/2006/relationships/hyperlink" Target="https://www.walkscore.com/CO/Grand_Junction" TargetMode="External"/><Relationship Id="rId40" Type="http://schemas.openxmlformats.org/officeDocument/2006/relationships/hyperlink" Target="https://www.walkscore.com/CO/Evans/80620" TargetMode="External"/><Relationship Id="rId45" Type="http://schemas.openxmlformats.org/officeDocument/2006/relationships/hyperlink" Target="https://www.walkscore.com/CO/Highlands_Ranch/80126" TargetMode="External"/><Relationship Id="rId53" Type="http://schemas.openxmlformats.org/officeDocument/2006/relationships/hyperlink" Target="https://www.walkscore.com/CO/Clifton" TargetMode="External"/><Relationship Id="rId5" Type="http://schemas.openxmlformats.org/officeDocument/2006/relationships/hyperlink" Target="https://www.walkscore.com/CO/Northglenn" TargetMode="External"/><Relationship Id="rId19" Type="http://schemas.openxmlformats.org/officeDocument/2006/relationships/hyperlink" Target="https://www.walkscore.com/CO/Longmont" TargetMode="External"/><Relationship Id="rId4" Type="http://schemas.openxmlformats.org/officeDocument/2006/relationships/hyperlink" Target="https://www.walkscore.com/CO/Boulder" TargetMode="External"/><Relationship Id="rId9" Type="http://schemas.openxmlformats.org/officeDocument/2006/relationships/hyperlink" Target="https://www.walkscore.com/CO/Aurora/80013" TargetMode="External"/><Relationship Id="rId14" Type="http://schemas.openxmlformats.org/officeDocument/2006/relationships/hyperlink" Target="https://www.walkscore.com/CO/Louisville" TargetMode="External"/><Relationship Id="rId22" Type="http://schemas.openxmlformats.org/officeDocument/2006/relationships/hyperlink" Target="https://www.walkscore.com/CO/Fort_Collins" TargetMode="External"/><Relationship Id="rId27" Type="http://schemas.openxmlformats.org/officeDocument/2006/relationships/hyperlink" Target="https://www.walkscore.com/CO/Brighton" TargetMode="External"/><Relationship Id="rId30" Type="http://schemas.openxmlformats.org/officeDocument/2006/relationships/hyperlink" Target="https://www.walkscore.com/CO/Westminster" TargetMode="External"/><Relationship Id="rId35" Type="http://schemas.openxmlformats.org/officeDocument/2006/relationships/hyperlink" Target="https://www.walkscore.com/CO/Thornton" TargetMode="External"/><Relationship Id="rId43" Type="http://schemas.openxmlformats.org/officeDocument/2006/relationships/hyperlink" Target="https://www.walkscore.com/CO/Commerce_City" TargetMode="External"/><Relationship Id="rId48" Type="http://schemas.openxmlformats.org/officeDocument/2006/relationships/hyperlink" Target="https://www.walkscore.com/CO/Windsor" TargetMode="External"/><Relationship Id="rId56" Type="http://schemas.openxmlformats.org/officeDocument/2006/relationships/hyperlink" Target="https://www.walkscore.com/CO/Pueblo_West" TargetMode="External"/><Relationship Id="rId8" Type="http://schemas.openxmlformats.org/officeDocument/2006/relationships/hyperlink" Target="https://www.walkscore.com/CO/Aurora" TargetMode="External"/><Relationship Id="rId51" Type="http://schemas.openxmlformats.org/officeDocument/2006/relationships/hyperlink" Target="https://www.walkscore.com/CO/Security-Widefield" TargetMode="External"/><Relationship Id="rId3" Type="http://schemas.openxmlformats.org/officeDocument/2006/relationships/hyperlink" Target="https://www.walkscore.com/CO/Englewood" TargetMode="External"/><Relationship Id="rId12" Type="http://schemas.openxmlformats.org/officeDocument/2006/relationships/hyperlink" Target="https://www.walkscore.com/CO/Lafayette" TargetMode="External"/><Relationship Id="rId17" Type="http://schemas.openxmlformats.org/officeDocument/2006/relationships/hyperlink" Target="https://www.walkscore.com/CO/Littleton/80120" TargetMode="External"/><Relationship Id="rId25" Type="http://schemas.openxmlformats.org/officeDocument/2006/relationships/hyperlink" Target="https://www.walkscore.com/CO/Colorado_Springs" TargetMode="External"/><Relationship Id="rId33" Type="http://schemas.openxmlformats.org/officeDocument/2006/relationships/hyperlink" Target="https://www.walkscore.com/CO/Centennial/80122" TargetMode="External"/><Relationship Id="rId38" Type="http://schemas.openxmlformats.org/officeDocument/2006/relationships/hyperlink" Target="https://www.walkscore.com/CO/Grand_Junction/81501" TargetMode="External"/><Relationship Id="rId46" Type="http://schemas.openxmlformats.org/officeDocument/2006/relationships/hyperlink" Target="https://www.walkscore.com/CO/Montrose" TargetMode="External"/><Relationship Id="rId20" Type="http://schemas.openxmlformats.org/officeDocument/2006/relationships/hyperlink" Target="https://www.walkscore.com/CO/Longmont/80501" TargetMode="External"/><Relationship Id="rId41" Type="http://schemas.openxmlformats.org/officeDocument/2006/relationships/hyperlink" Target="https://www.walkscore.com/CO/Columbine" TargetMode="External"/><Relationship Id="rId54" Type="http://schemas.openxmlformats.org/officeDocument/2006/relationships/hyperlink" Target="https://www.walkscore.com/CO/Erie" TargetMode="External"/><Relationship Id="rId1" Type="http://schemas.openxmlformats.org/officeDocument/2006/relationships/hyperlink" Target="https://www.walkscore.com/CO/Denver" TargetMode="External"/><Relationship Id="rId6" Type="http://schemas.openxmlformats.org/officeDocument/2006/relationships/hyperlink" Target="https://www.walkscore.com/CO/Wheat_Ridge" TargetMode="External"/><Relationship Id="rId15" Type="http://schemas.openxmlformats.org/officeDocument/2006/relationships/hyperlink" Target="https://www.walkscore.com/CO/Sherrelwood" TargetMode="External"/><Relationship Id="rId23" Type="http://schemas.openxmlformats.org/officeDocument/2006/relationships/hyperlink" Target="https://www.walkscore.com/CO/Pueblo" TargetMode="External"/><Relationship Id="rId28" Type="http://schemas.openxmlformats.org/officeDocument/2006/relationships/hyperlink" Target="https://www.walkscore.com/CO/Arvada" TargetMode="External"/><Relationship Id="rId36" Type="http://schemas.openxmlformats.org/officeDocument/2006/relationships/hyperlink" Target="https://www.walkscore.com/CO/Thornton/80241" TargetMode="External"/><Relationship Id="rId49" Type="http://schemas.openxmlformats.org/officeDocument/2006/relationships/hyperlink" Target="https://www.walkscore.com/CO/Parker" TargetMode="External"/><Relationship Id="rId57" Type="http://schemas.openxmlformats.org/officeDocument/2006/relationships/table" Target="../tables/table11.xml"/><Relationship Id="rId10" Type="http://schemas.openxmlformats.org/officeDocument/2006/relationships/hyperlink" Target="https://www.walkscore.com/CO/Lakewood" TargetMode="External"/><Relationship Id="rId31" Type="http://schemas.openxmlformats.org/officeDocument/2006/relationships/hyperlink" Target="https://www.walkscore.com/CO/Westminster/80031" TargetMode="External"/><Relationship Id="rId44" Type="http://schemas.openxmlformats.org/officeDocument/2006/relationships/hyperlink" Target="https://www.walkscore.com/CO/Highlands_Ranch" TargetMode="External"/><Relationship Id="rId52" Type="http://schemas.openxmlformats.org/officeDocument/2006/relationships/hyperlink" Target="https://www.walkscore.com/CO/Security-Widefield/80911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CT/Norwalk" TargetMode="External"/><Relationship Id="rId18" Type="http://schemas.openxmlformats.org/officeDocument/2006/relationships/hyperlink" Target="https://www.walkscore.com/CT/West_Haven/06516" TargetMode="External"/><Relationship Id="rId26" Type="http://schemas.openxmlformats.org/officeDocument/2006/relationships/hyperlink" Target="https://www.walkscore.com/CT/Meriden" TargetMode="External"/><Relationship Id="rId39" Type="http://schemas.openxmlformats.org/officeDocument/2006/relationships/hyperlink" Target="https://www.walkscore.com/CT/East_Hartford" TargetMode="External"/><Relationship Id="rId21" Type="http://schemas.openxmlformats.org/officeDocument/2006/relationships/hyperlink" Target="https://www.walkscore.com/CT/Wallingford_Center" TargetMode="External"/><Relationship Id="rId34" Type="http://schemas.openxmlformats.org/officeDocument/2006/relationships/hyperlink" Target="https://www.walkscore.com/CT/Milford" TargetMode="External"/><Relationship Id="rId42" Type="http://schemas.openxmlformats.org/officeDocument/2006/relationships/hyperlink" Target="https://www.walkscore.com/CT/Norwich/06360" TargetMode="External"/><Relationship Id="rId47" Type="http://schemas.openxmlformats.org/officeDocument/2006/relationships/hyperlink" Target="https://www.walkscore.com/CT/Middletown" TargetMode="External"/><Relationship Id="rId50" Type="http://schemas.openxmlformats.org/officeDocument/2006/relationships/hyperlink" Target="https://www.walkscore.com/CT/Naugatuck/06770" TargetMode="External"/><Relationship Id="rId55" Type="http://schemas.openxmlformats.org/officeDocument/2006/relationships/hyperlink" Target="https://www.walkscore.com/CT/North_Haven" TargetMode="External"/><Relationship Id="rId7" Type="http://schemas.openxmlformats.org/officeDocument/2006/relationships/hyperlink" Target="https://www.walkscore.com/CT/Stamford" TargetMode="External"/><Relationship Id="rId2" Type="http://schemas.openxmlformats.org/officeDocument/2006/relationships/hyperlink" Target="https://www.walkscore.com/CT/New_Haven/06511" TargetMode="External"/><Relationship Id="rId16" Type="http://schemas.openxmlformats.org/officeDocument/2006/relationships/hyperlink" Target="https://www.walkscore.com/CT/New_Britain/06053" TargetMode="External"/><Relationship Id="rId29" Type="http://schemas.openxmlformats.org/officeDocument/2006/relationships/hyperlink" Target="https://www.walkscore.com/CT/Ansonia/06401" TargetMode="External"/><Relationship Id="rId11" Type="http://schemas.openxmlformats.org/officeDocument/2006/relationships/hyperlink" Target="https://www.walkscore.com/CT/Manchester" TargetMode="External"/><Relationship Id="rId24" Type="http://schemas.openxmlformats.org/officeDocument/2006/relationships/hyperlink" Target="https://www.walkscore.com/CT/Stratford" TargetMode="External"/><Relationship Id="rId32" Type="http://schemas.openxmlformats.org/officeDocument/2006/relationships/hyperlink" Target="https://www.walkscore.com/CT/Torrington" TargetMode="External"/><Relationship Id="rId37" Type="http://schemas.openxmlformats.org/officeDocument/2006/relationships/hyperlink" Target="https://www.walkscore.com/CT/Bristol" TargetMode="External"/><Relationship Id="rId40" Type="http://schemas.openxmlformats.org/officeDocument/2006/relationships/hyperlink" Target="https://www.walkscore.com/CT/East_Hartford/06118" TargetMode="External"/><Relationship Id="rId45" Type="http://schemas.openxmlformats.org/officeDocument/2006/relationships/hyperlink" Target="https://www.walkscore.com/CT/Wethersfield" TargetMode="External"/><Relationship Id="rId53" Type="http://schemas.openxmlformats.org/officeDocument/2006/relationships/hyperlink" Target="https://www.walkscore.com/CT/Westport" TargetMode="External"/><Relationship Id="rId58" Type="http://schemas.openxmlformats.org/officeDocument/2006/relationships/hyperlink" Target="https://www.walkscore.com/CT/Shelton/06484" TargetMode="External"/><Relationship Id="rId5" Type="http://schemas.openxmlformats.org/officeDocument/2006/relationships/hyperlink" Target="https://www.walkscore.com/CT/Bridgeport" TargetMode="External"/><Relationship Id="rId61" Type="http://schemas.openxmlformats.org/officeDocument/2006/relationships/table" Target="../tables/table12.xml"/><Relationship Id="rId19" Type="http://schemas.openxmlformats.org/officeDocument/2006/relationships/hyperlink" Target="https://www.walkscore.com/CT/Waterbury" TargetMode="External"/><Relationship Id="rId14" Type="http://schemas.openxmlformats.org/officeDocument/2006/relationships/hyperlink" Target="https://www.walkscore.com/CT/Norwalk/06854" TargetMode="External"/><Relationship Id="rId22" Type="http://schemas.openxmlformats.org/officeDocument/2006/relationships/hyperlink" Target="https://www.walkscore.com/CT/West_Hartford" TargetMode="External"/><Relationship Id="rId27" Type="http://schemas.openxmlformats.org/officeDocument/2006/relationships/hyperlink" Target="https://www.walkscore.com/CT/Meriden/06450" TargetMode="External"/><Relationship Id="rId30" Type="http://schemas.openxmlformats.org/officeDocument/2006/relationships/hyperlink" Target="https://www.walkscore.com/CT/Danbury" TargetMode="External"/><Relationship Id="rId35" Type="http://schemas.openxmlformats.org/officeDocument/2006/relationships/hyperlink" Target="https://www.walkscore.com/CT/Milford/06460" TargetMode="External"/><Relationship Id="rId43" Type="http://schemas.openxmlformats.org/officeDocument/2006/relationships/hyperlink" Target="https://www.walkscore.com/CT/Newington" TargetMode="External"/><Relationship Id="rId48" Type="http://schemas.openxmlformats.org/officeDocument/2006/relationships/hyperlink" Target="https://www.walkscore.com/CT/Middletown/06457" TargetMode="External"/><Relationship Id="rId56" Type="http://schemas.openxmlformats.org/officeDocument/2006/relationships/hyperlink" Target="https://www.walkscore.com/CT/North_Haven/06473" TargetMode="External"/><Relationship Id="rId8" Type="http://schemas.openxmlformats.org/officeDocument/2006/relationships/hyperlink" Target="https://www.walkscore.com/CT/Stamford/06902" TargetMode="External"/><Relationship Id="rId51" Type="http://schemas.openxmlformats.org/officeDocument/2006/relationships/hyperlink" Target="https://www.walkscore.com/CT/Darien" TargetMode="External"/><Relationship Id="rId3" Type="http://schemas.openxmlformats.org/officeDocument/2006/relationships/hyperlink" Target="https://www.walkscore.com/CT/Hartford" TargetMode="External"/><Relationship Id="rId12" Type="http://schemas.openxmlformats.org/officeDocument/2006/relationships/hyperlink" Target="https://www.walkscore.com/CT/Willimantic" TargetMode="External"/><Relationship Id="rId17" Type="http://schemas.openxmlformats.org/officeDocument/2006/relationships/hyperlink" Target="https://www.walkscore.com/CT/West_Haven" TargetMode="External"/><Relationship Id="rId25" Type="http://schemas.openxmlformats.org/officeDocument/2006/relationships/hyperlink" Target="https://www.walkscore.com/CT/Stratford/06614" TargetMode="External"/><Relationship Id="rId33" Type="http://schemas.openxmlformats.org/officeDocument/2006/relationships/hyperlink" Target="https://www.walkscore.com/CT/Torrington/06790" TargetMode="External"/><Relationship Id="rId38" Type="http://schemas.openxmlformats.org/officeDocument/2006/relationships/hyperlink" Target="https://www.walkscore.com/CT/Bristol/06010" TargetMode="External"/><Relationship Id="rId46" Type="http://schemas.openxmlformats.org/officeDocument/2006/relationships/hyperlink" Target="https://www.walkscore.com/CT/Wethersfield/06109" TargetMode="External"/><Relationship Id="rId59" Type="http://schemas.openxmlformats.org/officeDocument/2006/relationships/hyperlink" Target="https://www.walkscore.com/CT/Trumbull" TargetMode="External"/><Relationship Id="rId20" Type="http://schemas.openxmlformats.org/officeDocument/2006/relationships/hyperlink" Target="https://www.walkscore.com/CT/Waterbury/06708" TargetMode="External"/><Relationship Id="rId41" Type="http://schemas.openxmlformats.org/officeDocument/2006/relationships/hyperlink" Target="https://www.walkscore.com/CT/Norwich" TargetMode="External"/><Relationship Id="rId54" Type="http://schemas.openxmlformats.org/officeDocument/2006/relationships/hyperlink" Target="https://www.walkscore.com/CT/Westport/06880" TargetMode="External"/><Relationship Id="rId1" Type="http://schemas.openxmlformats.org/officeDocument/2006/relationships/hyperlink" Target="https://www.walkscore.com/CT/New_Haven" TargetMode="External"/><Relationship Id="rId6" Type="http://schemas.openxmlformats.org/officeDocument/2006/relationships/hyperlink" Target="https://www.walkscore.com/CT/Bridgeport/06606" TargetMode="External"/><Relationship Id="rId15" Type="http://schemas.openxmlformats.org/officeDocument/2006/relationships/hyperlink" Target="https://www.walkscore.com/CT/New_Britain" TargetMode="External"/><Relationship Id="rId23" Type="http://schemas.openxmlformats.org/officeDocument/2006/relationships/hyperlink" Target="https://www.walkscore.com/CT/West_Hartford/06107" TargetMode="External"/><Relationship Id="rId28" Type="http://schemas.openxmlformats.org/officeDocument/2006/relationships/hyperlink" Target="https://www.walkscore.com/CT/Ansonia" TargetMode="External"/><Relationship Id="rId36" Type="http://schemas.openxmlformats.org/officeDocument/2006/relationships/hyperlink" Target="https://www.walkscore.com/CT/East_Haven" TargetMode="External"/><Relationship Id="rId49" Type="http://schemas.openxmlformats.org/officeDocument/2006/relationships/hyperlink" Target="https://www.walkscore.com/CT/Naugatuck" TargetMode="External"/><Relationship Id="rId57" Type="http://schemas.openxmlformats.org/officeDocument/2006/relationships/hyperlink" Target="https://www.walkscore.com/CT/Shelton" TargetMode="External"/><Relationship Id="rId10" Type="http://schemas.openxmlformats.org/officeDocument/2006/relationships/hyperlink" Target="https://www.walkscore.com/CT/New_London/06320" TargetMode="External"/><Relationship Id="rId31" Type="http://schemas.openxmlformats.org/officeDocument/2006/relationships/hyperlink" Target="https://www.walkscore.com/CT/Danbury/06810" TargetMode="External"/><Relationship Id="rId44" Type="http://schemas.openxmlformats.org/officeDocument/2006/relationships/hyperlink" Target="https://www.walkscore.com/CT/Newington/06111" TargetMode="External"/><Relationship Id="rId52" Type="http://schemas.openxmlformats.org/officeDocument/2006/relationships/hyperlink" Target="https://www.walkscore.com/CT/Darien/06820" TargetMode="External"/><Relationship Id="rId60" Type="http://schemas.openxmlformats.org/officeDocument/2006/relationships/hyperlink" Target="https://www.walkscore.com/CT/Trumbull/06611" TargetMode="External"/><Relationship Id="rId4" Type="http://schemas.openxmlformats.org/officeDocument/2006/relationships/hyperlink" Target="https://www.walkscore.com/CT/Hartford/06106" TargetMode="External"/><Relationship Id="rId9" Type="http://schemas.openxmlformats.org/officeDocument/2006/relationships/hyperlink" Target="https://www.walkscore.com/CT/New_London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DE/Dover" TargetMode="External"/><Relationship Id="rId2" Type="http://schemas.openxmlformats.org/officeDocument/2006/relationships/hyperlink" Target="https://www.walkscore.com/DE/Newark" TargetMode="External"/><Relationship Id="rId1" Type="http://schemas.openxmlformats.org/officeDocument/2006/relationships/hyperlink" Target="https://www.walkscore.com/DE/Wilmington" TargetMode="External"/><Relationship Id="rId6" Type="http://schemas.openxmlformats.org/officeDocument/2006/relationships/table" Target="../tables/table13.xml"/><Relationship Id="rId5" Type="http://schemas.openxmlformats.org/officeDocument/2006/relationships/hyperlink" Target="https://www.walkscore.com/DE/Bear" TargetMode="External"/><Relationship Id="rId4" Type="http://schemas.openxmlformats.org/officeDocument/2006/relationships/hyperlink" Target="https://www.walkscore.com/DE/Middletow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atlong.net/place/illinois-usa-27711.html" TargetMode="External"/><Relationship Id="rId18" Type="http://schemas.openxmlformats.org/officeDocument/2006/relationships/hyperlink" Target="https://www.latlong.net/place/missouri-usa-22169.html" TargetMode="External"/><Relationship Id="rId26" Type="http://schemas.openxmlformats.org/officeDocument/2006/relationships/hyperlink" Target="https://www.latlong.net/place/tennessee-usa-9090.html" TargetMode="External"/><Relationship Id="rId39" Type="http://schemas.openxmlformats.org/officeDocument/2006/relationships/hyperlink" Target="https://www.latlong.net/place/iowa-the-usa-3701.html" TargetMode="External"/><Relationship Id="rId21" Type="http://schemas.openxmlformats.org/officeDocument/2006/relationships/hyperlink" Target="https://www.latlong.net/place/maine-the-usa-12986.html" TargetMode="External"/><Relationship Id="rId34" Type="http://schemas.openxmlformats.org/officeDocument/2006/relationships/hyperlink" Target="https://www.latlong.net/place/washington-the-usa-5989.html" TargetMode="External"/><Relationship Id="rId42" Type="http://schemas.openxmlformats.org/officeDocument/2006/relationships/hyperlink" Target="https://www.latlong.net/place/pennsylvania-usa-3230.html" TargetMode="External"/><Relationship Id="rId47" Type="http://schemas.openxmlformats.org/officeDocument/2006/relationships/hyperlink" Target="https://www.latlong.net/place/idaho-usa-2282.html" TargetMode="External"/><Relationship Id="rId50" Type="http://schemas.openxmlformats.org/officeDocument/2006/relationships/hyperlink" Target="https://www.latlong.net/place/louisiana-usa-1363.html" TargetMode="External"/><Relationship Id="rId7" Type="http://schemas.openxmlformats.org/officeDocument/2006/relationships/hyperlink" Target="https://www.latlong.net/place/oregon-the-us-27720.html" TargetMode="External"/><Relationship Id="rId2" Type="http://schemas.openxmlformats.org/officeDocument/2006/relationships/hyperlink" Target="https://www.latlong.net/place/west-virginia-usa-27730.html" TargetMode="External"/><Relationship Id="rId16" Type="http://schemas.openxmlformats.org/officeDocument/2006/relationships/hyperlink" Target="https://www.latlong.net/place/arkansas-the-us-27707.html" TargetMode="External"/><Relationship Id="rId29" Type="http://schemas.openxmlformats.org/officeDocument/2006/relationships/hyperlink" Target="https://www.latlong.net/place/kentucky-usa-7418.html" TargetMode="External"/><Relationship Id="rId11" Type="http://schemas.openxmlformats.org/officeDocument/2006/relationships/hyperlink" Target="https://www.latlong.net/place/kansas-the-us-27714.html" TargetMode="External"/><Relationship Id="rId24" Type="http://schemas.openxmlformats.org/officeDocument/2006/relationships/hyperlink" Target="https://www.latlong.net/place/hawaii-usa-10262.html" TargetMode="External"/><Relationship Id="rId32" Type="http://schemas.openxmlformats.org/officeDocument/2006/relationships/hyperlink" Target="https://www.latlong.net/place/oklahoma-the-usa-6342.html" TargetMode="External"/><Relationship Id="rId37" Type="http://schemas.openxmlformats.org/officeDocument/2006/relationships/hyperlink" Target="https://www.latlong.net/place/ohio-usa-5522.html" TargetMode="External"/><Relationship Id="rId40" Type="http://schemas.openxmlformats.org/officeDocument/2006/relationships/hyperlink" Target="https://www.latlong.net/place/new-mexico-usa-3500.html" TargetMode="External"/><Relationship Id="rId45" Type="http://schemas.openxmlformats.org/officeDocument/2006/relationships/hyperlink" Target="https://www.latlong.net/place/massachusetts-usa-2650.html" TargetMode="External"/><Relationship Id="rId5" Type="http://schemas.openxmlformats.org/officeDocument/2006/relationships/hyperlink" Target="https://www.latlong.net/place/south-dakota-the-us-27725.html" TargetMode="External"/><Relationship Id="rId15" Type="http://schemas.openxmlformats.org/officeDocument/2006/relationships/hyperlink" Target="https://www.latlong.net/place/connecticut-usa-27708.html" TargetMode="External"/><Relationship Id="rId23" Type="http://schemas.openxmlformats.org/officeDocument/2006/relationships/hyperlink" Target="https://www.latlong.net/place/georgia-the-usa-11050.html" TargetMode="External"/><Relationship Id="rId28" Type="http://schemas.openxmlformats.org/officeDocument/2006/relationships/hyperlink" Target="https://www.latlong.net/place/new-jersey-usa-7424.html" TargetMode="External"/><Relationship Id="rId36" Type="http://schemas.openxmlformats.org/officeDocument/2006/relationships/hyperlink" Target="https://www.latlong.net/place/colorado-usa-5754.html" TargetMode="External"/><Relationship Id="rId49" Type="http://schemas.openxmlformats.org/officeDocument/2006/relationships/hyperlink" Target="https://www.latlong.net/place/north-carolina-usa-1811.html" TargetMode="External"/><Relationship Id="rId10" Type="http://schemas.openxmlformats.org/officeDocument/2006/relationships/hyperlink" Target="https://www.latlong.net/place/nebraska-usa-27716.html" TargetMode="External"/><Relationship Id="rId19" Type="http://schemas.openxmlformats.org/officeDocument/2006/relationships/hyperlink" Target="https://www.latlong.net/place/florida-usa-15262.html" TargetMode="External"/><Relationship Id="rId31" Type="http://schemas.openxmlformats.org/officeDocument/2006/relationships/hyperlink" Target="https://www.latlong.net/place/minnesota-usa-6498.html" TargetMode="External"/><Relationship Id="rId44" Type="http://schemas.openxmlformats.org/officeDocument/2006/relationships/hyperlink" Target="https://www.latlong.net/place/maryland-usa-2680.html" TargetMode="External"/><Relationship Id="rId4" Type="http://schemas.openxmlformats.org/officeDocument/2006/relationships/hyperlink" Target="https://www.latlong.net/place/texas-the-usa-27728.html" TargetMode="External"/><Relationship Id="rId9" Type="http://schemas.openxmlformats.org/officeDocument/2006/relationships/hyperlink" Target="https://www.latlong.net/place/new-hampshire-usa-27717.html" TargetMode="External"/><Relationship Id="rId14" Type="http://schemas.openxmlformats.org/officeDocument/2006/relationships/hyperlink" Target="https://www.latlong.net/place/delaware-the-us-27710.html" TargetMode="External"/><Relationship Id="rId22" Type="http://schemas.openxmlformats.org/officeDocument/2006/relationships/hyperlink" Target="https://www.latlong.net/place/michigan-usa-12260.html" TargetMode="External"/><Relationship Id="rId27" Type="http://schemas.openxmlformats.org/officeDocument/2006/relationships/hyperlink" Target="https://www.latlong.net/place/virginia-usa-8997.html" TargetMode="External"/><Relationship Id="rId30" Type="http://schemas.openxmlformats.org/officeDocument/2006/relationships/hyperlink" Target="https://www.latlong.net/place/north-dakota-usa-6967.html" TargetMode="External"/><Relationship Id="rId35" Type="http://schemas.openxmlformats.org/officeDocument/2006/relationships/hyperlink" Target="https://www.latlong.net/place/utah-usa-5877.html" TargetMode="External"/><Relationship Id="rId43" Type="http://schemas.openxmlformats.org/officeDocument/2006/relationships/hyperlink" Target="https://www.latlong.net/place/arizona-usa-2688.html" TargetMode="External"/><Relationship Id="rId48" Type="http://schemas.openxmlformats.org/officeDocument/2006/relationships/hyperlink" Target="https://www.latlong.net/place/wyoming-usa-1940.html" TargetMode="External"/><Relationship Id="rId8" Type="http://schemas.openxmlformats.org/officeDocument/2006/relationships/hyperlink" Target="https://www.latlong.net/place/new-york-usa-27719.html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www.latlong.net/place/vermont-usa-27729.html" TargetMode="External"/><Relationship Id="rId12" Type="http://schemas.openxmlformats.org/officeDocument/2006/relationships/hyperlink" Target="https://www.latlong.net/place/mississippi-usa-27713.html" TargetMode="External"/><Relationship Id="rId17" Type="http://schemas.openxmlformats.org/officeDocument/2006/relationships/hyperlink" Target="https://www.latlong.net/place/indiana-usa-22477.html" TargetMode="External"/><Relationship Id="rId25" Type="http://schemas.openxmlformats.org/officeDocument/2006/relationships/hyperlink" Target="https://www.latlong.net/place/alaska-usa-9316.html" TargetMode="External"/><Relationship Id="rId33" Type="http://schemas.openxmlformats.org/officeDocument/2006/relationships/hyperlink" Target="https://www.latlong.net/place/montana-usa-6301.html" TargetMode="External"/><Relationship Id="rId38" Type="http://schemas.openxmlformats.org/officeDocument/2006/relationships/hyperlink" Target="https://www.latlong.net/place/alabama-usa-4659.html" TargetMode="External"/><Relationship Id="rId46" Type="http://schemas.openxmlformats.org/officeDocument/2006/relationships/hyperlink" Target="https://www.latlong.net/place/california-usa-2487.html" TargetMode="External"/><Relationship Id="rId20" Type="http://schemas.openxmlformats.org/officeDocument/2006/relationships/hyperlink" Target="https://www.latlong.net/place/nevada-usa-13301.html" TargetMode="External"/><Relationship Id="rId41" Type="http://schemas.openxmlformats.org/officeDocument/2006/relationships/hyperlink" Target="https://www.latlong.net/place/south-carolina-usa-3477.html" TargetMode="External"/><Relationship Id="rId1" Type="http://schemas.openxmlformats.org/officeDocument/2006/relationships/hyperlink" Target="https://www.latlong.net/place/wisconsin-usa-27731.html" TargetMode="External"/><Relationship Id="rId6" Type="http://schemas.openxmlformats.org/officeDocument/2006/relationships/hyperlink" Target="https://www.latlong.net/place/rhode-island-the-us-27722.html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FL/Boynton_Beach/33435" TargetMode="External"/><Relationship Id="rId21" Type="http://schemas.openxmlformats.org/officeDocument/2006/relationships/hyperlink" Target="https://www.walkscore.com/FL/Oakland_Park" TargetMode="External"/><Relationship Id="rId63" Type="http://schemas.openxmlformats.org/officeDocument/2006/relationships/hyperlink" Target="https://www.walkscore.com/FL/Dunedin/34698" TargetMode="External"/><Relationship Id="rId159" Type="http://schemas.openxmlformats.org/officeDocument/2006/relationships/hyperlink" Target="https://www.walkscore.com/FL/Jupiter/33477" TargetMode="External"/><Relationship Id="rId170" Type="http://schemas.openxmlformats.org/officeDocument/2006/relationships/hyperlink" Target="https://www.walkscore.com/FL/Safety_Harbor" TargetMode="External"/><Relationship Id="rId226" Type="http://schemas.openxmlformats.org/officeDocument/2006/relationships/hyperlink" Target="https://www.walkscore.com/FL/North_Fort_Myers/33917" TargetMode="External"/><Relationship Id="rId268" Type="http://schemas.openxmlformats.org/officeDocument/2006/relationships/hyperlink" Target="https://www.walkscore.com/FL/Sun_City_Center/33573" TargetMode="External"/><Relationship Id="rId32" Type="http://schemas.openxmlformats.org/officeDocument/2006/relationships/hyperlink" Target="https://www.walkscore.com/FL/Tampa/33604" TargetMode="External"/><Relationship Id="rId74" Type="http://schemas.openxmlformats.org/officeDocument/2006/relationships/hyperlink" Target="https://www.walkscore.com/FL/Deerfield_Beach" TargetMode="External"/><Relationship Id="rId128" Type="http://schemas.openxmlformats.org/officeDocument/2006/relationships/hyperlink" Target="https://www.walkscore.com/FL/Homestead" TargetMode="External"/><Relationship Id="rId5" Type="http://schemas.openxmlformats.org/officeDocument/2006/relationships/hyperlink" Target="https://www.walkscore.com/FL/Hialeah" TargetMode="External"/><Relationship Id="rId181" Type="http://schemas.openxmlformats.org/officeDocument/2006/relationships/hyperlink" Target="https://www.walkscore.com/FL/Merritt_Island" TargetMode="External"/><Relationship Id="rId237" Type="http://schemas.openxmlformats.org/officeDocument/2006/relationships/hyperlink" Target="https://www.walkscore.com/FL/Weston/33327" TargetMode="External"/><Relationship Id="rId279" Type="http://schemas.openxmlformats.org/officeDocument/2006/relationships/hyperlink" Target="https://www.walkscore.com/FL/Poinciana" TargetMode="External"/><Relationship Id="rId22" Type="http://schemas.openxmlformats.org/officeDocument/2006/relationships/hyperlink" Target="https://www.walkscore.com/FL/Hallandale_Beach" TargetMode="External"/><Relationship Id="rId43" Type="http://schemas.openxmlformats.org/officeDocument/2006/relationships/hyperlink" Target="https://www.walkscore.com/FL/Kendall" TargetMode="External"/><Relationship Id="rId64" Type="http://schemas.openxmlformats.org/officeDocument/2006/relationships/hyperlink" Target="https://www.walkscore.com/FL/Lauderdale_Lakes" TargetMode="External"/><Relationship Id="rId118" Type="http://schemas.openxmlformats.org/officeDocument/2006/relationships/hyperlink" Target="https://www.walkscore.com/FL/Town_%27n%27_Country" TargetMode="External"/><Relationship Id="rId139" Type="http://schemas.openxmlformats.org/officeDocument/2006/relationships/hyperlink" Target="https://www.walkscore.com/FL/Kissimmee" TargetMode="External"/><Relationship Id="rId85" Type="http://schemas.openxmlformats.org/officeDocument/2006/relationships/hyperlink" Target="https://www.walkscore.com/FL/Boca_Raton/33486" TargetMode="External"/><Relationship Id="rId150" Type="http://schemas.openxmlformats.org/officeDocument/2006/relationships/hyperlink" Target="https://www.walkscore.com/FL/Plant_City/33563" TargetMode="External"/><Relationship Id="rId171" Type="http://schemas.openxmlformats.org/officeDocument/2006/relationships/hyperlink" Target="https://www.walkscore.com/FL/Safety_Harbor/34695" TargetMode="External"/><Relationship Id="rId192" Type="http://schemas.openxmlformats.org/officeDocument/2006/relationships/hyperlink" Target="https://www.walkscore.com/FL/Haines_City" TargetMode="External"/><Relationship Id="rId206" Type="http://schemas.openxmlformats.org/officeDocument/2006/relationships/hyperlink" Target="https://www.walkscore.com/FL/Wellington" TargetMode="External"/><Relationship Id="rId227" Type="http://schemas.openxmlformats.org/officeDocument/2006/relationships/hyperlink" Target="https://www.walkscore.com/FL/Oviedo" TargetMode="External"/><Relationship Id="rId248" Type="http://schemas.openxmlformats.org/officeDocument/2006/relationships/hyperlink" Target="https://www.walkscore.com/FL/Port_St._Lucie/34953" TargetMode="External"/><Relationship Id="rId269" Type="http://schemas.openxmlformats.org/officeDocument/2006/relationships/hyperlink" Target="https://www.walkscore.com/FL/The_Villages" TargetMode="External"/><Relationship Id="rId12" Type="http://schemas.openxmlformats.org/officeDocument/2006/relationships/hyperlink" Target="https://www.walkscore.com/FL/Coral_Terrace" TargetMode="External"/><Relationship Id="rId33" Type="http://schemas.openxmlformats.org/officeDocument/2006/relationships/hyperlink" Target="https://www.walkscore.com/FL/Kendall_West" TargetMode="External"/><Relationship Id="rId108" Type="http://schemas.openxmlformats.org/officeDocument/2006/relationships/hyperlink" Target="https://www.walkscore.com/FL/Fort_Myers/33901" TargetMode="External"/><Relationship Id="rId129" Type="http://schemas.openxmlformats.org/officeDocument/2006/relationships/hyperlink" Target="https://www.walkscore.com/FL/Homestead/33035" TargetMode="External"/><Relationship Id="rId280" Type="http://schemas.openxmlformats.org/officeDocument/2006/relationships/hyperlink" Target="https://www.walkscore.com/FL/The_Acreage" TargetMode="External"/><Relationship Id="rId54" Type="http://schemas.openxmlformats.org/officeDocument/2006/relationships/hyperlink" Target="https://www.walkscore.com/FL/Largo" TargetMode="External"/><Relationship Id="rId75" Type="http://schemas.openxmlformats.org/officeDocument/2006/relationships/hyperlink" Target="https://www.walkscore.com/FL/Deerfield_Beach/33442" TargetMode="External"/><Relationship Id="rId96" Type="http://schemas.openxmlformats.org/officeDocument/2006/relationships/hyperlink" Target="https://www.walkscore.com/FL/Temple_Terrace" TargetMode="External"/><Relationship Id="rId140" Type="http://schemas.openxmlformats.org/officeDocument/2006/relationships/hyperlink" Target="https://www.walkscore.com/FL/Palm_Harbor" TargetMode="External"/><Relationship Id="rId161" Type="http://schemas.openxmlformats.org/officeDocument/2006/relationships/hyperlink" Target="https://www.walkscore.com/FL/Cutler_Bay" TargetMode="External"/><Relationship Id="rId182" Type="http://schemas.openxmlformats.org/officeDocument/2006/relationships/hyperlink" Target="https://www.walkscore.com/FL/Merritt_Island/32952" TargetMode="External"/><Relationship Id="rId217" Type="http://schemas.openxmlformats.org/officeDocument/2006/relationships/hyperlink" Target="https://www.walkscore.com/FL/Cape_Coral/33914" TargetMode="External"/><Relationship Id="rId6" Type="http://schemas.openxmlformats.org/officeDocument/2006/relationships/hyperlink" Target="https://www.walkscore.com/FL/Hialeah/33012" TargetMode="External"/><Relationship Id="rId238" Type="http://schemas.openxmlformats.org/officeDocument/2006/relationships/hyperlink" Target="https://www.walkscore.com/FL/Bellview" TargetMode="External"/><Relationship Id="rId259" Type="http://schemas.openxmlformats.org/officeDocument/2006/relationships/hyperlink" Target="https://www.walkscore.com/FL/Fleming_Island" TargetMode="External"/><Relationship Id="rId23" Type="http://schemas.openxmlformats.org/officeDocument/2006/relationships/hyperlink" Target="https://www.walkscore.com/FL/Hollywood" TargetMode="External"/><Relationship Id="rId119" Type="http://schemas.openxmlformats.org/officeDocument/2006/relationships/hyperlink" Target="https://www.walkscore.com/FL/Town_%27n%27_Country/33615" TargetMode="External"/><Relationship Id="rId270" Type="http://schemas.openxmlformats.org/officeDocument/2006/relationships/hyperlink" Target="https://www.walkscore.com/FL/Fruit_Cove" TargetMode="External"/><Relationship Id="rId44" Type="http://schemas.openxmlformats.org/officeDocument/2006/relationships/hyperlink" Target="https://www.walkscore.com/FL/Kendall/33176" TargetMode="External"/><Relationship Id="rId65" Type="http://schemas.openxmlformats.org/officeDocument/2006/relationships/hyperlink" Target="https://www.walkscore.com/FL/Ives_Estates" TargetMode="External"/><Relationship Id="rId86" Type="http://schemas.openxmlformats.org/officeDocument/2006/relationships/hyperlink" Target="https://www.walkscore.com/FL/North_Lauderdale" TargetMode="External"/><Relationship Id="rId130" Type="http://schemas.openxmlformats.org/officeDocument/2006/relationships/hyperlink" Target="https://www.walkscore.com/FL/Riviera_Beach" TargetMode="External"/><Relationship Id="rId151" Type="http://schemas.openxmlformats.org/officeDocument/2006/relationships/hyperlink" Target="https://www.walkscore.com/FL/Tarpon_Springs" TargetMode="External"/><Relationship Id="rId172" Type="http://schemas.openxmlformats.org/officeDocument/2006/relationships/hyperlink" Target="https://www.walkscore.com/FL/Coconut_Creek" TargetMode="External"/><Relationship Id="rId193" Type="http://schemas.openxmlformats.org/officeDocument/2006/relationships/hyperlink" Target="https://www.walkscore.com/FL/West_Melbourne" TargetMode="External"/><Relationship Id="rId207" Type="http://schemas.openxmlformats.org/officeDocument/2006/relationships/hyperlink" Target="https://www.walkscore.com/FL/Wellington/33414" TargetMode="External"/><Relationship Id="rId228" Type="http://schemas.openxmlformats.org/officeDocument/2006/relationships/hyperlink" Target="https://www.walkscore.com/FL/Winter_Springs" TargetMode="External"/><Relationship Id="rId249" Type="http://schemas.openxmlformats.org/officeDocument/2006/relationships/hyperlink" Target="https://www.walkscore.com/FL/Palm_Bay" TargetMode="External"/><Relationship Id="rId13" Type="http://schemas.openxmlformats.org/officeDocument/2006/relationships/hyperlink" Target="https://www.walkscore.com/FL/Sunny_Isles_Beach" TargetMode="External"/><Relationship Id="rId109" Type="http://schemas.openxmlformats.org/officeDocument/2006/relationships/hyperlink" Target="https://www.walkscore.com/FL/Delray_Beach" TargetMode="External"/><Relationship Id="rId260" Type="http://schemas.openxmlformats.org/officeDocument/2006/relationships/hyperlink" Target="https://www.walkscore.com/FL/Fleming_Island/32003" TargetMode="External"/><Relationship Id="rId281" Type="http://schemas.openxmlformats.org/officeDocument/2006/relationships/table" Target="../tables/table14.xml"/><Relationship Id="rId34" Type="http://schemas.openxmlformats.org/officeDocument/2006/relationships/hyperlink" Target="https://www.walkscore.com/FL/The_Crossings" TargetMode="External"/><Relationship Id="rId55" Type="http://schemas.openxmlformats.org/officeDocument/2006/relationships/hyperlink" Target="https://www.walkscore.com/FL/Aventura" TargetMode="External"/><Relationship Id="rId76" Type="http://schemas.openxmlformats.org/officeDocument/2006/relationships/hyperlink" Target="https://www.walkscore.com/FL/Lauderhill" TargetMode="External"/><Relationship Id="rId97" Type="http://schemas.openxmlformats.org/officeDocument/2006/relationships/hyperlink" Target="https://www.walkscore.com/FL/Wright" TargetMode="External"/><Relationship Id="rId120" Type="http://schemas.openxmlformats.org/officeDocument/2006/relationships/hyperlink" Target="https://www.walkscore.com/FL/Melbourne" TargetMode="External"/><Relationship Id="rId141" Type="http://schemas.openxmlformats.org/officeDocument/2006/relationships/hyperlink" Target="https://www.walkscore.com/FL/Palm_Harbor/34683" TargetMode="External"/><Relationship Id="rId7" Type="http://schemas.openxmlformats.org/officeDocument/2006/relationships/hyperlink" Target="https://www.walkscore.com/FL/North_Miami_Beach" TargetMode="External"/><Relationship Id="rId162" Type="http://schemas.openxmlformats.org/officeDocument/2006/relationships/hyperlink" Target="https://www.walkscore.com/FL/Cooper_City" TargetMode="External"/><Relationship Id="rId183" Type="http://schemas.openxmlformats.org/officeDocument/2006/relationships/hyperlink" Target="https://www.walkscore.com/FL/East_Lake-Orient_Park" TargetMode="External"/><Relationship Id="rId218" Type="http://schemas.openxmlformats.org/officeDocument/2006/relationships/hyperlink" Target="https://www.walkscore.com/FL/Alafaya" TargetMode="External"/><Relationship Id="rId239" Type="http://schemas.openxmlformats.org/officeDocument/2006/relationships/hyperlink" Target="https://www.walkscore.com/FL/Bloomingdale" TargetMode="External"/><Relationship Id="rId250" Type="http://schemas.openxmlformats.org/officeDocument/2006/relationships/hyperlink" Target="https://www.walkscore.com/FL/Palm_Bay/32907" TargetMode="External"/><Relationship Id="rId271" Type="http://schemas.openxmlformats.org/officeDocument/2006/relationships/hyperlink" Target="https://www.walkscore.com/FL/Lehigh_Acres" TargetMode="External"/><Relationship Id="rId24" Type="http://schemas.openxmlformats.org/officeDocument/2006/relationships/hyperlink" Target="https://www.walkscore.com/FL/Hollywood/33021" TargetMode="External"/><Relationship Id="rId45" Type="http://schemas.openxmlformats.org/officeDocument/2006/relationships/hyperlink" Target="https://www.walkscore.com/FL/Kendale_Lakes" TargetMode="External"/><Relationship Id="rId66" Type="http://schemas.openxmlformats.org/officeDocument/2006/relationships/hyperlink" Target="https://www.walkscore.com/FL/Ojus" TargetMode="External"/><Relationship Id="rId87" Type="http://schemas.openxmlformats.org/officeDocument/2006/relationships/hyperlink" Target="https://www.walkscore.com/FL/Fort_Walton_Beach" TargetMode="External"/><Relationship Id="rId110" Type="http://schemas.openxmlformats.org/officeDocument/2006/relationships/hyperlink" Target="https://www.walkscore.com/FL/Delray_Beach/33445" TargetMode="External"/><Relationship Id="rId131" Type="http://schemas.openxmlformats.org/officeDocument/2006/relationships/hyperlink" Target="https://www.walkscore.com/FL/Riviera_Beach/33404" TargetMode="External"/><Relationship Id="rId152" Type="http://schemas.openxmlformats.org/officeDocument/2006/relationships/hyperlink" Target="https://www.walkscore.com/FL/Tarpon_Springs/34689" TargetMode="External"/><Relationship Id="rId173" Type="http://schemas.openxmlformats.org/officeDocument/2006/relationships/hyperlink" Target="https://www.walkscore.com/FL/Coconut_Creek/33073" TargetMode="External"/><Relationship Id="rId194" Type="http://schemas.openxmlformats.org/officeDocument/2006/relationships/hyperlink" Target="https://www.walkscore.com/FL/Palm_Beach_Gardens" TargetMode="External"/><Relationship Id="rId208" Type="http://schemas.openxmlformats.org/officeDocument/2006/relationships/hyperlink" Target="https://www.walkscore.com/FL/Bonita_Springs" TargetMode="External"/><Relationship Id="rId229" Type="http://schemas.openxmlformats.org/officeDocument/2006/relationships/hyperlink" Target="https://www.walkscore.com/FL/Meadow_Woods" TargetMode="External"/><Relationship Id="rId240" Type="http://schemas.openxmlformats.org/officeDocument/2006/relationships/hyperlink" Target="https://www.walkscore.com/FL/Northdale" TargetMode="External"/><Relationship Id="rId261" Type="http://schemas.openxmlformats.org/officeDocument/2006/relationships/hyperlink" Target="https://www.walkscore.com/FL/Wesley_Chapel" TargetMode="External"/><Relationship Id="rId14" Type="http://schemas.openxmlformats.org/officeDocument/2006/relationships/hyperlink" Target="https://www.walkscore.com/FL/University_Park" TargetMode="External"/><Relationship Id="rId35" Type="http://schemas.openxmlformats.org/officeDocument/2006/relationships/hyperlink" Target="https://www.walkscore.com/FL/Hialeah_Gardens" TargetMode="External"/><Relationship Id="rId56" Type="http://schemas.openxmlformats.org/officeDocument/2006/relationships/hyperlink" Target="https://www.walkscore.com/FL/Clearwater" TargetMode="External"/><Relationship Id="rId77" Type="http://schemas.openxmlformats.org/officeDocument/2006/relationships/hyperlink" Target="https://www.walkscore.com/FL/Tamiami" TargetMode="External"/><Relationship Id="rId100" Type="http://schemas.openxmlformats.org/officeDocument/2006/relationships/hyperlink" Target="https://www.walkscore.com/FL/Pensacola/32501" TargetMode="External"/><Relationship Id="rId8" Type="http://schemas.openxmlformats.org/officeDocument/2006/relationships/hyperlink" Target="https://www.walkscore.com/FL/Key_West" TargetMode="External"/><Relationship Id="rId98" Type="http://schemas.openxmlformats.org/officeDocument/2006/relationships/hyperlink" Target="https://www.walkscore.com/FL/Seminole" TargetMode="External"/><Relationship Id="rId121" Type="http://schemas.openxmlformats.org/officeDocument/2006/relationships/hyperlink" Target="https://www.walkscore.com/FL/Melbourne/32935" TargetMode="External"/><Relationship Id="rId142" Type="http://schemas.openxmlformats.org/officeDocument/2006/relationships/hyperlink" Target="https://www.walkscore.com/FL/Winter_Garden" TargetMode="External"/><Relationship Id="rId163" Type="http://schemas.openxmlformats.org/officeDocument/2006/relationships/hyperlink" Target="https://www.walkscore.com/FL/Holiday" TargetMode="External"/><Relationship Id="rId184" Type="http://schemas.openxmlformats.org/officeDocument/2006/relationships/hyperlink" Target="https://www.walkscore.com/FL/New_Smyrna_Beach" TargetMode="External"/><Relationship Id="rId219" Type="http://schemas.openxmlformats.org/officeDocument/2006/relationships/hyperlink" Target="https://www.walkscore.com/FL/Alafaya/32828" TargetMode="External"/><Relationship Id="rId230" Type="http://schemas.openxmlformats.org/officeDocument/2006/relationships/hyperlink" Target="https://www.walkscore.com/FL/DeBary" TargetMode="External"/><Relationship Id="rId251" Type="http://schemas.openxmlformats.org/officeDocument/2006/relationships/hyperlink" Target="https://www.walkscore.com/FL/Four_Corners" TargetMode="External"/><Relationship Id="rId25" Type="http://schemas.openxmlformats.org/officeDocument/2006/relationships/hyperlink" Target="https://www.walkscore.com/FL/Sarasota" TargetMode="External"/><Relationship Id="rId46" Type="http://schemas.openxmlformats.org/officeDocument/2006/relationships/hyperlink" Target="https://www.walkscore.com/FL/Kendale_Lakes/33183" TargetMode="External"/><Relationship Id="rId67" Type="http://schemas.openxmlformats.org/officeDocument/2006/relationships/hyperlink" Target="https://www.walkscore.com/FL/West_Palm_Beach" TargetMode="External"/><Relationship Id="rId272" Type="http://schemas.openxmlformats.org/officeDocument/2006/relationships/hyperlink" Target="https://www.walkscore.com/FL/Lehigh_Acres/33971" TargetMode="External"/><Relationship Id="rId88" Type="http://schemas.openxmlformats.org/officeDocument/2006/relationships/hyperlink" Target="https://www.walkscore.com/FL/Gainesville" TargetMode="External"/><Relationship Id="rId111" Type="http://schemas.openxmlformats.org/officeDocument/2006/relationships/hyperlink" Target="https://www.walkscore.com/FL/Altamonte_Springs" TargetMode="External"/><Relationship Id="rId132" Type="http://schemas.openxmlformats.org/officeDocument/2006/relationships/hyperlink" Target="https://www.walkscore.com/FL/Venice" TargetMode="External"/><Relationship Id="rId153" Type="http://schemas.openxmlformats.org/officeDocument/2006/relationships/hyperlink" Target="https://www.walkscore.com/FL/Palm_River-Clair_Mel" TargetMode="External"/><Relationship Id="rId174" Type="http://schemas.openxmlformats.org/officeDocument/2006/relationships/hyperlink" Target="https://www.walkscore.com/FL/Titusville" TargetMode="External"/><Relationship Id="rId195" Type="http://schemas.openxmlformats.org/officeDocument/2006/relationships/hyperlink" Target="https://www.walkscore.com/FL/Ormond_Beach" TargetMode="External"/><Relationship Id="rId209" Type="http://schemas.openxmlformats.org/officeDocument/2006/relationships/hyperlink" Target="https://www.walkscore.com/FL/Ocoee" TargetMode="External"/><Relationship Id="rId220" Type="http://schemas.openxmlformats.org/officeDocument/2006/relationships/hyperlink" Target="https://www.walkscore.com/FL/Wekiwa_Springs" TargetMode="External"/><Relationship Id="rId241" Type="http://schemas.openxmlformats.org/officeDocument/2006/relationships/hyperlink" Target="https://www.walkscore.com/FL/Sebastian" TargetMode="External"/><Relationship Id="rId15" Type="http://schemas.openxmlformats.org/officeDocument/2006/relationships/hyperlink" Target="https://www.walkscore.com/FL/Fort_Lauderdale" TargetMode="External"/><Relationship Id="rId36" Type="http://schemas.openxmlformats.org/officeDocument/2006/relationships/hyperlink" Target="https://www.walkscore.com/FL/Lealman" TargetMode="External"/><Relationship Id="rId57" Type="http://schemas.openxmlformats.org/officeDocument/2006/relationships/hyperlink" Target="https://www.walkscore.com/FL/Clearwater/33755" TargetMode="External"/><Relationship Id="rId262" Type="http://schemas.openxmlformats.org/officeDocument/2006/relationships/hyperlink" Target="https://www.walkscore.com/FL/Wesley_Chapel/33543" TargetMode="External"/><Relationship Id="rId78" Type="http://schemas.openxmlformats.org/officeDocument/2006/relationships/hyperlink" Target="https://www.walkscore.com/FL/Doral" TargetMode="External"/><Relationship Id="rId99" Type="http://schemas.openxmlformats.org/officeDocument/2006/relationships/hyperlink" Target="https://www.walkscore.com/FL/Pensacola" TargetMode="External"/><Relationship Id="rId101" Type="http://schemas.openxmlformats.org/officeDocument/2006/relationships/hyperlink" Target="https://www.walkscore.com/FL/Fort_Pierce" TargetMode="External"/><Relationship Id="rId122" Type="http://schemas.openxmlformats.org/officeDocument/2006/relationships/hyperlink" Target="https://www.walkscore.com/FL/Greenacres" TargetMode="External"/><Relationship Id="rId143" Type="http://schemas.openxmlformats.org/officeDocument/2006/relationships/hyperlink" Target="https://www.walkscore.com/FL/Golden_Gate" TargetMode="External"/><Relationship Id="rId164" Type="http://schemas.openxmlformats.org/officeDocument/2006/relationships/hyperlink" Target="https://www.walkscore.com/FL/Princeton" TargetMode="External"/><Relationship Id="rId185" Type="http://schemas.openxmlformats.org/officeDocument/2006/relationships/hyperlink" Target="https://www.walkscore.com/FL/Westchase" TargetMode="External"/><Relationship Id="rId9" Type="http://schemas.openxmlformats.org/officeDocument/2006/relationships/hyperlink" Target="https://www.walkscore.com/FL/Westchester" TargetMode="External"/><Relationship Id="rId210" Type="http://schemas.openxmlformats.org/officeDocument/2006/relationships/hyperlink" Target="https://www.walkscore.com/FL/Ocoee/34761" TargetMode="External"/><Relationship Id="rId26" Type="http://schemas.openxmlformats.org/officeDocument/2006/relationships/hyperlink" Target="https://www.walkscore.com/FL/Sarasota/34237" TargetMode="External"/><Relationship Id="rId231" Type="http://schemas.openxmlformats.org/officeDocument/2006/relationships/hyperlink" Target="https://www.walkscore.com/FL/DeBary/32713" TargetMode="External"/><Relationship Id="rId252" Type="http://schemas.openxmlformats.org/officeDocument/2006/relationships/hyperlink" Target="https://www.walkscore.com/FL/Parkland" TargetMode="External"/><Relationship Id="rId273" Type="http://schemas.openxmlformats.org/officeDocument/2006/relationships/hyperlink" Target="https://www.walkscore.com/FL/North_Port" TargetMode="External"/><Relationship Id="rId47" Type="http://schemas.openxmlformats.org/officeDocument/2006/relationships/hyperlink" Target="https://www.walkscore.com/FL/The_Hammocks" TargetMode="External"/><Relationship Id="rId68" Type="http://schemas.openxmlformats.org/officeDocument/2006/relationships/hyperlink" Target="https://www.walkscore.com/FL/West_Palm_Beach/33401" TargetMode="External"/><Relationship Id="rId89" Type="http://schemas.openxmlformats.org/officeDocument/2006/relationships/hyperlink" Target="https://www.walkscore.com/FL/Gainesville/32605" TargetMode="External"/><Relationship Id="rId112" Type="http://schemas.openxmlformats.org/officeDocument/2006/relationships/hyperlink" Target="https://www.walkscore.com/FL/Miami_Lakes" TargetMode="External"/><Relationship Id="rId133" Type="http://schemas.openxmlformats.org/officeDocument/2006/relationships/hyperlink" Target="https://www.walkscore.com/FL/Venice/34285" TargetMode="External"/><Relationship Id="rId154" Type="http://schemas.openxmlformats.org/officeDocument/2006/relationships/hyperlink" Target="https://www.walkscore.com/FL/Davie" TargetMode="External"/><Relationship Id="rId175" Type="http://schemas.openxmlformats.org/officeDocument/2006/relationships/hyperlink" Target="https://www.walkscore.com/FL/St._Cloud" TargetMode="External"/><Relationship Id="rId196" Type="http://schemas.openxmlformats.org/officeDocument/2006/relationships/hyperlink" Target="https://www.walkscore.com/FL/Royal_Palm_Beach" TargetMode="External"/><Relationship Id="rId200" Type="http://schemas.openxmlformats.org/officeDocument/2006/relationships/hyperlink" Target="https://www.walkscore.com/FL/Brent" TargetMode="External"/><Relationship Id="rId16" Type="http://schemas.openxmlformats.org/officeDocument/2006/relationships/hyperlink" Target="https://www.walkscore.com/FL/Fort_Lauderdale/33308" TargetMode="External"/><Relationship Id="rId221" Type="http://schemas.openxmlformats.org/officeDocument/2006/relationships/hyperlink" Target="https://www.walkscore.com/FL/Palm_Valley" TargetMode="External"/><Relationship Id="rId242" Type="http://schemas.openxmlformats.org/officeDocument/2006/relationships/hyperlink" Target="https://www.walkscore.com/FL/Edgewater" TargetMode="External"/><Relationship Id="rId263" Type="http://schemas.openxmlformats.org/officeDocument/2006/relationships/hyperlink" Target="https://www.walkscore.com/FL/East_Lake" TargetMode="External"/><Relationship Id="rId37" Type="http://schemas.openxmlformats.org/officeDocument/2006/relationships/hyperlink" Target="https://www.walkscore.com/FL/Fountainebleau" TargetMode="External"/><Relationship Id="rId58" Type="http://schemas.openxmlformats.org/officeDocument/2006/relationships/hyperlink" Target="https://www.walkscore.com/FL/Palm_Springs" TargetMode="External"/><Relationship Id="rId79" Type="http://schemas.openxmlformats.org/officeDocument/2006/relationships/hyperlink" Target="https://www.walkscore.com/FL/Jasmine_Estates" TargetMode="External"/><Relationship Id="rId102" Type="http://schemas.openxmlformats.org/officeDocument/2006/relationships/hyperlink" Target="https://www.walkscore.com/FL/Fort_Pierce/34950" TargetMode="External"/><Relationship Id="rId123" Type="http://schemas.openxmlformats.org/officeDocument/2006/relationships/hyperlink" Target="https://www.walkscore.com/FL/Panama_City" TargetMode="External"/><Relationship Id="rId144" Type="http://schemas.openxmlformats.org/officeDocument/2006/relationships/hyperlink" Target="https://www.walkscore.com/FL/Palmetto_Bay" TargetMode="External"/><Relationship Id="rId90" Type="http://schemas.openxmlformats.org/officeDocument/2006/relationships/hyperlink" Target="https://www.walkscore.com/FL/Sunrise" TargetMode="External"/><Relationship Id="rId165" Type="http://schemas.openxmlformats.org/officeDocument/2006/relationships/hyperlink" Target="https://www.walkscore.com/FL/Jacksonville" TargetMode="External"/><Relationship Id="rId186" Type="http://schemas.openxmlformats.org/officeDocument/2006/relationships/hyperlink" Target="https://www.walkscore.com/FL/Lynn_Haven" TargetMode="External"/><Relationship Id="rId211" Type="http://schemas.openxmlformats.org/officeDocument/2006/relationships/hyperlink" Target="https://www.walkscore.com/FL/Buenaventura_Lakes" TargetMode="External"/><Relationship Id="rId232" Type="http://schemas.openxmlformats.org/officeDocument/2006/relationships/hyperlink" Target="https://www.walkscore.com/FL/Spring_Hill" TargetMode="External"/><Relationship Id="rId253" Type="http://schemas.openxmlformats.org/officeDocument/2006/relationships/hyperlink" Target="https://www.walkscore.com/FL/Estero" TargetMode="External"/><Relationship Id="rId274" Type="http://schemas.openxmlformats.org/officeDocument/2006/relationships/hyperlink" Target="https://www.walkscore.com/FL/North_Port/34288" TargetMode="External"/><Relationship Id="rId27" Type="http://schemas.openxmlformats.org/officeDocument/2006/relationships/hyperlink" Target="https://www.walkscore.com/FL/Dania_Beach" TargetMode="External"/><Relationship Id="rId48" Type="http://schemas.openxmlformats.org/officeDocument/2006/relationships/hyperlink" Target="https://www.walkscore.com/FL/Winter_Park" TargetMode="External"/><Relationship Id="rId69" Type="http://schemas.openxmlformats.org/officeDocument/2006/relationships/hyperlink" Target="https://www.walkscore.com/FL/Bradenton" TargetMode="External"/><Relationship Id="rId113" Type="http://schemas.openxmlformats.org/officeDocument/2006/relationships/hyperlink" Target="https://www.walkscore.com/FL/Leisure_City" TargetMode="External"/><Relationship Id="rId134" Type="http://schemas.openxmlformats.org/officeDocument/2006/relationships/hyperlink" Target="https://www.walkscore.com/FL/Belle_Glade" TargetMode="External"/><Relationship Id="rId80" Type="http://schemas.openxmlformats.org/officeDocument/2006/relationships/hyperlink" Target="https://www.walkscore.com/FL/Coral_Springs" TargetMode="External"/><Relationship Id="rId155" Type="http://schemas.openxmlformats.org/officeDocument/2006/relationships/hyperlink" Target="https://www.walkscore.com/FL/Davie/33314" TargetMode="External"/><Relationship Id="rId176" Type="http://schemas.openxmlformats.org/officeDocument/2006/relationships/hyperlink" Target="https://www.walkscore.com/FL/Winter_Haven" TargetMode="External"/><Relationship Id="rId197" Type="http://schemas.openxmlformats.org/officeDocument/2006/relationships/hyperlink" Target="https://www.walkscore.com/FL/Ferry_Pass" TargetMode="External"/><Relationship Id="rId201" Type="http://schemas.openxmlformats.org/officeDocument/2006/relationships/hyperlink" Target="https://www.walkscore.com/FL/Port_Orange" TargetMode="External"/><Relationship Id="rId222" Type="http://schemas.openxmlformats.org/officeDocument/2006/relationships/hyperlink" Target="https://www.walkscore.com/FL/Deltona" TargetMode="External"/><Relationship Id="rId243" Type="http://schemas.openxmlformats.org/officeDocument/2006/relationships/hyperlink" Target="https://www.walkscore.com/FL/San_Carlos_Park" TargetMode="External"/><Relationship Id="rId264" Type="http://schemas.openxmlformats.org/officeDocument/2006/relationships/hyperlink" Target="https://www.walkscore.com/FL/East_Lake/34685" TargetMode="External"/><Relationship Id="rId17" Type="http://schemas.openxmlformats.org/officeDocument/2006/relationships/hyperlink" Target="https://www.walkscore.com/FL/Coral_Gables" TargetMode="External"/><Relationship Id="rId38" Type="http://schemas.openxmlformats.org/officeDocument/2006/relationships/hyperlink" Target="https://www.walkscore.com/FL/University" TargetMode="External"/><Relationship Id="rId59" Type="http://schemas.openxmlformats.org/officeDocument/2006/relationships/hyperlink" Target="https://www.walkscore.com/FL/Orlando" TargetMode="External"/><Relationship Id="rId103" Type="http://schemas.openxmlformats.org/officeDocument/2006/relationships/hyperlink" Target="https://www.walkscore.com/FL/West_Pensacola" TargetMode="External"/><Relationship Id="rId124" Type="http://schemas.openxmlformats.org/officeDocument/2006/relationships/hyperlink" Target="https://www.walkscore.com/FL/DeLand" TargetMode="External"/><Relationship Id="rId70" Type="http://schemas.openxmlformats.org/officeDocument/2006/relationships/hyperlink" Target="https://www.walkscore.com/FL/Pinellas_Park" TargetMode="External"/><Relationship Id="rId91" Type="http://schemas.openxmlformats.org/officeDocument/2006/relationships/hyperlink" Target="https://www.walkscore.com/FL/Sunrise/33351" TargetMode="External"/><Relationship Id="rId145" Type="http://schemas.openxmlformats.org/officeDocument/2006/relationships/hyperlink" Target="https://www.walkscore.com/FL/Plantation" TargetMode="External"/><Relationship Id="rId166" Type="http://schemas.openxmlformats.org/officeDocument/2006/relationships/hyperlink" Target="https://www.walkscore.com/FL/Jacksonville/32210" TargetMode="External"/><Relationship Id="rId187" Type="http://schemas.openxmlformats.org/officeDocument/2006/relationships/hyperlink" Target="https://www.walkscore.com/FL/Richmond_West" TargetMode="External"/><Relationship Id="rId1" Type="http://schemas.openxmlformats.org/officeDocument/2006/relationships/hyperlink" Target="https://www.walkscore.com/FL/Miami" TargetMode="External"/><Relationship Id="rId212" Type="http://schemas.openxmlformats.org/officeDocument/2006/relationships/hyperlink" Target="https://www.walkscore.com/FL/Buenaventura_Lakes/34743" TargetMode="External"/><Relationship Id="rId233" Type="http://schemas.openxmlformats.org/officeDocument/2006/relationships/hyperlink" Target="https://www.walkscore.com/FL/Spring_Hill/34609" TargetMode="External"/><Relationship Id="rId254" Type="http://schemas.openxmlformats.org/officeDocument/2006/relationships/hyperlink" Target="https://www.walkscore.com/FL/Pace" TargetMode="External"/><Relationship Id="rId28" Type="http://schemas.openxmlformats.org/officeDocument/2006/relationships/hyperlink" Target="https://www.walkscore.com/FL/West_Little_River" TargetMode="External"/><Relationship Id="rId49" Type="http://schemas.openxmlformats.org/officeDocument/2006/relationships/hyperlink" Target="https://www.walkscore.com/FL/Winter_Park/32789" TargetMode="External"/><Relationship Id="rId114" Type="http://schemas.openxmlformats.org/officeDocument/2006/relationships/hyperlink" Target="https://www.walkscore.com/FL/Naples" TargetMode="External"/><Relationship Id="rId275" Type="http://schemas.openxmlformats.org/officeDocument/2006/relationships/hyperlink" Target="https://www.walkscore.com/FL/Palm_Coast" TargetMode="External"/><Relationship Id="rId60" Type="http://schemas.openxmlformats.org/officeDocument/2006/relationships/hyperlink" Target="https://www.walkscore.com/FL/Orlando/32811" TargetMode="External"/><Relationship Id="rId81" Type="http://schemas.openxmlformats.org/officeDocument/2006/relationships/hyperlink" Target="https://www.walkscore.com/FL/Coral_Springs/33065" TargetMode="External"/><Relationship Id="rId135" Type="http://schemas.openxmlformats.org/officeDocument/2006/relationships/hyperlink" Target="https://www.walkscore.com/FL/Tallahassee" TargetMode="External"/><Relationship Id="rId156" Type="http://schemas.openxmlformats.org/officeDocument/2006/relationships/hyperlink" Target="https://www.walkscore.com/FL/Pine_Hills" TargetMode="External"/><Relationship Id="rId177" Type="http://schemas.openxmlformats.org/officeDocument/2006/relationships/hyperlink" Target="https://www.walkscore.com/FL/Lake_Magdalene" TargetMode="External"/><Relationship Id="rId198" Type="http://schemas.openxmlformats.org/officeDocument/2006/relationships/hyperlink" Target="https://www.walkscore.com/FL/Clermont" TargetMode="External"/><Relationship Id="rId202" Type="http://schemas.openxmlformats.org/officeDocument/2006/relationships/hyperlink" Target="https://www.walkscore.com/FL/Port_Orange/32129" TargetMode="External"/><Relationship Id="rId223" Type="http://schemas.openxmlformats.org/officeDocument/2006/relationships/hyperlink" Target="https://www.walkscore.com/FL/Port_Charlotte" TargetMode="External"/><Relationship Id="rId244" Type="http://schemas.openxmlformats.org/officeDocument/2006/relationships/hyperlink" Target="https://www.walkscore.com/FL/Palm_City" TargetMode="External"/><Relationship Id="rId18" Type="http://schemas.openxmlformats.org/officeDocument/2006/relationships/hyperlink" Target="https://www.walkscore.com/FL/Coral_Gables/33146" TargetMode="External"/><Relationship Id="rId39" Type="http://schemas.openxmlformats.org/officeDocument/2006/relationships/hyperlink" Target="https://www.walkscore.com/FL/Golden_Glades" TargetMode="External"/><Relationship Id="rId265" Type="http://schemas.openxmlformats.org/officeDocument/2006/relationships/hyperlink" Target="https://www.walkscore.com/FL/Lutz" TargetMode="External"/><Relationship Id="rId50" Type="http://schemas.openxmlformats.org/officeDocument/2006/relationships/hyperlink" Target="https://www.walkscore.com/FL/St._Petersburg" TargetMode="External"/><Relationship Id="rId104" Type="http://schemas.openxmlformats.org/officeDocument/2006/relationships/hyperlink" Target="https://www.walkscore.com/FL/Cocoa" TargetMode="External"/><Relationship Id="rId125" Type="http://schemas.openxmlformats.org/officeDocument/2006/relationships/hyperlink" Target="https://www.walkscore.com/FL/Casselberry" TargetMode="External"/><Relationship Id="rId146" Type="http://schemas.openxmlformats.org/officeDocument/2006/relationships/hyperlink" Target="https://www.walkscore.com/FL/Carrollwood" TargetMode="External"/><Relationship Id="rId167" Type="http://schemas.openxmlformats.org/officeDocument/2006/relationships/hyperlink" Target="https://www.walkscore.com/FL/University_-_Central" TargetMode="External"/><Relationship Id="rId188" Type="http://schemas.openxmlformats.org/officeDocument/2006/relationships/hyperlink" Target="https://www.walkscore.com/FL/Citrus_Park" TargetMode="External"/><Relationship Id="rId71" Type="http://schemas.openxmlformats.org/officeDocument/2006/relationships/hyperlink" Target="https://www.walkscore.com/FL/Pinellas_Park/33781" TargetMode="External"/><Relationship Id="rId92" Type="http://schemas.openxmlformats.org/officeDocument/2006/relationships/hyperlink" Target="https://www.walkscore.com/FL/Daytona_Beach" TargetMode="External"/><Relationship Id="rId213" Type="http://schemas.openxmlformats.org/officeDocument/2006/relationships/hyperlink" Target="https://www.walkscore.com/FL/Apopka" TargetMode="External"/><Relationship Id="rId234" Type="http://schemas.openxmlformats.org/officeDocument/2006/relationships/hyperlink" Target="https://www.walkscore.com/FL/Riverview" TargetMode="External"/><Relationship Id="rId2" Type="http://schemas.openxmlformats.org/officeDocument/2006/relationships/hyperlink" Target="https://www.walkscore.com/FL/Miami/33125" TargetMode="External"/><Relationship Id="rId29" Type="http://schemas.openxmlformats.org/officeDocument/2006/relationships/hyperlink" Target="https://www.walkscore.com/FL/Jacksonville_Beach" TargetMode="External"/><Relationship Id="rId255" Type="http://schemas.openxmlformats.org/officeDocument/2006/relationships/hyperlink" Target="https://www.walkscore.com/FL/Land_O%27_Lakes" TargetMode="External"/><Relationship Id="rId276" Type="http://schemas.openxmlformats.org/officeDocument/2006/relationships/hyperlink" Target="https://www.walkscore.com/FL/Palm_Coast/32164" TargetMode="External"/><Relationship Id="rId40" Type="http://schemas.openxmlformats.org/officeDocument/2006/relationships/hyperlink" Target="https://www.walkscore.com/FL/South_Bradenton" TargetMode="External"/><Relationship Id="rId115" Type="http://schemas.openxmlformats.org/officeDocument/2006/relationships/hyperlink" Target="https://www.walkscore.com/FL/Naples/34102" TargetMode="External"/><Relationship Id="rId136" Type="http://schemas.openxmlformats.org/officeDocument/2006/relationships/hyperlink" Target="https://www.walkscore.com/FL/Tallahassee/32301" TargetMode="External"/><Relationship Id="rId157" Type="http://schemas.openxmlformats.org/officeDocument/2006/relationships/hyperlink" Target="https://www.walkscore.com/FL/Ocala" TargetMode="External"/><Relationship Id="rId178" Type="http://schemas.openxmlformats.org/officeDocument/2006/relationships/hyperlink" Target="https://www.walkscore.com/FL/Eustis" TargetMode="External"/><Relationship Id="rId61" Type="http://schemas.openxmlformats.org/officeDocument/2006/relationships/hyperlink" Target="https://www.walkscore.com/FL/Country_Club" TargetMode="External"/><Relationship Id="rId82" Type="http://schemas.openxmlformats.org/officeDocument/2006/relationships/hyperlink" Target="https://www.walkscore.com/FL/Miami_Gardens" TargetMode="External"/><Relationship Id="rId199" Type="http://schemas.openxmlformats.org/officeDocument/2006/relationships/hyperlink" Target="https://www.walkscore.com/FL/Rockledge" TargetMode="External"/><Relationship Id="rId203" Type="http://schemas.openxmlformats.org/officeDocument/2006/relationships/hyperlink" Target="https://www.walkscore.com/FL/Lakeside" TargetMode="External"/><Relationship Id="rId19" Type="http://schemas.openxmlformats.org/officeDocument/2006/relationships/hyperlink" Target="https://www.walkscore.com/FL/Lake_Worth" TargetMode="External"/><Relationship Id="rId224" Type="http://schemas.openxmlformats.org/officeDocument/2006/relationships/hyperlink" Target="https://www.walkscore.com/FL/Port_Charlotte/33952" TargetMode="External"/><Relationship Id="rId245" Type="http://schemas.openxmlformats.org/officeDocument/2006/relationships/hyperlink" Target="https://www.walkscore.com/FL/Ruskin" TargetMode="External"/><Relationship Id="rId266" Type="http://schemas.openxmlformats.org/officeDocument/2006/relationships/hyperlink" Target="https://www.walkscore.com/FL/Lutz/33548" TargetMode="External"/><Relationship Id="rId30" Type="http://schemas.openxmlformats.org/officeDocument/2006/relationships/hyperlink" Target="https://www.walkscore.com/FL/Jacksonville_Beach/32250" TargetMode="External"/><Relationship Id="rId105" Type="http://schemas.openxmlformats.org/officeDocument/2006/relationships/hyperlink" Target="https://www.walkscore.com/FL/Cocoa/32922" TargetMode="External"/><Relationship Id="rId126" Type="http://schemas.openxmlformats.org/officeDocument/2006/relationships/hyperlink" Target="https://www.walkscore.com/FL/Pembroke_Pines" TargetMode="External"/><Relationship Id="rId147" Type="http://schemas.openxmlformats.org/officeDocument/2006/relationships/hyperlink" Target="https://www.walkscore.com/FL/Pinecrest" TargetMode="External"/><Relationship Id="rId168" Type="http://schemas.openxmlformats.org/officeDocument/2006/relationships/hyperlink" Target="https://www.walkscore.com/FL/Leesburg" TargetMode="External"/><Relationship Id="rId51" Type="http://schemas.openxmlformats.org/officeDocument/2006/relationships/hyperlink" Target="https://www.walkscore.com/FL/St._Petersburg/33710" TargetMode="External"/><Relationship Id="rId72" Type="http://schemas.openxmlformats.org/officeDocument/2006/relationships/hyperlink" Target="https://www.walkscore.com/FL/South_Miami_Heights" TargetMode="External"/><Relationship Id="rId93" Type="http://schemas.openxmlformats.org/officeDocument/2006/relationships/hyperlink" Target="https://www.walkscore.com/FL/Daytona_Beach/32114" TargetMode="External"/><Relationship Id="rId189" Type="http://schemas.openxmlformats.org/officeDocument/2006/relationships/hyperlink" Target="https://www.walkscore.com/FL/Citrus_Park/33625" TargetMode="External"/><Relationship Id="rId3" Type="http://schemas.openxmlformats.org/officeDocument/2006/relationships/hyperlink" Target="https://www.walkscore.com/FL/Miami_Beach" TargetMode="External"/><Relationship Id="rId214" Type="http://schemas.openxmlformats.org/officeDocument/2006/relationships/hyperlink" Target="https://www.walkscore.com/FL/Crestview" TargetMode="External"/><Relationship Id="rId235" Type="http://schemas.openxmlformats.org/officeDocument/2006/relationships/hyperlink" Target="https://www.walkscore.com/FL/Riverview/33569" TargetMode="External"/><Relationship Id="rId256" Type="http://schemas.openxmlformats.org/officeDocument/2006/relationships/hyperlink" Target="https://www.walkscore.com/FL/Florida_Ridge" TargetMode="External"/><Relationship Id="rId277" Type="http://schemas.openxmlformats.org/officeDocument/2006/relationships/hyperlink" Target="https://www.walkscore.com/FL/Keystone" TargetMode="External"/><Relationship Id="rId116" Type="http://schemas.openxmlformats.org/officeDocument/2006/relationships/hyperlink" Target="https://www.walkscore.com/FL/Boynton_Beach" TargetMode="External"/><Relationship Id="rId137" Type="http://schemas.openxmlformats.org/officeDocument/2006/relationships/hyperlink" Target="https://www.walkscore.com/FL/Tamarac" TargetMode="External"/><Relationship Id="rId158" Type="http://schemas.openxmlformats.org/officeDocument/2006/relationships/hyperlink" Target="https://www.walkscore.com/FL/Jupiter" TargetMode="External"/><Relationship Id="rId20" Type="http://schemas.openxmlformats.org/officeDocument/2006/relationships/hyperlink" Target="https://www.walkscore.com/FL/Lake_Worth/33460" TargetMode="External"/><Relationship Id="rId41" Type="http://schemas.openxmlformats.org/officeDocument/2006/relationships/hyperlink" Target="https://www.walkscore.com/FL/Egypt_Lake-Leto" TargetMode="External"/><Relationship Id="rId62" Type="http://schemas.openxmlformats.org/officeDocument/2006/relationships/hyperlink" Target="https://www.walkscore.com/FL/Dunedin" TargetMode="External"/><Relationship Id="rId83" Type="http://schemas.openxmlformats.org/officeDocument/2006/relationships/hyperlink" Target="https://www.walkscore.com/FL/Miami_Gardens/33056" TargetMode="External"/><Relationship Id="rId179" Type="http://schemas.openxmlformats.org/officeDocument/2006/relationships/hyperlink" Target="https://www.walkscore.com/FL/Brandon" TargetMode="External"/><Relationship Id="rId190" Type="http://schemas.openxmlformats.org/officeDocument/2006/relationships/hyperlink" Target="https://www.walkscore.com/FL/Immokalee" TargetMode="External"/><Relationship Id="rId204" Type="http://schemas.openxmlformats.org/officeDocument/2006/relationships/hyperlink" Target="https://www.walkscore.com/FL/Lakeside/32065" TargetMode="External"/><Relationship Id="rId225" Type="http://schemas.openxmlformats.org/officeDocument/2006/relationships/hyperlink" Target="https://www.walkscore.com/FL/North_Fort_Myers" TargetMode="External"/><Relationship Id="rId246" Type="http://schemas.openxmlformats.org/officeDocument/2006/relationships/hyperlink" Target="https://www.walkscore.com/FL/Punta_Gorda" TargetMode="External"/><Relationship Id="rId267" Type="http://schemas.openxmlformats.org/officeDocument/2006/relationships/hyperlink" Target="https://www.walkscore.com/FL/Sun_City_Center" TargetMode="External"/><Relationship Id="rId106" Type="http://schemas.openxmlformats.org/officeDocument/2006/relationships/hyperlink" Target="https://www.walkscore.com/FL/Lakeland" TargetMode="External"/><Relationship Id="rId127" Type="http://schemas.openxmlformats.org/officeDocument/2006/relationships/hyperlink" Target="https://www.walkscore.com/FL/Pembroke_Pines/33028" TargetMode="External"/><Relationship Id="rId10" Type="http://schemas.openxmlformats.org/officeDocument/2006/relationships/hyperlink" Target="https://www.walkscore.com/FL/North_Miami" TargetMode="External"/><Relationship Id="rId31" Type="http://schemas.openxmlformats.org/officeDocument/2006/relationships/hyperlink" Target="https://www.walkscore.com/FL/Tampa" TargetMode="External"/><Relationship Id="rId52" Type="http://schemas.openxmlformats.org/officeDocument/2006/relationships/hyperlink" Target="https://www.walkscore.com/FL/Pompano_Beach" TargetMode="External"/><Relationship Id="rId73" Type="http://schemas.openxmlformats.org/officeDocument/2006/relationships/hyperlink" Target="https://www.walkscore.com/FL/Oak_Ridge" TargetMode="External"/><Relationship Id="rId94" Type="http://schemas.openxmlformats.org/officeDocument/2006/relationships/hyperlink" Target="https://www.walkscore.com/FL/Margate" TargetMode="External"/><Relationship Id="rId148" Type="http://schemas.openxmlformats.org/officeDocument/2006/relationships/hyperlink" Target="https://www.walkscore.com/FL/Miramar" TargetMode="External"/><Relationship Id="rId169" Type="http://schemas.openxmlformats.org/officeDocument/2006/relationships/hyperlink" Target="https://www.walkscore.com/FL/Bartow" TargetMode="External"/><Relationship Id="rId4" Type="http://schemas.openxmlformats.org/officeDocument/2006/relationships/hyperlink" Target="https://www.walkscore.com/FL/Miami_Beach/33139" TargetMode="External"/><Relationship Id="rId180" Type="http://schemas.openxmlformats.org/officeDocument/2006/relationships/hyperlink" Target="https://www.walkscore.com/FL/Brandon/33511" TargetMode="External"/><Relationship Id="rId215" Type="http://schemas.openxmlformats.org/officeDocument/2006/relationships/hyperlink" Target="https://www.walkscore.com/FL/Ensley" TargetMode="External"/><Relationship Id="rId236" Type="http://schemas.openxmlformats.org/officeDocument/2006/relationships/hyperlink" Target="https://www.walkscore.com/FL/Weston" TargetMode="External"/><Relationship Id="rId257" Type="http://schemas.openxmlformats.org/officeDocument/2006/relationships/hyperlink" Target="https://www.walkscore.com/FL/Valrico" TargetMode="External"/><Relationship Id="rId278" Type="http://schemas.openxmlformats.org/officeDocument/2006/relationships/hyperlink" Target="https://www.walkscore.com/FL/Oakleaf_Plantation" TargetMode="External"/><Relationship Id="rId42" Type="http://schemas.openxmlformats.org/officeDocument/2006/relationships/hyperlink" Target="https://www.walkscore.com/FL/Glenvar_Heights" TargetMode="External"/><Relationship Id="rId84" Type="http://schemas.openxmlformats.org/officeDocument/2006/relationships/hyperlink" Target="https://www.walkscore.com/FL/Boca_Raton" TargetMode="External"/><Relationship Id="rId138" Type="http://schemas.openxmlformats.org/officeDocument/2006/relationships/hyperlink" Target="https://www.walkscore.com/FL/Tamarac/33321" TargetMode="External"/><Relationship Id="rId191" Type="http://schemas.openxmlformats.org/officeDocument/2006/relationships/hyperlink" Target="https://www.walkscore.com/FL/Bayonet_Point" TargetMode="External"/><Relationship Id="rId205" Type="http://schemas.openxmlformats.org/officeDocument/2006/relationships/hyperlink" Target="https://www.walkscore.com/FL/Vero_Beach_South" TargetMode="External"/><Relationship Id="rId247" Type="http://schemas.openxmlformats.org/officeDocument/2006/relationships/hyperlink" Target="https://www.walkscore.com/FL/Port_St._Lucie" TargetMode="External"/><Relationship Id="rId107" Type="http://schemas.openxmlformats.org/officeDocument/2006/relationships/hyperlink" Target="https://www.walkscore.com/FL/Fort_Myers" TargetMode="External"/><Relationship Id="rId11" Type="http://schemas.openxmlformats.org/officeDocument/2006/relationships/hyperlink" Target="https://www.walkscore.com/FL/North_Miami/33181" TargetMode="External"/><Relationship Id="rId53" Type="http://schemas.openxmlformats.org/officeDocument/2006/relationships/hyperlink" Target="https://www.walkscore.com/FL/Pompano_Beach/33060" TargetMode="External"/><Relationship Id="rId149" Type="http://schemas.openxmlformats.org/officeDocument/2006/relationships/hyperlink" Target="https://www.walkscore.com/FL/Plant_City" TargetMode="External"/><Relationship Id="rId95" Type="http://schemas.openxmlformats.org/officeDocument/2006/relationships/hyperlink" Target="https://www.walkscore.com/FL/Margate/33063" TargetMode="External"/><Relationship Id="rId160" Type="http://schemas.openxmlformats.org/officeDocument/2006/relationships/hyperlink" Target="https://www.walkscore.com/FL/Sanford" TargetMode="External"/><Relationship Id="rId216" Type="http://schemas.openxmlformats.org/officeDocument/2006/relationships/hyperlink" Target="https://www.walkscore.com/FL/Cape_Coral" TargetMode="External"/><Relationship Id="rId258" Type="http://schemas.openxmlformats.org/officeDocument/2006/relationships/hyperlink" Target="https://www.walkscore.com/FL/Navarre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GA/Sandy_Springs" TargetMode="External"/><Relationship Id="rId21" Type="http://schemas.openxmlformats.org/officeDocument/2006/relationships/hyperlink" Target="https://www.walkscore.com/GA/Valdosta" TargetMode="External"/><Relationship Id="rId42" Type="http://schemas.openxmlformats.org/officeDocument/2006/relationships/hyperlink" Target="https://www.walkscore.com/GA/Augusta-Richmond_County" TargetMode="External"/><Relationship Id="rId47" Type="http://schemas.openxmlformats.org/officeDocument/2006/relationships/hyperlink" Target="https://www.walkscore.com/GA/Newnan" TargetMode="External"/><Relationship Id="rId63" Type="http://schemas.openxmlformats.org/officeDocument/2006/relationships/hyperlink" Target="https://www.walkscore.com/GA/Pooler/31322" TargetMode="External"/><Relationship Id="rId68" Type="http://schemas.openxmlformats.org/officeDocument/2006/relationships/hyperlink" Target="https://www.walkscore.com/GA/Union_City/30291" TargetMode="External"/><Relationship Id="rId7" Type="http://schemas.openxmlformats.org/officeDocument/2006/relationships/hyperlink" Target="https://www.walkscore.com/GA/North_Decatur" TargetMode="External"/><Relationship Id="rId2" Type="http://schemas.openxmlformats.org/officeDocument/2006/relationships/hyperlink" Target="https://www.walkscore.com/GA/Atlanta" TargetMode="External"/><Relationship Id="rId16" Type="http://schemas.openxmlformats.org/officeDocument/2006/relationships/hyperlink" Target="https://www.walkscore.com/GA/East_Point/30344" TargetMode="External"/><Relationship Id="rId29" Type="http://schemas.openxmlformats.org/officeDocument/2006/relationships/hyperlink" Target="https://www.walkscore.com/GA/Americus" TargetMode="External"/><Relationship Id="rId11" Type="http://schemas.openxmlformats.org/officeDocument/2006/relationships/hyperlink" Target="https://www.walkscore.com/GA/Dunwoody" TargetMode="External"/><Relationship Id="rId24" Type="http://schemas.openxmlformats.org/officeDocument/2006/relationships/hyperlink" Target="https://www.walkscore.com/GA/Athens-Clarke_County" TargetMode="External"/><Relationship Id="rId32" Type="http://schemas.openxmlformats.org/officeDocument/2006/relationships/hyperlink" Target="https://www.walkscore.com/GA/Candler-McAfee" TargetMode="External"/><Relationship Id="rId37" Type="http://schemas.openxmlformats.org/officeDocument/2006/relationships/hyperlink" Target="https://www.walkscore.com/GA/Cartersville" TargetMode="External"/><Relationship Id="rId40" Type="http://schemas.openxmlformats.org/officeDocument/2006/relationships/hyperlink" Target="https://www.walkscore.com/GA/Albany" TargetMode="External"/><Relationship Id="rId45" Type="http://schemas.openxmlformats.org/officeDocument/2006/relationships/hyperlink" Target="https://www.walkscore.com/GA/Roswell/30076" TargetMode="External"/><Relationship Id="rId53" Type="http://schemas.openxmlformats.org/officeDocument/2006/relationships/hyperlink" Target="https://www.walkscore.com/GA/Stockbridge" TargetMode="External"/><Relationship Id="rId58" Type="http://schemas.openxmlformats.org/officeDocument/2006/relationships/hyperlink" Target="https://www.walkscore.com/GA/Douglasville" TargetMode="External"/><Relationship Id="rId66" Type="http://schemas.openxmlformats.org/officeDocument/2006/relationships/hyperlink" Target="https://www.walkscore.com/GA/St._Marys" TargetMode="External"/><Relationship Id="rId5" Type="http://schemas.openxmlformats.org/officeDocument/2006/relationships/hyperlink" Target="https://www.walkscore.com/GA/Savannah" TargetMode="External"/><Relationship Id="rId61" Type="http://schemas.openxmlformats.org/officeDocument/2006/relationships/hyperlink" Target="https://www.walkscore.com/GA/Mableton" TargetMode="External"/><Relationship Id="rId19" Type="http://schemas.openxmlformats.org/officeDocument/2006/relationships/hyperlink" Target="https://www.walkscore.com/GA/Macon" TargetMode="External"/><Relationship Id="rId14" Type="http://schemas.openxmlformats.org/officeDocument/2006/relationships/hyperlink" Target="https://www.walkscore.com/GA/Gainesville" TargetMode="External"/><Relationship Id="rId22" Type="http://schemas.openxmlformats.org/officeDocument/2006/relationships/hyperlink" Target="https://www.walkscore.com/GA/Dalton" TargetMode="External"/><Relationship Id="rId27" Type="http://schemas.openxmlformats.org/officeDocument/2006/relationships/hyperlink" Target="https://www.walkscore.com/GA/Sandy_Springs/30350" TargetMode="External"/><Relationship Id="rId30" Type="http://schemas.openxmlformats.org/officeDocument/2006/relationships/hyperlink" Target="https://www.walkscore.com/GA/Kennesaw" TargetMode="External"/><Relationship Id="rId35" Type="http://schemas.openxmlformats.org/officeDocument/2006/relationships/hyperlink" Target="https://www.walkscore.com/GA/Columbus" TargetMode="External"/><Relationship Id="rId43" Type="http://schemas.openxmlformats.org/officeDocument/2006/relationships/hyperlink" Target="https://www.walkscore.com/GA/Augusta-Richmond_County/30906" TargetMode="External"/><Relationship Id="rId48" Type="http://schemas.openxmlformats.org/officeDocument/2006/relationships/hyperlink" Target="https://www.walkscore.com/GA/Tucker" TargetMode="External"/><Relationship Id="rId56" Type="http://schemas.openxmlformats.org/officeDocument/2006/relationships/hyperlink" Target="https://www.walkscore.com/GA/Johns_Creek" TargetMode="External"/><Relationship Id="rId64" Type="http://schemas.openxmlformats.org/officeDocument/2006/relationships/hyperlink" Target="https://www.walkscore.com/GA/Milton" TargetMode="External"/><Relationship Id="rId69" Type="http://schemas.openxmlformats.org/officeDocument/2006/relationships/hyperlink" Target="https://www.walkscore.com/GA/Sugar_Hill" TargetMode="External"/><Relationship Id="rId8" Type="http://schemas.openxmlformats.org/officeDocument/2006/relationships/hyperlink" Target="https://www.walkscore.com/GA/Marietta" TargetMode="External"/><Relationship Id="rId51" Type="http://schemas.openxmlformats.org/officeDocument/2006/relationships/hyperlink" Target="https://www.walkscore.com/GA/Canton" TargetMode="External"/><Relationship Id="rId3" Type="http://schemas.openxmlformats.org/officeDocument/2006/relationships/hyperlink" Target="https://www.walkscore.com/GA/Atlanta/30318" TargetMode="External"/><Relationship Id="rId12" Type="http://schemas.openxmlformats.org/officeDocument/2006/relationships/hyperlink" Target="https://www.walkscore.com/GA/Dunwoody/30338" TargetMode="External"/><Relationship Id="rId17" Type="http://schemas.openxmlformats.org/officeDocument/2006/relationships/hyperlink" Target="https://www.walkscore.com/GA/Duluth" TargetMode="External"/><Relationship Id="rId25" Type="http://schemas.openxmlformats.org/officeDocument/2006/relationships/hyperlink" Target="https://www.walkscore.com/GA/Athens-Clarke_County/30605" TargetMode="External"/><Relationship Id="rId33" Type="http://schemas.openxmlformats.org/officeDocument/2006/relationships/hyperlink" Target="https://www.walkscore.com/GA/Acworth" TargetMode="External"/><Relationship Id="rId38" Type="http://schemas.openxmlformats.org/officeDocument/2006/relationships/hyperlink" Target="https://www.walkscore.com/GA/Carrollton" TargetMode="External"/><Relationship Id="rId46" Type="http://schemas.openxmlformats.org/officeDocument/2006/relationships/hyperlink" Target="https://www.walkscore.com/GA/Alpharetta" TargetMode="External"/><Relationship Id="rId59" Type="http://schemas.openxmlformats.org/officeDocument/2006/relationships/hyperlink" Target="https://www.walkscore.com/GA/Snellville" TargetMode="External"/><Relationship Id="rId67" Type="http://schemas.openxmlformats.org/officeDocument/2006/relationships/hyperlink" Target="https://www.walkscore.com/GA/Union_City" TargetMode="External"/><Relationship Id="rId20" Type="http://schemas.openxmlformats.org/officeDocument/2006/relationships/hyperlink" Target="https://www.walkscore.com/GA/Macon/31204" TargetMode="External"/><Relationship Id="rId41" Type="http://schemas.openxmlformats.org/officeDocument/2006/relationships/hyperlink" Target="https://www.walkscore.com/GA/Martinez" TargetMode="External"/><Relationship Id="rId54" Type="http://schemas.openxmlformats.org/officeDocument/2006/relationships/hyperlink" Target="https://www.walkscore.com/GA/Peachtree_City" TargetMode="External"/><Relationship Id="rId62" Type="http://schemas.openxmlformats.org/officeDocument/2006/relationships/hyperlink" Target="https://www.walkscore.com/GA/Pooler" TargetMode="External"/><Relationship Id="rId70" Type="http://schemas.openxmlformats.org/officeDocument/2006/relationships/table" Target="../tables/table15.xml"/><Relationship Id="rId1" Type="http://schemas.openxmlformats.org/officeDocument/2006/relationships/hyperlink" Target="https://www.walkscore.com/GA/Decatur" TargetMode="External"/><Relationship Id="rId6" Type="http://schemas.openxmlformats.org/officeDocument/2006/relationships/hyperlink" Target="https://www.walkscore.com/GA/North_Druid_Hills" TargetMode="External"/><Relationship Id="rId15" Type="http://schemas.openxmlformats.org/officeDocument/2006/relationships/hyperlink" Target="https://www.walkscore.com/GA/East_Point" TargetMode="External"/><Relationship Id="rId23" Type="http://schemas.openxmlformats.org/officeDocument/2006/relationships/hyperlink" Target="https://www.walkscore.com/GA/Lawrenceville" TargetMode="External"/><Relationship Id="rId28" Type="http://schemas.openxmlformats.org/officeDocument/2006/relationships/hyperlink" Target="https://www.walkscore.com/GA/Rome" TargetMode="External"/><Relationship Id="rId36" Type="http://schemas.openxmlformats.org/officeDocument/2006/relationships/hyperlink" Target="https://www.walkscore.com/GA/Columbus/31907" TargetMode="External"/><Relationship Id="rId49" Type="http://schemas.openxmlformats.org/officeDocument/2006/relationships/hyperlink" Target="https://www.walkscore.com/GA/Warner_Robins" TargetMode="External"/><Relationship Id="rId57" Type="http://schemas.openxmlformats.org/officeDocument/2006/relationships/hyperlink" Target="https://www.walkscore.com/GA/Hinesville" TargetMode="External"/><Relationship Id="rId10" Type="http://schemas.openxmlformats.org/officeDocument/2006/relationships/hyperlink" Target="https://www.walkscore.com/GA/Forest_Park" TargetMode="External"/><Relationship Id="rId31" Type="http://schemas.openxmlformats.org/officeDocument/2006/relationships/hyperlink" Target="https://www.walkscore.com/GA/LaGrange" TargetMode="External"/><Relationship Id="rId44" Type="http://schemas.openxmlformats.org/officeDocument/2006/relationships/hyperlink" Target="https://www.walkscore.com/GA/Roswell" TargetMode="External"/><Relationship Id="rId52" Type="http://schemas.openxmlformats.org/officeDocument/2006/relationships/hyperlink" Target="https://www.walkscore.com/GA/McDonough" TargetMode="External"/><Relationship Id="rId60" Type="http://schemas.openxmlformats.org/officeDocument/2006/relationships/hyperlink" Target="https://www.walkscore.com/GA/Redan" TargetMode="External"/><Relationship Id="rId65" Type="http://schemas.openxmlformats.org/officeDocument/2006/relationships/hyperlink" Target="https://www.walkscore.com/GA/Evans" TargetMode="External"/><Relationship Id="rId4" Type="http://schemas.openxmlformats.org/officeDocument/2006/relationships/hyperlink" Target="https://www.walkscore.com/GA/North_Atlanta" TargetMode="External"/><Relationship Id="rId9" Type="http://schemas.openxmlformats.org/officeDocument/2006/relationships/hyperlink" Target="https://www.walkscore.com/GA/Smyrna" TargetMode="External"/><Relationship Id="rId13" Type="http://schemas.openxmlformats.org/officeDocument/2006/relationships/hyperlink" Target="https://www.walkscore.com/GA/Statesboro" TargetMode="External"/><Relationship Id="rId18" Type="http://schemas.openxmlformats.org/officeDocument/2006/relationships/hyperlink" Target="https://www.walkscore.com/GA/Griffin" TargetMode="External"/><Relationship Id="rId39" Type="http://schemas.openxmlformats.org/officeDocument/2006/relationships/hyperlink" Target="https://www.walkscore.com/GA/Milledgeville" TargetMode="External"/><Relationship Id="rId34" Type="http://schemas.openxmlformats.org/officeDocument/2006/relationships/hyperlink" Target="https://www.walkscore.com/GA/Thomasville" TargetMode="External"/><Relationship Id="rId50" Type="http://schemas.openxmlformats.org/officeDocument/2006/relationships/hyperlink" Target="https://www.walkscore.com/GA/Woodstock" TargetMode="External"/><Relationship Id="rId55" Type="http://schemas.openxmlformats.org/officeDocument/2006/relationships/hyperlink" Target="https://www.walkscore.com/GA/Peachtree_City/30269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HI/Mililani_Town" TargetMode="External"/><Relationship Id="rId13" Type="http://schemas.openxmlformats.org/officeDocument/2006/relationships/hyperlink" Target="https://www.walkscore.com/HI/Hilo" TargetMode="External"/><Relationship Id="rId18" Type="http://schemas.openxmlformats.org/officeDocument/2006/relationships/table" Target="../tables/table16.xml"/><Relationship Id="rId3" Type="http://schemas.openxmlformats.org/officeDocument/2006/relationships/hyperlink" Target="https://www.walkscore.com/HI/Waipahu" TargetMode="External"/><Relationship Id="rId7" Type="http://schemas.openxmlformats.org/officeDocument/2006/relationships/hyperlink" Target="https://www.walkscore.com/HI/Wahiawa" TargetMode="External"/><Relationship Id="rId12" Type="http://schemas.openxmlformats.org/officeDocument/2006/relationships/hyperlink" Target="https://www.walkscore.com/HI/Pearl_City" TargetMode="External"/><Relationship Id="rId17" Type="http://schemas.openxmlformats.org/officeDocument/2006/relationships/hyperlink" Target="https://www.walkscore.com/HI/Makakilo" TargetMode="External"/><Relationship Id="rId2" Type="http://schemas.openxmlformats.org/officeDocument/2006/relationships/hyperlink" Target="https://www.walkscore.com/HI/Honolulu/96817" TargetMode="External"/><Relationship Id="rId16" Type="http://schemas.openxmlformats.org/officeDocument/2006/relationships/hyperlink" Target="https://www.walkscore.com/HI/Mililani_Mauka" TargetMode="External"/><Relationship Id="rId1" Type="http://schemas.openxmlformats.org/officeDocument/2006/relationships/hyperlink" Target="https://www.walkscore.com/HI/Honolulu" TargetMode="External"/><Relationship Id="rId6" Type="http://schemas.openxmlformats.org/officeDocument/2006/relationships/hyperlink" Target="https://www.walkscore.com/HI/Kaneohe" TargetMode="External"/><Relationship Id="rId11" Type="http://schemas.openxmlformats.org/officeDocument/2006/relationships/hyperlink" Target="https://www.walkscore.com/HI/Kahului/96732" TargetMode="External"/><Relationship Id="rId5" Type="http://schemas.openxmlformats.org/officeDocument/2006/relationships/hyperlink" Target="https://www.walkscore.com/HI/Kailua" TargetMode="External"/><Relationship Id="rId15" Type="http://schemas.openxmlformats.org/officeDocument/2006/relationships/hyperlink" Target="https://www.walkscore.com/HI/East_Honolulu/96825" TargetMode="External"/><Relationship Id="rId10" Type="http://schemas.openxmlformats.org/officeDocument/2006/relationships/hyperlink" Target="https://www.walkscore.com/HI/Kahului" TargetMode="External"/><Relationship Id="rId4" Type="http://schemas.openxmlformats.org/officeDocument/2006/relationships/hyperlink" Target="https://www.walkscore.com/HI/Kihei" TargetMode="External"/><Relationship Id="rId9" Type="http://schemas.openxmlformats.org/officeDocument/2006/relationships/hyperlink" Target="https://www.walkscore.com/HI/Ewa_Gentry" TargetMode="External"/><Relationship Id="rId14" Type="http://schemas.openxmlformats.org/officeDocument/2006/relationships/hyperlink" Target="https://www.walkscore.com/HI/East_Honolulu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ID/Lewiston" TargetMode="External"/><Relationship Id="rId13" Type="http://schemas.openxmlformats.org/officeDocument/2006/relationships/hyperlink" Target="https://www.walkscore.com/ID/Post_Falls" TargetMode="External"/><Relationship Id="rId3" Type="http://schemas.openxmlformats.org/officeDocument/2006/relationships/hyperlink" Target="https://www.walkscore.com/ID/Rexburg" TargetMode="External"/><Relationship Id="rId7" Type="http://schemas.openxmlformats.org/officeDocument/2006/relationships/hyperlink" Target="https://www.walkscore.com/ID/Pocatello" TargetMode="External"/><Relationship Id="rId12" Type="http://schemas.openxmlformats.org/officeDocument/2006/relationships/hyperlink" Target="https://www.walkscore.com/ID/Caldwell" TargetMode="External"/><Relationship Id="rId2" Type="http://schemas.openxmlformats.org/officeDocument/2006/relationships/hyperlink" Target="https://www.walkscore.com/ID/Idaho_Falls" TargetMode="External"/><Relationship Id="rId1" Type="http://schemas.openxmlformats.org/officeDocument/2006/relationships/hyperlink" Target="https://www.walkscore.com/ID/Moscow" TargetMode="External"/><Relationship Id="rId6" Type="http://schemas.openxmlformats.org/officeDocument/2006/relationships/hyperlink" Target="https://www.walkscore.com/ID/Boise_City/83704" TargetMode="External"/><Relationship Id="rId11" Type="http://schemas.openxmlformats.org/officeDocument/2006/relationships/hyperlink" Target="https://www.walkscore.com/ID/Meridian" TargetMode="External"/><Relationship Id="rId5" Type="http://schemas.openxmlformats.org/officeDocument/2006/relationships/hyperlink" Target="https://www.walkscore.com/ID/Boise_City" TargetMode="External"/><Relationship Id="rId15" Type="http://schemas.openxmlformats.org/officeDocument/2006/relationships/table" Target="../tables/table17.xml"/><Relationship Id="rId10" Type="http://schemas.openxmlformats.org/officeDocument/2006/relationships/hyperlink" Target="https://www.walkscore.com/ID/Nampa" TargetMode="External"/><Relationship Id="rId4" Type="http://schemas.openxmlformats.org/officeDocument/2006/relationships/hyperlink" Target="https://www.walkscore.com/ID/Twin_Falls" TargetMode="External"/><Relationship Id="rId9" Type="http://schemas.openxmlformats.org/officeDocument/2006/relationships/hyperlink" Target="https://www.walkscore.com/ID/Coeur_d%27Alene" TargetMode="External"/><Relationship Id="rId14" Type="http://schemas.openxmlformats.org/officeDocument/2006/relationships/hyperlink" Target="https://www.walkscore.com/ID/Eagle" TargetMode="External"/></Relationships>
</file>

<file path=xl/worksheets/_rels/sheet2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IL/Springfield" TargetMode="External"/><Relationship Id="rId21" Type="http://schemas.openxmlformats.org/officeDocument/2006/relationships/hyperlink" Target="https://www.walkscore.com/IL/Blue_Island" TargetMode="External"/><Relationship Id="rId42" Type="http://schemas.openxmlformats.org/officeDocument/2006/relationships/hyperlink" Target="https://www.walkscore.com/IL/Mount_Prospect/60056" TargetMode="External"/><Relationship Id="rId63" Type="http://schemas.openxmlformats.org/officeDocument/2006/relationships/hyperlink" Target="https://www.walkscore.com/IL/Addison" TargetMode="External"/><Relationship Id="rId84" Type="http://schemas.openxmlformats.org/officeDocument/2006/relationships/hyperlink" Target="https://www.walkscore.com/IL/Homewood" TargetMode="External"/><Relationship Id="rId138" Type="http://schemas.openxmlformats.org/officeDocument/2006/relationships/hyperlink" Target="https://www.walkscore.com/IL/Oak_Forest" TargetMode="External"/><Relationship Id="rId159" Type="http://schemas.openxmlformats.org/officeDocument/2006/relationships/hyperlink" Target="https://www.walkscore.com/IL/East_Moline" TargetMode="External"/><Relationship Id="rId170" Type="http://schemas.openxmlformats.org/officeDocument/2006/relationships/hyperlink" Target="https://www.walkscore.com/IL/East_St._Louis" TargetMode="External"/><Relationship Id="rId191" Type="http://schemas.openxmlformats.org/officeDocument/2006/relationships/hyperlink" Target="https://www.walkscore.com/IL/Gurnee" TargetMode="External"/><Relationship Id="rId205" Type="http://schemas.openxmlformats.org/officeDocument/2006/relationships/hyperlink" Target="https://www.walkscore.com/IL/East_Peoria" TargetMode="External"/><Relationship Id="rId107" Type="http://schemas.openxmlformats.org/officeDocument/2006/relationships/hyperlink" Target="https://www.walkscore.com/IL/Buffalo_Grove/60089" TargetMode="External"/><Relationship Id="rId11" Type="http://schemas.openxmlformats.org/officeDocument/2006/relationships/hyperlink" Target="https://www.walkscore.com/IL/Skokie" TargetMode="External"/><Relationship Id="rId32" Type="http://schemas.openxmlformats.org/officeDocument/2006/relationships/hyperlink" Target="https://www.walkscore.com/IL/Wilmette" TargetMode="External"/><Relationship Id="rId53" Type="http://schemas.openxmlformats.org/officeDocument/2006/relationships/hyperlink" Target="https://www.walkscore.com/IL/Dolton/60419" TargetMode="External"/><Relationship Id="rId74" Type="http://schemas.openxmlformats.org/officeDocument/2006/relationships/hyperlink" Target="https://www.walkscore.com/IL/Wheeling" TargetMode="External"/><Relationship Id="rId128" Type="http://schemas.openxmlformats.org/officeDocument/2006/relationships/hyperlink" Target="https://www.walkscore.com/IL/St._Charles" TargetMode="External"/><Relationship Id="rId149" Type="http://schemas.openxmlformats.org/officeDocument/2006/relationships/hyperlink" Target="https://www.walkscore.com/IL/Darien" TargetMode="External"/><Relationship Id="rId5" Type="http://schemas.openxmlformats.org/officeDocument/2006/relationships/hyperlink" Target="https://www.walkscore.com/IL/Evanston" TargetMode="External"/><Relationship Id="rId95" Type="http://schemas.openxmlformats.org/officeDocument/2006/relationships/hyperlink" Target="https://www.walkscore.com/IL/Rockford" TargetMode="External"/><Relationship Id="rId160" Type="http://schemas.openxmlformats.org/officeDocument/2006/relationships/hyperlink" Target="https://www.walkscore.com/IL/Woodridge" TargetMode="External"/><Relationship Id="rId181" Type="http://schemas.openxmlformats.org/officeDocument/2006/relationships/hyperlink" Target="https://www.walkscore.com/IL/McHenry" TargetMode="External"/><Relationship Id="rId22" Type="http://schemas.openxmlformats.org/officeDocument/2006/relationships/hyperlink" Target="https://www.walkscore.com/IL/Bellwood" TargetMode="External"/><Relationship Id="rId43" Type="http://schemas.openxmlformats.org/officeDocument/2006/relationships/hyperlink" Target="https://www.walkscore.com/IL/Champaign" TargetMode="External"/><Relationship Id="rId64" Type="http://schemas.openxmlformats.org/officeDocument/2006/relationships/hyperlink" Target="https://www.walkscore.com/IL/Addison/60101" TargetMode="External"/><Relationship Id="rId118" Type="http://schemas.openxmlformats.org/officeDocument/2006/relationships/hyperlink" Target="https://www.walkscore.com/IL/Springfield/62704" TargetMode="External"/><Relationship Id="rId139" Type="http://schemas.openxmlformats.org/officeDocument/2006/relationships/hyperlink" Target="https://www.walkscore.com/IL/Macomb" TargetMode="External"/><Relationship Id="rId85" Type="http://schemas.openxmlformats.org/officeDocument/2006/relationships/hyperlink" Target="https://www.walkscore.com/IL/Hinsdale" TargetMode="External"/><Relationship Id="rId150" Type="http://schemas.openxmlformats.org/officeDocument/2006/relationships/hyperlink" Target="https://www.walkscore.com/IL/Darien/60561" TargetMode="External"/><Relationship Id="rId171" Type="http://schemas.openxmlformats.org/officeDocument/2006/relationships/hyperlink" Target="https://www.walkscore.com/IL/Batavia" TargetMode="External"/><Relationship Id="rId192" Type="http://schemas.openxmlformats.org/officeDocument/2006/relationships/hyperlink" Target="https://www.walkscore.com/IL/Mokena" TargetMode="External"/><Relationship Id="rId206" Type="http://schemas.openxmlformats.org/officeDocument/2006/relationships/hyperlink" Target="https://www.walkscore.com/IL/Montgomery" TargetMode="External"/><Relationship Id="rId12" Type="http://schemas.openxmlformats.org/officeDocument/2006/relationships/hyperlink" Target="https://www.walkscore.com/IL/Skokie/60076" TargetMode="External"/><Relationship Id="rId33" Type="http://schemas.openxmlformats.org/officeDocument/2006/relationships/hyperlink" Target="https://www.walkscore.com/IL/Wilmette/60091" TargetMode="External"/><Relationship Id="rId108" Type="http://schemas.openxmlformats.org/officeDocument/2006/relationships/hyperlink" Target="https://www.walkscore.com/IL/Zion" TargetMode="External"/><Relationship Id="rId129" Type="http://schemas.openxmlformats.org/officeDocument/2006/relationships/hyperlink" Target="https://www.walkscore.com/IL/Galesburg" TargetMode="External"/><Relationship Id="rId54" Type="http://schemas.openxmlformats.org/officeDocument/2006/relationships/hyperlink" Target="https://www.walkscore.com/IL/Bensenville" TargetMode="External"/><Relationship Id="rId75" Type="http://schemas.openxmlformats.org/officeDocument/2006/relationships/hyperlink" Target="https://www.walkscore.com/IL/Wheeling/60090" TargetMode="External"/><Relationship Id="rId96" Type="http://schemas.openxmlformats.org/officeDocument/2006/relationships/hyperlink" Target="https://www.walkscore.com/IL/Rockford/61104" TargetMode="External"/><Relationship Id="rId140" Type="http://schemas.openxmlformats.org/officeDocument/2006/relationships/hyperlink" Target="https://www.walkscore.com/IL/Deerfield" TargetMode="External"/><Relationship Id="rId161" Type="http://schemas.openxmlformats.org/officeDocument/2006/relationships/hyperlink" Target="https://www.walkscore.com/IL/Woodridge/60517" TargetMode="External"/><Relationship Id="rId182" Type="http://schemas.openxmlformats.org/officeDocument/2006/relationships/hyperlink" Target="https://www.walkscore.com/IL/Crest_Hill" TargetMode="External"/><Relationship Id="rId6" Type="http://schemas.openxmlformats.org/officeDocument/2006/relationships/hyperlink" Target="https://www.walkscore.com/IL/Evanston/60201" TargetMode="External"/><Relationship Id="rId23" Type="http://schemas.openxmlformats.org/officeDocument/2006/relationships/hyperlink" Target="https://www.walkscore.com/IL/Bellwood/60104" TargetMode="External"/><Relationship Id="rId119" Type="http://schemas.openxmlformats.org/officeDocument/2006/relationships/hyperlink" Target="https://www.walkscore.com/IL/DeKalb" TargetMode="External"/><Relationship Id="rId44" Type="http://schemas.openxmlformats.org/officeDocument/2006/relationships/hyperlink" Target="https://www.walkscore.com/IL/Champaign/61820" TargetMode="External"/><Relationship Id="rId65" Type="http://schemas.openxmlformats.org/officeDocument/2006/relationships/hyperlink" Target="https://www.walkscore.com/IL/Alsip" TargetMode="External"/><Relationship Id="rId86" Type="http://schemas.openxmlformats.org/officeDocument/2006/relationships/hyperlink" Target="https://www.walkscore.com/IL/Hinsdale/60521" TargetMode="External"/><Relationship Id="rId130" Type="http://schemas.openxmlformats.org/officeDocument/2006/relationships/hyperlink" Target="https://www.walkscore.com/IL/Lisle" TargetMode="External"/><Relationship Id="rId151" Type="http://schemas.openxmlformats.org/officeDocument/2006/relationships/hyperlink" Target="https://www.walkscore.com/IL/Jacksonville" TargetMode="External"/><Relationship Id="rId172" Type="http://schemas.openxmlformats.org/officeDocument/2006/relationships/hyperlink" Target="https://www.walkscore.com/IL/Woodstock" TargetMode="External"/><Relationship Id="rId193" Type="http://schemas.openxmlformats.org/officeDocument/2006/relationships/hyperlink" Target="https://www.walkscore.com/IL/Bartlett" TargetMode="External"/><Relationship Id="rId207" Type="http://schemas.openxmlformats.org/officeDocument/2006/relationships/hyperlink" Target="https://www.walkscore.com/IL/Homer_Glen" TargetMode="External"/><Relationship Id="rId13" Type="http://schemas.openxmlformats.org/officeDocument/2006/relationships/hyperlink" Target="https://www.walkscore.com/IL/Melrose_Park" TargetMode="External"/><Relationship Id="rId109" Type="http://schemas.openxmlformats.org/officeDocument/2006/relationships/hyperlink" Target="https://www.walkscore.com/IL/Ottawa" TargetMode="External"/><Relationship Id="rId34" Type="http://schemas.openxmlformats.org/officeDocument/2006/relationships/hyperlink" Target="https://www.walkscore.com/IL/Des_Plaines" TargetMode="External"/><Relationship Id="rId55" Type="http://schemas.openxmlformats.org/officeDocument/2006/relationships/hyperlink" Target="https://www.walkscore.com/IL/Waukegan" TargetMode="External"/><Relationship Id="rId76" Type="http://schemas.openxmlformats.org/officeDocument/2006/relationships/hyperlink" Target="https://www.walkscore.com/IL/Elgin" TargetMode="External"/><Relationship Id="rId97" Type="http://schemas.openxmlformats.org/officeDocument/2006/relationships/hyperlink" Target="https://www.walkscore.com/IL/Peoria" TargetMode="External"/><Relationship Id="rId120" Type="http://schemas.openxmlformats.org/officeDocument/2006/relationships/hyperlink" Target="https://www.walkscore.com/IL/Glendale_Heights" TargetMode="External"/><Relationship Id="rId141" Type="http://schemas.openxmlformats.org/officeDocument/2006/relationships/hyperlink" Target="https://www.walkscore.com/IL/Joliet" TargetMode="External"/><Relationship Id="rId7" Type="http://schemas.openxmlformats.org/officeDocument/2006/relationships/hyperlink" Target="https://www.walkscore.com/IL/Cicero" TargetMode="External"/><Relationship Id="rId162" Type="http://schemas.openxmlformats.org/officeDocument/2006/relationships/hyperlink" Target="https://www.walkscore.com/IL/South_Elgin" TargetMode="External"/><Relationship Id="rId183" Type="http://schemas.openxmlformats.org/officeDocument/2006/relationships/hyperlink" Target="https://www.walkscore.com/IL/Algonquin" TargetMode="External"/><Relationship Id="rId24" Type="http://schemas.openxmlformats.org/officeDocument/2006/relationships/hyperlink" Target="https://www.walkscore.com/IL/Brookfield" TargetMode="External"/><Relationship Id="rId45" Type="http://schemas.openxmlformats.org/officeDocument/2006/relationships/hyperlink" Target="https://www.walkscore.com/IL/Urbana" TargetMode="External"/><Relationship Id="rId66" Type="http://schemas.openxmlformats.org/officeDocument/2006/relationships/hyperlink" Target="https://www.walkscore.com/IL/Alsip/60803" TargetMode="External"/><Relationship Id="rId87" Type="http://schemas.openxmlformats.org/officeDocument/2006/relationships/hyperlink" Target="https://www.walkscore.com/IL/Westchester" TargetMode="External"/><Relationship Id="rId110" Type="http://schemas.openxmlformats.org/officeDocument/2006/relationships/hyperlink" Target="https://www.walkscore.com/IL/Glenview" TargetMode="External"/><Relationship Id="rId131" Type="http://schemas.openxmlformats.org/officeDocument/2006/relationships/hyperlink" Target="https://www.walkscore.com/IL/Palos_Hills" TargetMode="External"/><Relationship Id="rId61" Type="http://schemas.openxmlformats.org/officeDocument/2006/relationships/hyperlink" Target="https://www.walkscore.com/IL/Lansing" TargetMode="External"/><Relationship Id="rId82" Type="http://schemas.openxmlformats.org/officeDocument/2006/relationships/hyperlink" Target="https://www.walkscore.com/IL/Bloomingdale" TargetMode="External"/><Relationship Id="rId152" Type="http://schemas.openxmlformats.org/officeDocument/2006/relationships/hyperlink" Target="https://www.walkscore.com/IL/Naperville" TargetMode="External"/><Relationship Id="rId173" Type="http://schemas.openxmlformats.org/officeDocument/2006/relationships/hyperlink" Target="https://www.walkscore.com/IL/Park_Forest" TargetMode="External"/><Relationship Id="rId194" Type="http://schemas.openxmlformats.org/officeDocument/2006/relationships/hyperlink" Target="https://www.walkscore.com/IL/Machesney_Park" TargetMode="External"/><Relationship Id="rId199" Type="http://schemas.openxmlformats.org/officeDocument/2006/relationships/hyperlink" Target="https://www.walkscore.com/IL/Plainfield" TargetMode="External"/><Relationship Id="rId203" Type="http://schemas.openxmlformats.org/officeDocument/2006/relationships/hyperlink" Target="https://www.walkscore.com/IL/Lake_Forest" TargetMode="External"/><Relationship Id="rId208" Type="http://schemas.openxmlformats.org/officeDocument/2006/relationships/hyperlink" Target="https://www.walkscore.com/IL/Huntley" TargetMode="External"/><Relationship Id="rId19" Type="http://schemas.openxmlformats.org/officeDocument/2006/relationships/hyperlink" Target="https://www.walkscore.com/IL/Franklin_Park" TargetMode="External"/><Relationship Id="rId14" Type="http://schemas.openxmlformats.org/officeDocument/2006/relationships/hyperlink" Target="https://www.walkscore.com/IL/Melrose_Park/60160" TargetMode="External"/><Relationship Id="rId30" Type="http://schemas.openxmlformats.org/officeDocument/2006/relationships/hyperlink" Target="https://www.walkscore.com/IL/Oak_Lawn" TargetMode="External"/><Relationship Id="rId35" Type="http://schemas.openxmlformats.org/officeDocument/2006/relationships/hyperlink" Target="https://www.walkscore.com/IL/Calumet_City" TargetMode="External"/><Relationship Id="rId56" Type="http://schemas.openxmlformats.org/officeDocument/2006/relationships/hyperlink" Target="https://www.walkscore.com/IL/Villa_Park" TargetMode="External"/><Relationship Id="rId77" Type="http://schemas.openxmlformats.org/officeDocument/2006/relationships/hyperlink" Target="https://www.walkscore.com/IL/Schaumburg" TargetMode="External"/><Relationship Id="rId100" Type="http://schemas.openxmlformats.org/officeDocument/2006/relationships/hyperlink" Target="https://www.walkscore.com/IL/Quincy" TargetMode="External"/><Relationship Id="rId105" Type="http://schemas.openxmlformats.org/officeDocument/2006/relationships/hyperlink" Target="https://www.walkscore.com/IL/Normal" TargetMode="External"/><Relationship Id="rId126" Type="http://schemas.openxmlformats.org/officeDocument/2006/relationships/hyperlink" Target="https://www.walkscore.com/IL/Bourbonnais" TargetMode="External"/><Relationship Id="rId147" Type="http://schemas.openxmlformats.org/officeDocument/2006/relationships/hyperlink" Target="https://www.walkscore.com/IL/Northbrook" TargetMode="External"/><Relationship Id="rId168" Type="http://schemas.openxmlformats.org/officeDocument/2006/relationships/hyperlink" Target="https://www.walkscore.com/IL/Crystal_Lake" TargetMode="External"/><Relationship Id="rId8" Type="http://schemas.openxmlformats.org/officeDocument/2006/relationships/hyperlink" Target="https://www.walkscore.com/IL/Cicero/60804" TargetMode="External"/><Relationship Id="rId51" Type="http://schemas.openxmlformats.org/officeDocument/2006/relationships/hyperlink" Target="https://www.walkscore.com/IL/Glen_Ellyn" TargetMode="External"/><Relationship Id="rId72" Type="http://schemas.openxmlformats.org/officeDocument/2006/relationships/hyperlink" Target="https://www.walkscore.com/IL/Rock_Island" TargetMode="External"/><Relationship Id="rId93" Type="http://schemas.openxmlformats.org/officeDocument/2006/relationships/hyperlink" Target="https://www.walkscore.com/IL/Rolling_Meadows" TargetMode="External"/><Relationship Id="rId98" Type="http://schemas.openxmlformats.org/officeDocument/2006/relationships/hyperlink" Target="https://www.walkscore.com/IL/Peoria/61614" TargetMode="External"/><Relationship Id="rId121" Type="http://schemas.openxmlformats.org/officeDocument/2006/relationships/hyperlink" Target="https://www.walkscore.com/IL/Glendale_Heights/60139" TargetMode="External"/><Relationship Id="rId142" Type="http://schemas.openxmlformats.org/officeDocument/2006/relationships/hyperlink" Target="https://www.walkscore.com/IL/Bloomington" TargetMode="External"/><Relationship Id="rId163" Type="http://schemas.openxmlformats.org/officeDocument/2006/relationships/hyperlink" Target="https://www.walkscore.com/IL/Country_Club_Hills" TargetMode="External"/><Relationship Id="rId184" Type="http://schemas.openxmlformats.org/officeDocument/2006/relationships/hyperlink" Target="https://www.walkscore.com/IL/Lockport" TargetMode="External"/><Relationship Id="rId189" Type="http://schemas.openxmlformats.org/officeDocument/2006/relationships/hyperlink" Target="https://www.walkscore.com/IL/New_Lenox" TargetMode="External"/><Relationship Id="rId3" Type="http://schemas.openxmlformats.org/officeDocument/2006/relationships/hyperlink" Target="https://www.walkscore.com/IL/Chicago" TargetMode="External"/><Relationship Id="rId25" Type="http://schemas.openxmlformats.org/officeDocument/2006/relationships/hyperlink" Target="https://www.walkscore.com/IL/Brookfield/60513" TargetMode="External"/><Relationship Id="rId46" Type="http://schemas.openxmlformats.org/officeDocument/2006/relationships/hyperlink" Target="https://www.walkscore.com/IL/Urbana/61801" TargetMode="External"/><Relationship Id="rId67" Type="http://schemas.openxmlformats.org/officeDocument/2006/relationships/hyperlink" Target="https://www.walkscore.com/IL/Hanover_Park" TargetMode="External"/><Relationship Id="rId116" Type="http://schemas.openxmlformats.org/officeDocument/2006/relationships/hyperlink" Target="https://www.walkscore.com/IL/Mattoon" TargetMode="External"/><Relationship Id="rId137" Type="http://schemas.openxmlformats.org/officeDocument/2006/relationships/hyperlink" Target="https://www.walkscore.com/IL/North_Chicago/60064" TargetMode="External"/><Relationship Id="rId158" Type="http://schemas.openxmlformats.org/officeDocument/2006/relationships/hyperlink" Target="https://www.walkscore.com/IL/Lake_Zurich" TargetMode="External"/><Relationship Id="rId20" Type="http://schemas.openxmlformats.org/officeDocument/2006/relationships/hyperlink" Target="https://www.walkscore.com/IL/Franklin_Park/60131" TargetMode="External"/><Relationship Id="rId41" Type="http://schemas.openxmlformats.org/officeDocument/2006/relationships/hyperlink" Target="https://www.walkscore.com/IL/Mount_Prospect" TargetMode="External"/><Relationship Id="rId62" Type="http://schemas.openxmlformats.org/officeDocument/2006/relationships/hyperlink" Target="https://www.walkscore.com/IL/Kankakee" TargetMode="External"/><Relationship Id="rId83" Type="http://schemas.openxmlformats.org/officeDocument/2006/relationships/hyperlink" Target="https://www.walkscore.com/IL/Bloomingdale/60108" TargetMode="External"/><Relationship Id="rId88" Type="http://schemas.openxmlformats.org/officeDocument/2006/relationships/hyperlink" Target="https://www.walkscore.com/IL/Westchester/60154" TargetMode="External"/><Relationship Id="rId111" Type="http://schemas.openxmlformats.org/officeDocument/2006/relationships/hyperlink" Target="https://www.walkscore.com/IL/Belleville" TargetMode="External"/><Relationship Id="rId132" Type="http://schemas.openxmlformats.org/officeDocument/2006/relationships/hyperlink" Target="https://www.walkscore.com/IL/Streamwood" TargetMode="External"/><Relationship Id="rId153" Type="http://schemas.openxmlformats.org/officeDocument/2006/relationships/hyperlink" Target="https://www.walkscore.com/IL/Decatur" TargetMode="External"/><Relationship Id="rId174" Type="http://schemas.openxmlformats.org/officeDocument/2006/relationships/hyperlink" Target="https://www.walkscore.com/IL/Sycamore" TargetMode="External"/><Relationship Id="rId179" Type="http://schemas.openxmlformats.org/officeDocument/2006/relationships/hyperlink" Target="https://www.walkscore.com/IL/Fairview_Heights" TargetMode="External"/><Relationship Id="rId195" Type="http://schemas.openxmlformats.org/officeDocument/2006/relationships/hyperlink" Target="https://www.walkscore.com/IL/Machesney_Park/61115" TargetMode="External"/><Relationship Id="rId209" Type="http://schemas.openxmlformats.org/officeDocument/2006/relationships/hyperlink" Target="https://www.walkscore.com/IL/Godfrey" TargetMode="External"/><Relationship Id="rId190" Type="http://schemas.openxmlformats.org/officeDocument/2006/relationships/hyperlink" Target="https://www.walkscore.com/IL/Cary" TargetMode="External"/><Relationship Id="rId204" Type="http://schemas.openxmlformats.org/officeDocument/2006/relationships/hyperlink" Target="https://www.walkscore.com/IL/Yorkville" TargetMode="External"/><Relationship Id="rId15" Type="http://schemas.openxmlformats.org/officeDocument/2006/relationships/hyperlink" Target="https://www.walkscore.com/IL/Niles" TargetMode="External"/><Relationship Id="rId36" Type="http://schemas.openxmlformats.org/officeDocument/2006/relationships/hyperlink" Target="https://www.walkscore.com/IL/Calumet_City/60409" TargetMode="External"/><Relationship Id="rId57" Type="http://schemas.openxmlformats.org/officeDocument/2006/relationships/hyperlink" Target="https://www.walkscore.com/IL/Arlington_Heights" TargetMode="External"/><Relationship Id="rId106" Type="http://schemas.openxmlformats.org/officeDocument/2006/relationships/hyperlink" Target="https://www.walkscore.com/IL/Buffalo_Grove" TargetMode="External"/><Relationship Id="rId127" Type="http://schemas.openxmlformats.org/officeDocument/2006/relationships/hyperlink" Target="https://www.walkscore.com/IL/Marion" TargetMode="External"/><Relationship Id="rId10" Type="http://schemas.openxmlformats.org/officeDocument/2006/relationships/hyperlink" Target="https://www.walkscore.com/IL/Elmwood_Park" TargetMode="External"/><Relationship Id="rId31" Type="http://schemas.openxmlformats.org/officeDocument/2006/relationships/hyperlink" Target="https://www.walkscore.com/IL/Oak_Lawn/60453" TargetMode="External"/><Relationship Id="rId52" Type="http://schemas.openxmlformats.org/officeDocument/2006/relationships/hyperlink" Target="https://www.walkscore.com/IL/Dolton" TargetMode="External"/><Relationship Id="rId73" Type="http://schemas.openxmlformats.org/officeDocument/2006/relationships/hyperlink" Target="https://www.walkscore.com/IL/Rock_Island/61201" TargetMode="External"/><Relationship Id="rId78" Type="http://schemas.openxmlformats.org/officeDocument/2006/relationships/hyperlink" Target="https://www.walkscore.com/IL/Schaumburg/60193" TargetMode="External"/><Relationship Id="rId94" Type="http://schemas.openxmlformats.org/officeDocument/2006/relationships/hyperlink" Target="https://www.walkscore.com/IL/Charleston" TargetMode="External"/><Relationship Id="rId99" Type="http://schemas.openxmlformats.org/officeDocument/2006/relationships/hyperlink" Target="https://www.walkscore.com/IL/Palatine" TargetMode="External"/><Relationship Id="rId101" Type="http://schemas.openxmlformats.org/officeDocument/2006/relationships/hyperlink" Target="https://www.walkscore.com/IL/Quincy/62301" TargetMode="External"/><Relationship Id="rId122" Type="http://schemas.openxmlformats.org/officeDocument/2006/relationships/hyperlink" Target="https://www.walkscore.com/IL/Mundelein" TargetMode="External"/><Relationship Id="rId143" Type="http://schemas.openxmlformats.org/officeDocument/2006/relationships/hyperlink" Target="https://www.walkscore.com/IL/Bloomington/61701" TargetMode="External"/><Relationship Id="rId148" Type="http://schemas.openxmlformats.org/officeDocument/2006/relationships/hyperlink" Target="https://www.walkscore.com/IL/Roselle" TargetMode="External"/><Relationship Id="rId164" Type="http://schemas.openxmlformats.org/officeDocument/2006/relationships/hyperlink" Target="https://www.walkscore.com/IL/Carpentersville" TargetMode="External"/><Relationship Id="rId169" Type="http://schemas.openxmlformats.org/officeDocument/2006/relationships/hyperlink" Target="https://www.walkscore.com/IL/Danville" TargetMode="External"/><Relationship Id="rId185" Type="http://schemas.openxmlformats.org/officeDocument/2006/relationships/hyperlink" Target="https://www.walkscore.com/IL/Romeoville" TargetMode="External"/><Relationship Id="rId4" Type="http://schemas.openxmlformats.org/officeDocument/2006/relationships/hyperlink" Target="https://www.walkscore.com/IL/Chicago/60629" TargetMode="External"/><Relationship Id="rId9" Type="http://schemas.openxmlformats.org/officeDocument/2006/relationships/hyperlink" Target="https://www.walkscore.com/IL/Berwyn" TargetMode="External"/><Relationship Id="rId180" Type="http://schemas.openxmlformats.org/officeDocument/2006/relationships/hyperlink" Target="https://www.walkscore.com/IL/Fairview_Heights/62208" TargetMode="External"/><Relationship Id="rId210" Type="http://schemas.openxmlformats.org/officeDocument/2006/relationships/table" Target="../tables/table18.xml"/><Relationship Id="rId26" Type="http://schemas.openxmlformats.org/officeDocument/2006/relationships/hyperlink" Target="https://www.walkscore.com/IL/Morton_Grove" TargetMode="External"/><Relationship Id="rId47" Type="http://schemas.openxmlformats.org/officeDocument/2006/relationships/hyperlink" Target="https://www.walkscore.com/IL/Westmont" TargetMode="External"/><Relationship Id="rId68" Type="http://schemas.openxmlformats.org/officeDocument/2006/relationships/hyperlink" Target="https://www.walkscore.com/IL/Lombard" TargetMode="External"/><Relationship Id="rId89" Type="http://schemas.openxmlformats.org/officeDocument/2006/relationships/hyperlink" Target="https://www.walkscore.com/IL/Highland_Park" TargetMode="External"/><Relationship Id="rId112" Type="http://schemas.openxmlformats.org/officeDocument/2006/relationships/hyperlink" Target="https://www.walkscore.com/IL/Pekin" TargetMode="External"/><Relationship Id="rId133" Type="http://schemas.openxmlformats.org/officeDocument/2006/relationships/hyperlink" Target="https://www.walkscore.com/IL/Streamwood/60107" TargetMode="External"/><Relationship Id="rId154" Type="http://schemas.openxmlformats.org/officeDocument/2006/relationships/hyperlink" Target="https://www.walkscore.com/IL/Decatur/62523" TargetMode="External"/><Relationship Id="rId175" Type="http://schemas.openxmlformats.org/officeDocument/2006/relationships/hyperlink" Target="https://www.walkscore.com/IL/Orland_Park" TargetMode="External"/><Relationship Id="rId196" Type="http://schemas.openxmlformats.org/officeDocument/2006/relationships/hyperlink" Target="https://www.walkscore.com/IL/Matteson" TargetMode="External"/><Relationship Id="rId200" Type="http://schemas.openxmlformats.org/officeDocument/2006/relationships/hyperlink" Target="https://www.walkscore.com/IL/Lake_in_the_Hills" TargetMode="External"/><Relationship Id="rId16" Type="http://schemas.openxmlformats.org/officeDocument/2006/relationships/hyperlink" Target="https://www.walkscore.com/IL/Niles/60714" TargetMode="External"/><Relationship Id="rId37" Type="http://schemas.openxmlformats.org/officeDocument/2006/relationships/hyperlink" Target="https://www.walkscore.com/IL/Park_Ridge" TargetMode="External"/><Relationship Id="rId58" Type="http://schemas.openxmlformats.org/officeDocument/2006/relationships/hyperlink" Target="https://www.walkscore.com/IL/Arlington_Heights/60004" TargetMode="External"/><Relationship Id="rId79" Type="http://schemas.openxmlformats.org/officeDocument/2006/relationships/hyperlink" Target="https://www.walkscore.com/IL/Elk_Grove_Village" TargetMode="External"/><Relationship Id="rId102" Type="http://schemas.openxmlformats.org/officeDocument/2006/relationships/hyperlink" Target="https://www.walkscore.com/IL/Aurora" TargetMode="External"/><Relationship Id="rId123" Type="http://schemas.openxmlformats.org/officeDocument/2006/relationships/hyperlink" Target="https://www.walkscore.com/IL/West_Chicago" TargetMode="External"/><Relationship Id="rId144" Type="http://schemas.openxmlformats.org/officeDocument/2006/relationships/hyperlink" Target="https://www.walkscore.com/IL/Tinley_Park" TargetMode="External"/><Relationship Id="rId90" Type="http://schemas.openxmlformats.org/officeDocument/2006/relationships/hyperlink" Target="https://www.walkscore.com/IL/Highland_Park/60035" TargetMode="External"/><Relationship Id="rId165" Type="http://schemas.openxmlformats.org/officeDocument/2006/relationships/hyperlink" Target="https://www.walkscore.com/IL/Edwardsville" TargetMode="External"/><Relationship Id="rId186" Type="http://schemas.openxmlformats.org/officeDocument/2006/relationships/hyperlink" Target="https://www.walkscore.com/IL/Romeoville/60446" TargetMode="External"/><Relationship Id="rId27" Type="http://schemas.openxmlformats.org/officeDocument/2006/relationships/hyperlink" Target="https://www.walkscore.com/IL/Morton_Grove/60053" TargetMode="External"/><Relationship Id="rId48" Type="http://schemas.openxmlformats.org/officeDocument/2006/relationships/hyperlink" Target="https://www.walkscore.com/IL/Westmont/60559" TargetMode="External"/><Relationship Id="rId69" Type="http://schemas.openxmlformats.org/officeDocument/2006/relationships/hyperlink" Target="https://www.walkscore.com/IL/Round_Lake_Beach" TargetMode="External"/><Relationship Id="rId113" Type="http://schemas.openxmlformats.org/officeDocument/2006/relationships/hyperlink" Target="https://www.walkscore.com/IL/Granite_City" TargetMode="External"/><Relationship Id="rId134" Type="http://schemas.openxmlformats.org/officeDocument/2006/relationships/hyperlink" Target="https://www.walkscore.com/IL/Carol_Stream" TargetMode="External"/><Relationship Id="rId80" Type="http://schemas.openxmlformats.org/officeDocument/2006/relationships/hyperlink" Target="https://www.walkscore.com/IL/South_Holland" TargetMode="External"/><Relationship Id="rId155" Type="http://schemas.openxmlformats.org/officeDocument/2006/relationships/hyperlink" Target="https://www.walkscore.com/IL/Bolingbrook" TargetMode="External"/><Relationship Id="rId176" Type="http://schemas.openxmlformats.org/officeDocument/2006/relationships/hyperlink" Target="https://www.walkscore.com/IL/Vernon_Hills" TargetMode="External"/><Relationship Id="rId197" Type="http://schemas.openxmlformats.org/officeDocument/2006/relationships/hyperlink" Target="https://www.walkscore.com/IL/North_Aurora" TargetMode="External"/><Relationship Id="rId201" Type="http://schemas.openxmlformats.org/officeDocument/2006/relationships/hyperlink" Target="https://www.walkscore.com/IL/Round_Lake" TargetMode="External"/><Relationship Id="rId17" Type="http://schemas.openxmlformats.org/officeDocument/2006/relationships/hyperlink" Target="https://www.walkscore.com/IL/Evergreen_Park" TargetMode="External"/><Relationship Id="rId38" Type="http://schemas.openxmlformats.org/officeDocument/2006/relationships/hyperlink" Target="https://www.walkscore.com/IL/Park_Ridge/60068" TargetMode="External"/><Relationship Id="rId59" Type="http://schemas.openxmlformats.org/officeDocument/2006/relationships/hyperlink" Target="https://www.walkscore.com/IL/Elmhurst" TargetMode="External"/><Relationship Id="rId103" Type="http://schemas.openxmlformats.org/officeDocument/2006/relationships/hyperlink" Target="https://www.walkscore.com/IL/Aurora/60505" TargetMode="External"/><Relationship Id="rId124" Type="http://schemas.openxmlformats.org/officeDocument/2006/relationships/hyperlink" Target="https://www.walkscore.com/IL/Belvidere" TargetMode="External"/><Relationship Id="rId70" Type="http://schemas.openxmlformats.org/officeDocument/2006/relationships/hyperlink" Target="https://www.walkscore.com/IL/Downers_Grove" TargetMode="External"/><Relationship Id="rId91" Type="http://schemas.openxmlformats.org/officeDocument/2006/relationships/hyperlink" Target="https://www.walkscore.com/IL/Carbondale" TargetMode="External"/><Relationship Id="rId145" Type="http://schemas.openxmlformats.org/officeDocument/2006/relationships/hyperlink" Target="https://www.walkscore.com/IL/Hoffman_Estates" TargetMode="External"/><Relationship Id="rId166" Type="http://schemas.openxmlformats.org/officeDocument/2006/relationships/hyperlink" Target="https://www.walkscore.com/IL/Loves_Park" TargetMode="External"/><Relationship Id="rId187" Type="http://schemas.openxmlformats.org/officeDocument/2006/relationships/hyperlink" Target="https://www.walkscore.com/IL/O%27Fallon" TargetMode="External"/><Relationship Id="rId1" Type="http://schemas.openxmlformats.org/officeDocument/2006/relationships/hyperlink" Target="https://www.walkscore.com/IL/Oak_Park" TargetMode="External"/><Relationship Id="rId28" Type="http://schemas.openxmlformats.org/officeDocument/2006/relationships/hyperlink" Target="https://www.walkscore.com/IL/Burbank" TargetMode="External"/><Relationship Id="rId49" Type="http://schemas.openxmlformats.org/officeDocument/2006/relationships/hyperlink" Target="https://www.walkscore.com/IL/Chicago_Heights" TargetMode="External"/><Relationship Id="rId114" Type="http://schemas.openxmlformats.org/officeDocument/2006/relationships/hyperlink" Target="https://www.walkscore.com/IL/Alton" TargetMode="External"/><Relationship Id="rId60" Type="http://schemas.openxmlformats.org/officeDocument/2006/relationships/hyperlink" Target="https://www.walkscore.com/IL/Elmhurst/60126" TargetMode="External"/><Relationship Id="rId81" Type="http://schemas.openxmlformats.org/officeDocument/2006/relationships/hyperlink" Target="https://www.walkscore.com/IL/South_Holland/60473" TargetMode="External"/><Relationship Id="rId135" Type="http://schemas.openxmlformats.org/officeDocument/2006/relationships/hyperlink" Target="https://www.walkscore.com/IL/Carol_Stream/60188" TargetMode="External"/><Relationship Id="rId156" Type="http://schemas.openxmlformats.org/officeDocument/2006/relationships/hyperlink" Target="https://www.walkscore.com/IL/Bolingbrook/60440" TargetMode="External"/><Relationship Id="rId177" Type="http://schemas.openxmlformats.org/officeDocument/2006/relationships/hyperlink" Target="https://www.walkscore.com/IL/Vernon_Hills/60061" TargetMode="External"/><Relationship Id="rId198" Type="http://schemas.openxmlformats.org/officeDocument/2006/relationships/hyperlink" Target="https://www.walkscore.com/IL/North_Aurora/60542" TargetMode="External"/><Relationship Id="rId202" Type="http://schemas.openxmlformats.org/officeDocument/2006/relationships/hyperlink" Target="https://www.walkscore.com/IL/Frankfort" TargetMode="External"/><Relationship Id="rId18" Type="http://schemas.openxmlformats.org/officeDocument/2006/relationships/hyperlink" Target="https://www.walkscore.com/IL/Evergreen_Park/60805" TargetMode="External"/><Relationship Id="rId39" Type="http://schemas.openxmlformats.org/officeDocument/2006/relationships/hyperlink" Target="https://www.walkscore.com/IL/Maywood" TargetMode="External"/><Relationship Id="rId50" Type="http://schemas.openxmlformats.org/officeDocument/2006/relationships/hyperlink" Target="https://www.walkscore.com/IL/Harvey" TargetMode="External"/><Relationship Id="rId104" Type="http://schemas.openxmlformats.org/officeDocument/2006/relationships/hyperlink" Target="https://www.walkscore.com/IL/Wheaton" TargetMode="External"/><Relationship Id="rId125" Type="http://schemas.openxmlformats.org/officeDocument/2006/relationships/hyperlink" Target="https://www.walkscore.com/IL/Geneva" TargetMode="External"/><Relationship Id="rId146" Type="http://schemas.openxmlformats.org/officeDocument/2006/relationships/hyperlink" Target="https://www.walkscore.com/IL/Hoffman_Estates/60192" TargetMode="External"/><Relationship Id="rId167" Type="http://schemas.openxmlformats.org/officeDocument/2006/relationships/hyperlink" Target="https://www.walkscore.com/IL/Loves_Park/61111" TargetMode="External"/><Relationship Id="rId188" Type="http://schemas.openxmlformats.org/officeDocument/2006/relationships/hyperlink" Target="https://www.walkscore.com/IL/Oswego" TargetMode="External"/><Relationship Id="rId71" Type="http://schemas.openxmlformats.org/officeDocument/2006/relationships/hyperlink" Target="https://www.walkscore.com/IL/Moline" TargetMode="External"/><Relationship Id="rId92" Type="http://schemas.openxmlformats.org/officeDocument/2006/relationships/hyperlink" Target="https://www.walkscore.com/IL/Freeport" TargetMode="External"/><Relationship Id="rId2" Type="http://schemas.openxmlformats.org/officeDocument/2006/relationships/hyperlink" Target="https://www.walkscore.com/IL/Oak_Park/60302" TargetMode="External"/><Relationship Id="rId29" Type="http://schemas.openxmlformats.org/officeDocument/2006/relationships/hyperlink" Target="https://www.walkscore.com/IL/Burbank/60459" TargetMode="External"/><Relationship Id="rId40" Type="http://schemas.openxmlformats.org/officeDocument/2006/relationships/hyperlink" Target="https://www.walkscore.com/IL/Maywood/60153" TargetMode="External"/><Relationship Id="rId115" Type="http://schemas.openxmlformats.org/officeDocument/2006/relationships/hyperlink" Target="https://www.walkscore.com/IL/Libertyville" TargetMode="External"/><Relationship Id="rId136" Type="http://schemas.openxmlformats.org/officeDocument/2006/relationships/hyperlink" Target="https://www.walkscore.com/IL/North_Chicago" TargetMode="External"/><Relationship Id="rId157" Type="http://schemas.openxmlformats.org/officeDocument/2006/relationships/hyperlink" Target="https://www.walkscore.com/IL/Collinsville" TargetMode="External"/><Relationship Id="rId178" Type="http://schemas.openxmlformats.org/officeDocument/2006/relationships/hyperlink" Target="https://www.walkscore.com/IL/Grayslake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IN/Griffith" TargetMode="External"/><Relationship Id="rId21" Type="http://schemas.openxmlformats.org/officeDocument/2006/relationships/hyperlink" Target="https://www.walkscore.com/IN/Terre_Haute/47807" TargetMode="External"/><Relationship Id="rId42" Type="http://schemas.openxmlformats.org/officeDocument/2006/relationships/hyperlink" Target="https://www.walkscore.com/IN/Fort_Wayne" TargetMode="External"/><Relationship Id="rId47" Type="http://schemas.openxmlformats.org/officeDocument/2006/relationships/hyperlink" Target="https://www.walkscore.com/IN/Indianapolis/46227" TargetMode="External"/><Relationship Id="rId63" Type="http://schemas.openxmlformats.org/officeDocument/2006/relationships/hyperlink" Target="https://www.walkscore.com/IN/Brownsburg" TargetMode="External"/><Relationship Id="rId68" Type="http://schemas.openxmlformats.org/officeDocument/2006/relationships/hyperlink" Target="https://www.walkscore.com/IN/Portage" TargetMode="External"/><Relationship Id="rId2" Type="http://schemas.openxmlformats.org/officeDocument/2006/relationships/hyperlink" Target="https://www.walkscore.com/IN/East_Chicago/46312" TargetMode="External"/><Relationship Id="rId16" Type="http://schemas.openxmlformats.org/officeDocument/2006/relationships/hyperlink" Target="https://www.walkscore.com/IN/South_Bend" TargetMode="External"/><Relationship Id="rId29" Type="http://schemas.openxmlformats.org/officeDocument/2006/relationships/hyperlink" Target="https://www.walkscore.com/IN/Lafayette" TargetMode="External"/><Relationship Id="rId11" Type="http://schemas.openxmlformats.org/officeDocument/2006/relationships/hyperlink" Target="https://www.walkscore.com/IN/Evansville/47714" TargetMode="External"/><Relationship Id="rId24" Type="http://schemas.openxmlformats.org/officeDocument/2006/relationships/hyperlink" Target="https://www.walkscore.com/IN/Shelbyville" TargetMode="External"/><Relationship Id="rId32" Type="http://schemas.openxmlformats.org/officeDocument/2006/relationships/hyperlink" Target="https://www.walkscore.com/IN/Richmond" TargetMode="External"/><Relationship Id="rId37" Type="http://schemas.openxmlformats.org/officeDocument/2006/relationships/hyperlink" Target="https://www.walkscore.com/IN/Seymour" TargetMode="External"/><Relationship Id="rId40" Type="http://schemas.openxmlformats.org/officeDocument/2006/relationships/hyperlink" Target="https://www.walkscore.com/IN/Anderson" TargetMode="External"/><Relationship Id="rId45" Type="http://schemas.openxmlformats.org/officeDocument/2006/relationships/hyperlink" Target="https://www.walkscore.com/IN/Gary/46404" TargetMode="External"/><Relationship Id="rId53" Type="http://schemas.openxmlformats.org/officeDocument/2006/relationships/hyperlink" Target="https://www.walkscore.com/IN/Greenwood" TargetMode="External"/><Relationship Id="rId58" Type="http://schemas.openxmlformats.org/officeDocument/2006/relationships/hyperlink" Target="https://www.walkscore.com/IN/Jeffersonville/47130" TargetMode="External"/><Relationship Id="rId66" Type="http://schemas.openxmlformats.org/officeDocument/2006/relationships/hyperlink" Target="https://www.walkscore.com/IN/Fishers" TargetMode="External"/><Relationship Id="rId74" Type="http://schemas.openxmlformats.org/officeDocument/2006/relationships/table" Target="../tables/table19.xml"/><Relationship Id="rId5" Type="http://schemas.openxmlformats.org/officeDocument/2006/relationships/hyperlink" Target="https://www.walkscore.com/IN/West_Lafayette" TargetMode="External"/><Relationship Id="rId61" Type="http://schemas.openxmlformats.org/officeDocument/2006/relationships/hyperlink" Target="https://www.walkscore.com/IN/Schererville/46375" TargetMode="External"/><Relationship Id="rId19" Type="http://schemas.openxmlformats.org/officeDocument/2006/relationships/hyperlink" Target="https://www.walkscore.com/IN/La_Porte" TargetMode="External"/><Relationship Id="rId14" Type="http://schemas.openxmlformats.org/officeDocument/2006/relationships/hyperlink" Target="https://www.walkscore.com/IN/Bloomington/47405" TargetMode="External"/><Relationship Id="rId22" Type="http://schemas.openxmlformats.org/officeDocument/2006/relationships/hyperlink" Target="https://www.walkscore.com/IN/Kokomo" TargetMode="External"/><Relationship Id="rId27" Type="http://schemas.openxmlformats.org/officeDocument/2006/relationships/hyperlink" Target="https://www.walkscore.com/IN/Muncie" TargetMode="External"/><Relationship Id="rId30" Type="http://schemas.openxmlformats.org/officeDocument/2006/relationships/hyperlink" Target="https://www.walkscore.com/IN/Lafayette/47904" TargetMode="External"/><Relationship Id="rId35" Type="http://schemas.openxmlformats.org/officeDocument/2006/relationships/hyperlink" Target="https://www.walkscore.com/IN/Clarksville/47129" TargetMode="External"/><Relationship Id="rId43" Type="http://schemas.openxmlformats.org/officeDocument/2006/relationships/hyperlink" Target="https://www.walkscore.com/IN/Fort_Wayne/46815" TargetMode="External"/><Relationship Id="rId48" Type="http://schemas.openxmlformats.org/officeDocument/2006/relationships/hyperlink" Target="https://www.walkscore.com/IN/Goshen" TargetMode="External"/><Relationship Id="rId56" Type="http://schemas.openxmlformats.org/officeDocument/2006/relationships/hyperlink" Target="https://www.walkscore.com/IN/Lawrence/46236" TargetMode="External"/><Relationship Id="rId64" Type="http://schemas.openxmlformats.org/officeDocument/2006/relationships/hyperlink" Target="https://www.walkscore.com/IN/Carmel" TargetMode="External"/><Relationship Id="rId69" Type="http://schemas.openxmlformats.org/officeDocument/2006/relationships/hyperlink" Target="https://www.walkscore.com/IN/Portage/46368" TargetMode="External"/><Relationship Id="rId8" Type="http://schemas.openxmlformats.org/officeDocument/2006/relationships/hyperlink" Target="https://www.walkscore.com/IN/Highland/46322" TargetMode="External"/><Relationship Id="rId51" Type="http://schemas.openxmlformats.org/officeDocument/2006/relationships/hyperlink" Target="https://www.walkscore.com/IN/Crown_Point" TargetMode="External"/><Relationship Id="rId72" Type="http://schemas.openxmlformats.org/officeDocument/2006/relationships/hyperlink" Target="https://www.walkscore.com/IN/Granger" TargetMode="External"/><Relationship Id="rId3" Type="http://schemas.openxmlformats.org/officeDocument/2006/relationships/hyperlink" Target="https://www.walkscore.com/IN/Hammond" TargetMode="External"/><Relationship Id="rId12" Type="http://schemas.openxmlformats.org/officeDocument/2006/relationships/hyperlink" Target="https://www.walkscore.com/IN/Mishawaka" TargetMode="External"/><Relationship Id="rId17" Type="http://schemas.openxmlformats.org/officeDocument/2006/relationships/hyperlink" Target="https://www.walkscore.com/IN/South_Bend/46615" TargetMode="External"/><Relationship Id="rId25" Type="http://schemas.openxmlformats.org/officeDocument/2006/relationships/hyperlink" Target="https://www.walkscore.com/IN/Valparaiso" TargetMode="External"/><Relationship Id="rId33" Type="http://schemas.openxmlformats.org/officeDocument/2006/relationships/hyperlink" Target="https://www.walkscore.com/IN/New_Albany" TargetMode="External"/><Relationship Id="rId38" Type="http://schemas.openxmlformats.org/officeDocument/2006/relationships/hyperlink" Target="https://www.walkscore.com/IN/Munster" TargetMode="External"/><Relationship Id="rId46" Type="http://schemas.openxmlformats.org/officeDocument/2006/relationships/hyperlink" Target="https://www.walkscore.com/IN/Indianapolis" TargetMode="External"/><Relationship Id="rId59" Type="http://schemas.openxmlformats.org/officeDocument/2006/relationships/hyperlink" Target="https://www.walkscore.com/IN/Merrillville" TargetMode="External"/><Relationship Id="rId67" Type="http://schemas.openxmlformats.org/officeDocument/2006/relationships/hyperlink" Target="https://www.walkscore.com/IN/Fishers/46038" TargetMode="External"/><Relationship Id="rId20" Type="http://schemas.openxmlformats.org/officeDocument/2006/relationships/hyperlink" Target="https://www.walkscore.com/IN/Terre_Haute" TargetMode="External"/><Relationship Id="rId41" Type="http://schemas.openxmlformats.org/officeDocument/2006/relationships/hyperlink" Target="https://www.walkscore.com/IN/Anderson/46016" TargetMode="External"/><Relationship Id="rId54" Type="http://schemas.openxmlformats.org/officeDocument/2006/relationships/hyperlink" Target="https://www.walkscore.com/IN/Hobart" TargetMode="External"/><Relationship Id="rId62" Type="http://schemas.openxmlformats.org/officeDocument/2006/relationships/hyperlink" Target="https://www.walkscore.com/IN/Plainfield" TargetMode="External"/><Relationship Id="rId70" Type="http://schemas.openxmlformats.org/officeDocument/2006/relationships/hyperlink" Target="https://www.walkscore.com/IN/Noblesville" TargetMode="External"/><Relationship Id="rId1" Type="http://schemas.openxmlformats.org/officeDocument/2006/relationships/hyperlink" Target="https://www.walkscore.com/IN/East_Chicago" TargetMode="External"/><Relationship Id="rId6" Type="http://schemas.openxmlformats.org/officeDocument/2006/relationships/hyperlink" Target="https://www.walkscore.com/IN/Logansport" TargetMode="External"/><Relationship Id="rId15" Type="http://schemas.openxmlformats.org/officeDocument/2006/relationships/hyperlink" Target="https://www.walkscore.com/IN/Huntington" TargetMode="External"/><Relationship Id="rId23" Type="http://schemas.openxmlformats.org/officeDocument/2006/relationships/hyperlink" Target="https://www.walkscore.com/IN/Marion" TargetMode="External"/><Relationship Id="rId28" Type="http://schemas.openxmlformats.org/officeDocument/2006/relationships/hyperlink" Target="https://www.walkscore.com/IN/Muncie/47305" TargetMode="External"/><Relationship Id="rId36" Type="http://schemas.openxmlformats.org/officeDocument/2006/relationships/hyperlink" Target="https://www.walkscore.com/IN/New_Castle" TargetMode="External"/><Relationship Id="rId49" Type="http://schemas.openxmlformats.org/officeDocument/2006/relationships/hyperlink" Target="https://www.walkscore.com/IN/Greenfield" TargetMode="External"/><Relationship Id="rId57" Type="http://schemas.openxmlformats.org/officeDocument/2006/relationships/hyperlink" Target="https://www.walkscore.com/IN/Jeffersonville" TargetMode="External"/><Relationship Id="rId10" Type="http://schemas.openxmlformats.org/officeDocument/2006/relationships/hyperlink" Target="https://www.walkscore.com/IN/Evansville" TargetMode="External"/><Relationship Id="rId31" Type="http://schemas.openxmlformats.org/officeDocument/2006/relationships/hyperlink" Target="https://www.walkscore.com/IN/Elkhart" TargetMode="External"/><Relationship Id="rId44" Type="http://schemas.openxmlformats.org/officeDocument/2006/relationships/hyperlink" Target="https://www.walkscore.com/IN/Gary" TargetMode="External"/><Relationship Id="rId52" Type="http://schemas.openxmlformats.org/officeDocument/2006/relationships/hyperlink" Target="https://www.walkscore.com/IN/Franklin" TargetMode="External"/><Relationship Id="rId60" Type="http://schemas.openxmlformats.org/officeDocument/2006/relationships/hyperlink" Target="https://www.walkscore.com/IN/Schererville" TargetMode="External"/><Relationship Id="rId65" Type="http://schemas.openxmlformats.org/officeDocument/2006/relationships/hyperlink" Target="https://www.walkscore.com/IN/Carmel/46032" TargetMode="External"/><Relationship Id="rId73" Type="http://schemas.openxmlformats.org/officeDocument/2006/relationships/hyperlink" Target="https://www.walkscore.com/IN/Granger/46530" TargetMode="External"/><Relationship Id="rId4" Type="http://schemas.openxmlformats.org/officeDocument/2006/relationships/hyperlink" Target="https://www.walkscore.com/IN/Hammond/46324" TargetMode="External"/><Relationship Id="rId9" Type="http://schemas.openxmlformats.org/officeDocument/2006/relationships/hyperlink" Target="https://www.walkscore.com/IN/Vincennes" TargetMode="External"/><Relationship Id="rId13" Type="http://schemas.openxmlformats.org/officeDocument/2006/relationships/hyperlink" Target="https://www.walkscore.com/IN/Bloomington" TargetMode="External"/><Relationship Id="rId18" Type="http://schemas.openxmlformats.org/officeDocument/2006/relationships/hyperlink" Target="https://www.walkscore.com/IN/Michigan_City" TargetMode="External"/><Relationship Id="rId39" Type="http://schemas.openxmlformats.org/officeDocument/2006/relationships/hyperlink" Target="https://www.walkscore.com/IN/Munster/46321" TargetMode="External"/><Relationship Id="rId34" Type="http://schemas.openxmlformats.org/officeDocument/2006/relationships/hyperlink" Target="https://www.walkscore.com/IN/Clarksville" TargetMode="External"/><Relationship Id="rId50" Type="http://schemas.openxmlformats.org/officeDocument/2006/relationships/hyperlink" Target="https://www.walkscore.com/IN/Columbus" TargetMode="External"/><Relationship Id="rId55" Type="http://schemas.openxmlformats.org/officeDocument/2006/relationships/hyperlink" Target="https://www.walkscore.com/IN/Lawrence" TargetMode="External"/><Relationship Id="rId7" Type="http://schemas.openxmlformats.org/officeDocument/2006/relationships/hyperlink" Target="https://www.walkscore.com/IN/Highland" TargetMode="External"/><Relationship Id="rId71" Type="http://schemas.openxmlformats.org/officeDocument/2006/relationships/hyperlink" Target="https://www.walkscore.com/IN/Westfield" TargetMode="External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IA/Cedar_Falls" TargetMode="External"/><Relationship Id="rId18" Type="http://schemas.openxmlformats.org/officeDocument/2006/relationships/hyperlink" Target="https://www.walkscore.com/IA/Council_Bluffs" TargetMode="External"/><Relationship Id="rId26" Type="http://schemas.openxmlformats.org/officeDocument/2006/relationships/hyperlink" Target="https://www.walkscore.com/IA/Ankeny" TargetMode="External"/><Relationship Id="rId3" Type="http://schemas.openxmlformats.org/officeDocument/2006/relationships/hyperlink" Target="https://www.walkscore.com/IA/Iowa_City" TargetMode="External"/><Relationship Id="rId21" Type="http://schemas.openxmlformats.org/officeDocument/2006/relationships/hyperlink" Target="https://www.walkscore.com/IA/Ottumwa" TargetMode="External"/><Relationship Id="rId34" Type="http://schemas.openxmlformats.org/officeDocument/2006/relationships/hyperlink" Target="https://www.walkscore.com/IA/Johnston" TargetMode="External"/><Relationship Id="rId7" Type="http://schemas.openxmlformats.org/officeDocument/2006/relationships/hyperlink" Target="https://www.walkscore.com/IA/Marshalltown" TargetMode="External"/><Relationship Id="rId12" Type="http://schemas.openxmlformats.org/officeDocument/2006/relationships/hyperlink" Target="https://www.walkscore.com/IA/Dubuque" TargetMode="External"/><Relationship Id="rId17" Type="http://schemas.openxmlformats.org/officeDocument/2006/relationships/hyperlink" Target="https://www.walkscore.com/IA/Waterloo/50702" TargetMode="External"/><Relationship Id="rId25" Type="http://schemas.openxmlformats.org/officeDocument/2006/relationships/hyperlink" Target="https://www.walkscore.com/IA/West_Des_Moines/50265" TargetMode="External"/><Relationship Id="rId33" Type="http://schemas.openxmlformats.org/officeDocument/2006/relationships/hyperlink" Target="https://www.walkscore.com/IA/Bettendorf" TargetMode="External"/><Relationship Id="rId2" Type="http://schemas.openxmlformats.org/officeDocument/2006/relationships/hyperlink" Target="https://www.walkscore.com/IA/Des_Moines/50315" TargetMode="External"/><Relationship Id="rId16" Type="http://schemas.openxmlformats.org/officeDocument/2006/relationships/hyperlink" Target="https://www.walkscore.com/IA/Waterloo" TargetMode="External"/><Relationship Id="rId20" Type="http://schemas.openxmlformats.org/officeDocument/2006/relationships/hyperlink" Target="https://www.walkscore.com/IA/Mason_City" TargetMode="External"/><Relationship Id="rId29" Type="http://schemas.openxmlformats.org/officeDocument/2006/relationships/hyperlink" Target="https://www.walkscore.com/IA/Coralville/52241" TargetMode="External"/><Relationship Id="rId1" Type="http://schemas.openxmlformats.org/officeDocument/2006/relationships/hyperlink" Target="https://www.walkscore.com/IA/Des_Moines" TargetMode="External"/><Relationship Id="rId6" Type="http://schemas.openxmlformats.org/officeDocument/2006/relationships/hyperlink" Target="https://www.walkscore.com/IA/Davenport/52806" TargetMode="External"/><Relationship Id="rId11" Type="http://schemas.openxmlformats.org/officeDocument/2006/relationships/hyperlink" Target="https://www.walkscore.com/IA/Sioux_City/51104" TargetMode="External"/><Relationship Id="rId24" Type="http://schemas.openxmlformats.org/officeDocument/2006/relationships/hyperlink" Target="https://www.walkscore.com/IA/West_Des_Moines" TargetMode="External"/><Relationship Id="rId32" Type="http://schemas.openxmlformats.org/officeDocument/2006/relationships/hyperlink" Target="https://www.walkscore.com/IA/Marion" TargetMode="External"/><Relationship Id="rId5" Type="http://schemas.openxmlformats.org/officeDocument/2006/relationships/hyperlink" Target="https://www.walkscore.com/IA/Davenport" TargetMode="External"/><Relationship Id="rId15" Type="http://schemas.openxmlformats.org/officeDocument/2006/relationships/hyperlink" Target="https://www.walkscore.com/IA/Muscatine" TargetMode="External"/><Relationship Id="rId23" Type="http://schemas.openxmlformats.org/officeDocument/2006/relationships/hyperlink" Target="https://www.walkscore.com/IA/Cedar_Rapids/52402" TargetMode="External"/><Relationship Id="rId28" Type="http://schemas.openxmlformats.org/officeDocument/2006/relationships/hyperlink" Target="https://www.walkscore.com/IA/Coralville" TargetMode="External"/><Relationship Id="rId10" Type="http://schemas.openxmlformats.org/officeDocument/2006/relationships/hyperlink" Target="https://www.walkscore.com/IA/Sioux_City" TargetMode="External"/><Relationship Id="rId19" Type="http://schemas.openxmlformats.org/officeDocument/2006/relationships/hyperlink" Target="https://www.walkscore.com/IA/Council_Bluffs/51501" TargetMode="External"/><Relationship Id="rId31" Type="http://schemas.openxmlformats.org/officeDocument/2006/relationships/hyperlink" Target="https://www.walkscore.com/IA/Urbandale/50322" TargetMode="External"/><Relationship Id="rId4" Type="http://schemas.openxmlformats.org/officeDocument/2006/relationships/hyperlink" Target="https://www.walkscore.com/IA/Iowa_City/52245" TargetMode="External"/><Relationship Id="rId9" Type="http://schemas.openxmlformats.org/officeDocument/2006/relationships/hyperlink" Target="https://www.walkscore.com/IA/Burlington" TargetMode="External"/><Relationship Id="rId14" Type="http://schemas.openxmlformats.org/officeDocument/2006/relationships/hyperlink" Target="https://www.walkscore.com/IA/Clinton" TargetMode="External"/><Relationship Id="rId22" Type="http://schemas.openxmlformats.org/officeDocument/2006/relationships/hyperlink" Target="https://www.walkscore.com/IA/Cedar_Rapids" TargetMode="External"/><Relationship Id="rId27" Type="http://schemas.openxmlformats.org/officeDocument/2006/relationships/hyperlink" Target="https://www.walkscore.com/IA/Fort_Dodge" TargetMode="External"/><Relationship Id="rId30" Type="http://schemas.openxmlformats.org/officeDocument/2006/relationships/hyperlink" Target="https://www.walkscore.com/IA/Urbandale" TargetMode="External"/><Relationship Id="rId35" Type="http://schemas.openxmlformats.org/officeDocument/2006/relationships/table" Target="../tables/table20.xml"/><Relationship Id="rId8" Type="http://schemas.openxmlformats.org/officeDocument/2006/relationships/hyperlink" Target="https://www.walkscore.com/IA/Ames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KS/Wichita" TargetMode="External"/><Relationship Id="rId18" Type="http://schemas.openxmlformats.org/officeDocument/2006/relationships/hyperlink" Target="https://www.walkscore.com/KS/Dodge_City" TargetMode="External"/><Relationship Id="rId26" Type="http://schemas.openxmlformats.org/officeDocument/2006/relationships/hyperlink" Target="https://www.walkscore.com/KS/Olathe" TargetMode="External"/><Relationship Id="rId3" Type="http://schemas.openxmlformats.org/officeDocument/2006/relationships/hyperlink" Target="https://www.walkscore.com/KS/Lawrence" TargetMode="External"/><Relationship Id="rId21" Type="http://schemas.openxmlformats.org/officeDocument/2006/relationships/hyperlink" Target="https://www.walkscore.com/KS/Lenexa/66215" TargetMode="External"/><Relationship Id="rId34" Type="http://schemas.openxmlformats.org/officeDocument/2006/relationships/table" Target="../tables/table21.xml"/><Relationship Id="rId7" Type="http://schemas.openxmlformats.org/officeDocument/2006/relationships/hyperlink" Target="https://www.walkscore.com/KS/Salina" TargetMode="External"/><Relationship Id="rId12" Type="http://schemas.openxmlformats.org/officeDocument/2006/relationships/hyperlink" Target="https://www.walkscore.com/KS/Pittsburg" TargetMode="External"/><Relationship Id="rId17" Type="http://schemas.openxmlformats.org/officeDocument/2006/relationships/hyperlink" Target="https://www.walkscore.com/KS/Hutchinson" TargetMode="External"/><Relationship Id="rId25" Type="http://schemas.openxmlformats.org/officeDocument/2006/relationships/hyperlink" Target="https://www.walkscore.com/KS/Junction_City" TargetMode="External"/><Relationship Id="rId33" Type="http://schemas.openxmlformats.org/officeDocument/2006/relationships/hyperlink" Target="https://www.walkscore.com/KS/Leawood/66206" TargetMode="External"/><Relationship Id="rId2" Type="http://schemas.openxmlformats.org/officeDocument/2006/relationships/hyperlink" Target="https://www.walkscore.com/KS/Prairie_Village" TargetMode="External"/><Relationship Id="rId16" Type="http://schemas.openxmlformats.org/officeDocument/2006/relationships/hyperlink" Target="https://www.walkscore.com/KS/Overland_Park/66212" TargetMode="External"/><Relationship Id="rId20" Type="http://schemas.openxmlformats.org/officeDocument/2006/relationships/hyperlink" Target="https://www.walkscore.com/KS/Lenexa" TargetMode="External"/><Relationship Id="rId29" Type="http://schemas.openxmlformats.org/officeDocument/2006/relationships/hyperlink" Target="https://www.walkscore.com/KS/Shawnee" TargetMode="External"/><Relationship Id="rId1" Type="http://schemas.openxmlformats.org/officeDocument/2006/relationships/hyperlink" Target="https://www.walkscore.com/KS/Emporia" TargetMode="External"/><Relationship Id="rId6" Type="http://schemas.openxmlformats.org/officeDocument/2006/relationships/hyperlink" Target="https://www.walkscore.com/KS/Manhattan/66506" TargetMode="External"/><Relationship Id="rId11" Type="http://schemas.openxmlformats.org/officeDocument/2006/relationships/hyperlink" Target="https://www.walkscore.com/KS/Garden_City" TargetMode="External"/><Relationship Id="rId24" Type="http://schemas.openxmlformats.org/officeDocument/2006/relationships/hyperlink" Target="https://www.walkscore.com/KS/Derby" TargetMode="External"/><Relationship Id="rId32" Type="http://schemas.openxmlformats.org/officeDocument/2006/relationships/hyperlink" Target="https://www.walkscore.com/KS/Leawood" TargetMode="External"/><Relationship Id="rId5" Type="http://schemas.openxmlformats.org/officeDocument/2006/relationships/hyperlink" Target="https://www.walkscore.com/KS/Manhattan" TargetMode="External"/><Relationship Id="rId15" Type="http://schemas.openxmlformats.org/officeDocument/2006/relationships/hyperlink" Target="https://www.walkscore.com/KS/Overland_Park" TargetMode="External"/><Relationship Id="rId23" Type="http://schemas.openxmlformats.org/officeDocument/2006/relationships/hyperlink" Target="https://www.walkscore.com/KS/Kansas_City/66102" TargetMode="External"/><Relationship Id="rId28" Type="http://schemas.openxmlformats.org/officeDocument/2006/relationships/hyperlink" Target="https://www.walkscore.com/KS/Leavenworth/66027" TargetMode="External"/><Relationship Id="rId10" Type="http://schemas.openxmlformats.org/officeDocument/2006/relationships/hyperlink" Target="https://www.walkscore.com/KS/Topeka/66604" TargetMode="External"/><Relationship Id="rId19" Type="http://schemas.openxmlformats.org/officeDocument/2006/relationships/hyperlink" Target="https://www.walkscore.com/KS/Newton" TargetMode="External"/><Relationship Id="rId31" Type="http://schemas.openxmlformats.org/officeDocument/2006/relationships/hyperlink" Target="https://www.walkscore.com/KS/Gardner" TargetMode="External"/><Relationship Id="rId4" Type="http://schemas.openxmlformats.org/officeDocument/2006/relationships/hyperlink" Target="https://www.walkscore.com/KS/Liberal" TargetMode="External"/><Relationship Id="rId9" Type="http://schemas.openxmlformats.org/officeDocument/2006/relationships/hyperlink" Target="https://www.walkscore.com/KS/Topeka" TargetMode="External"/><Relationship Id="rId14" Type="http://schemas.openxmlformats.org/officeDocument/2006/relationships/hyperlink" Target="https://www.walkscore.com/KS/Wichita/67212" TargetMode="External"/><Relationship Id="rId22" Type="http://schemas.openxmlformats.org/officeDocument/2006/relationships/hyperlink" Target="https://www.walkscore.com/KS/Kansas_City" TargetMode="External"/><Relationship Id="rId27" Type="http://schemas.openxmlformats.org/officeDocument/2006/relationships/hyperlink" Target="https://www.walkscore.com/KS/Leavenworth" TargetMode="External"/><Relationship Id="rId30" Type="http://schemas.openxmlformats.org/officeDocument/2006/relationships/hyperlink" Target="https://www.walkscore.com/KS/Shawnee/66216" TargetMode="External"/><Relationship Id="rId8" Type="http://schemas.openxmlformats.org/officeDocument/2006/relationships/hyperlink" Target="https://www.walkscore.com/KS/Hays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KY/Richmond" TargetMode="External"/><Relationship Id="rId13" Type="http://schemas.openxmlformats.org/officeDocument/2006/relationships/hyperlink" Target="https://www.walkscore.com/KY/Florence" TargetMode="External"/><Relationship Id="rId18" Type="http://schemas.openxmlformats.org/officeDocument/2006/relationships/hyperlink" Target="https://www.walkscore.com/KY/Frankfort" TargetMode="External"/><Relationship Id="rId26" Type="http://schemas.openxmlformats.org/officeDocument/2006/relationships/hyperlink" Target="https://www.walkscore.com/KY/Independence" TargetMode="External"/><Relationship Id="rId3" Type="http://schemas.openxmlformats.org/officeDocument/2006/relationships/hyperlink" Target="https://www.walkscore.com/KY/Covington/41014" TargetMode="External"/><Relationship Id="rId21" Type="http://schemas.openxmlformats.org/officeDocument/2006/relationships/hyperlink" Target="https://www.walkscore.com/KY/Hopkinsville" TargetMode="External"/><Relationship Id="rId7" Type="http://schemas.openxmlformats.org/officeDocument/2006/relationships/hyperlink" Target="https://www.walkscore.com/KY/Winchester" TargetMode="External"/><Relationship Id="rId12" Type="http://schemas.openxmlformats.org/officeDocument/2006/relationships/hyperlink" Target="https://www.walkscore.com/KY/Lexington-Fayette/40517" TargetMode="External"/><Relationship Id="rId17" Type="http://schemas.openxmlformats.org/officeDocument/2006/relationships/hyperlink" Target="https://www.walkscore.com/KY/Jeffersontown" TargetMode="External"/><Relationship Id="rId25" Type="http://schemas.openxmlformats.org/officeDocument/2006/relationships/hyperlink" Target="https://www.walkscore.com/KY/Radcliff" TargetMode="External"/><Relationship Id="rId2" Type="http://schemas.openxmlformats.org/officeDocument/2006/relationships/hyperlink" Target="https://www.walkscore.com/KY/Covington" TargetMode="External"/><Relationship Id="rId16" Type="http://schemas.openxmlformats.org/officeDocument/2006/relationships/hyperlink" Target="https://www.walkscore.com/KY/Ashland" TargetMode="External"/><Relationship Id="rId20" Type="http://schemas.openxmlformats.org/officeDocument/2006/relationships/hyperlink" Target="https://www.walkscore.com/KY/Nicholasville" TargetMode="External"/><Relationship Id="rId1" Type="http://schemas.openxmlformats.org/officeDocument/2006/relationships/hyperlink" Target="https://www.walkscore.com/KY/St._Matthews" TargetMode="External"/><Relationship Id="rId6" Type="http://schemas.openxmlformats.org/officeDocument/2006/relationships/hyperlink" Target="https://www.walkscore.com/KY/Owensboro" TargetMode="External"/><Relationship Id="rId11" Type="http://schemas.openxmlformats.org/officeDocument/2006/relationships/hyperlink" Target="https://www.walkscore.com/KY/Lexington-Fayette" TargetMode="External"/><Relationship Id="rId24" Type="http://schemas.openxmlformats.org/officeDocument/2006/relationships/hyperlink" Target="https://www.walkscore.com/KY/Madisonville" TargetMode="External"/><Relationship Id="rId5" Type="http://schemas.openxmlformats.org/officeDocument/2006/relationships/hyperlink" Target="https://www.walkscore.com/KY/Bowling_Green" TargetMode="External"/><Relationship Id="rId15" Type="http://schemas.openxmlformats.org/officeDocument/2006/relationships/hyperlink" Target="https://www.walkscore.com/KY/Henderson" TargetMode="External"/><Relationship Id="rId23" Type="http://schemas.openxmlformats.org/officeDocument/2006/relationships/hyperlink" Target="https://www.walkscore.com/KY/Erlanger" TargetMode="External"/><Relationship Id="rId10" Type="http://schemas.openxmlformats.org/officeDocument/2006/relationships/hyperlink" Target="https://www.walkscore.com/KY/Louisville-Jefferson/40214" TargetMode="External"/><Relationship Id="rId19" Type="http://schemas.openxmlformats.org/officeDocument/2006/relationships/hyperlink" Target="https://www.walkscore.com/KY/Elizabethtown" TargetMode="External"/><Relationship Id="rId4" Type="http://schemas.openxmlformats.org/officeDocument/2006/relationships/hyperlink" Target="https://www.walkscore.com/KY/Paducah" TargetMode="External"/><Relationship Id="rId9" Type="http://schemas.openxmlformats.org/officeDocument/2006/relationships/hyperlink" Target="https://www.walkscore.com/KY/Louisville-Jefferson" TargetMode="External"/><Relationship Id="rId14" Type="http://schemas.openxmlformats.org/officeDocument/2006/relationships/hyperlink" Target="https://www.walkscore.com/KY/Murray" TargetMode="External"/><Relationship Id="rId22" Type="http://schemas.openxmlformats.org/officeDocument/2006/relationships/hyperlink" Target="https://www.walkscore.com/KY/Georgetown" TargetMode="External"/><Relationship Id="rId27" Type="http://schemas.openxmlformats.org/officeDocument/2006/relationships/table" Target="../tables/table22.xm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LA/New_Iberia" TargetMode="External"/><Relationship Id="rId18" Type="http://schemas.openxmlformats.org/officeDocument/2006/relationships/hyperlink" Target="https://www.walkscore.com/LA/Baton_Rouge/70808" TargetMode="External"/><Relationship Id="rId26" Type="http://schemas.openxmlformats.org/officeDocument/2006/relationships/hyperlink" Target="https://www.walkscore.com/LA/Natchitoches" TargetMode="External"/><Relationship Id="rId39" Type="http://schemas.openxmlformats.org/officeDocument/2006/relationships/table" Target="../tables/table23.xml"/><Relationship Id="rId21" Type="http://schemas.openxmlformats.org/officeDocument/2006/relationships/hyperlink" Target="https://www.walkscore.com/LA/Lake_Charles/70601" TargetMode="External"/><Relationship Id="rId34" Type="http://schemas.openxmlformats.org/officeDocument/2006/relationships/hyperlink" Target="https://www.walkscore.com/LA/Laplace/70068" TargetMode="External"/><Relationship Id="rId7" Type="http://schemas.openxmlformats.org/officeDocument/2006/relationships/hyperlink" Target="https://www.walkscore.com/LA/Terrytown" TargetMode="External"/><Relationship Id="rId12" Type="http://schemas.openxmlformats.org/officeDocument/2006/relationships/hyperlink" Target="https://www.walkscore.com/LA/Marrero" TargetMode="External"/><Relationship Id="rId17" Type="http://schemas.openxmlformats.org/officeDocument/2006/relationships/hyperlink" Target="https://www.walkscore.com/LA/Baton_Rouge" TargetMode="External"/><Relationship Id="rId25" Type="http://schemas.openxmlformats.org/officeDocument/2006/relationships/hyperlink" Target="https://www.walkscore.com/LA/Hammond" TargetMode="External"/><Relationship Id="rId33" Type="http://schemas.openxmlformats.org/officeDocument/2006/relationships/hyperlink" Target="https://www.walkscore.com/LA/Laplace" TargetMode="External"/><Relationship Id="rId38" Type="http://schemas.openxmlformats.org/officeDocument/2006/relationships/hyperlink" Target="https://www.walkscore.com/LA/Central/70818" TargetMode="External"/><Relationship Id="rId2" Type="http://schemas.openxmlformats.org/officeDocument/2006/relationships/hyperlink" Target="https://www.walkscore.com/LA/Gretna/70053" TargetMode="External"/><Relationship Id="rId16" Type="http://schemas.openxmlformats.org/officeDocument/2006/relationships/hyperlink" Target="https://www.walkscore.com/LA/Houma" TargetMode="External"/><Relationship Id="rId20" Type="http://schemas.openxmlformats.org/officeDocument/2006/relationships/hyperlink" Target="https://www.walkscore.com/LA/Lake_Charles" TargetMode="External"/><Relationship Id="rId29" Type="http://schemas.openxmlformats.org/officeDocument/2006/relationships/hyperlink" Target="https://www.walkscore.com/LA/Bossier_City" TargetMode="External"/><Relationship Id="rId1" Type="http://schemas.openxmlformats.org/officeDocument/2006/relationships/hyperlink" Target="https://www.walkscore.com/LA/Gretna" TargetMode="External"/><Relationship Id="rId6" Type="http://schemas.openxmlformats.org/officeDocument/2006/relationships/hyperlink" Target="https://www.walkscore.com/LA/Metairie/70003" TargetMode="External"/><Relationship Id="rId11" Type="http://schemas.openxmlformats.org/officeDocument/2006/relationships/hyperlink" Target="https://www.walkscore.com/LA/Opelousas" TargetMode="External"/><Relationship Id="rId24" Type="http://schemas.openxmlformats.org/officeDocument/2006/relationships/hyperlink" Target="https://www.walkscore.com/LA/Monroe/71201" TargetMode="External"/><Relationship Id="rId32" Type="http://schemas.openxmlformats.org/officeDocument/2006/relationships/hyperlink" Target="https://www.walkscore.com/LA/Ruston" TargetMode="External"/><Relationship Id="rId37" Type="http://schemas.openxmlformats.org/officeDocument/2006/relationships/hyperlink" Target="https://www.walkscore.com/LA/Central" TargetMode="External"/><Relationship Id="rId5" Type="http://schemas.openxmlformats.org/officeDocument/2006/relationships/hyperlink" Target="https://www.walkscore.com/LA/Metairie" TargetMode="External"/><Relationship Id="rId15" Type="http://schemas.openxmlformats.org/officeDocument/2006/relationships/hyperlink" Target="https://www.walkscore.com/LA/Lafayette" TargetMode="External"/><Relationship Id="rId23" Type="http://schemas.openxmlformats.org/officeDocument/2006/relationships/hyperlink" Target="https://www.walkscore.com/LA/Monroe" TargetMode="External"/><Relationship Id="rId28" Type="http://schemas.openxmlformats.org/officeDocument/2006/relationships/hyperlink" Target="https://www.walkscore.com/LA/Shreveport/71105" TargetMode="External"/><Relationship Id="rId36" Type="http://schemas.openxmlformats.org/officeDocument/2006/relationships/hyperlink" Target="https://www.walkscore.com/LA/Prairieville" TargetMode="External"/><Relationship Id="rId10" Type="http://schemas.openxmlformats.org/officeDocument/2006/relationships/hyperlink" Target="https://www.walkscore.com/LA/Kenner/70065" TargetMode="External"/><Relationship Id="rId19" Type="http://schemas.openxmlformats.org/officeDocument/2006/relationships/hyperlink" Target="https://www.walkscore.com/LA/Bayou_Cane" TargetMode="External"/><Relationship Id="rId31" Type="http://schemas.openxmlformats.org/officeDocument/2006/relationships/hyperlink" Target="https://www.walkscore.com/LA/Sulphur" TargetMode="External"/><Relationship Id="rId4" Type="http://schemas.openxmlformats.org/officeDocument/2006/relationships/hyperlink" Target="https://www.walkscore.com/LA/New_Orleans/70119" TargetMode="External"/><Relationship Id="rId9" Type="http://schemas.openxmlformats.org/officeDocument/2006/relationships/hyperlink" Target="https://www.walkscore.com/LA/Kenner" TargetMode="External"/><Relationship Id="rId14" Type="http://schemas.openxmlformats.org/officeDocument/2006/relationships/hyperlink" Target="https://www.walkscore.com/LA/Harvey" TargetMode="External"/><Relationship Id="rId22" Type="http://schemas.openxmlformats.org/officeDocument/2006/relationships/hyperlink" Target="https://www.walkscore.com/LA/Slidell" TargetMode="External"/><Relationship Id="rId27" Type="http://schemas.openxmlformats.org/officeDocument/2006/relationships/hyperlink" Target="https://www.walkscore.com/LA/Shreveport" TargetMode="External"/><Relationship Id="rId30" Type="http://schemas.openxmlformats.org/officeDocument/2006/relationships/hyperlink" Target="https://www.walkscore.com/LA/Alexandria" TargetMode="External"/><Relationship Id="rId35" Type="http://schemas.openxmlformats.org/officeDocument/2006/relationships/hyperlink" Target="https://www.walkscore.com/LA/Shenandoah" TargetMode="External"/><Relationship Id="rId8" Type="http://schemas.openxmlformats.org/officeDocument/2006/relationships/hyperlink" Target="https://www.walkscore.com/LA/Chalmette" TargetMode="External"/><Relationship Id="rId3" Type="http://schemas.openxmlformats.org/officeDocument/2006/relationships/hyperlink" Target="https://www.walkscore.com/LA/New_Orlean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ME/Bangor" TargetMode="External"/><Relationship Id="rId13" Type="http://schemas.openxmlformats.org/officeDocument/2006/relationships/hyperlink" Target="https://www.walkscore.com/ME/Augusta" TargetMode="External"/><Relationship Id="rId3" Type="http://schemas.openxmlformats.org/officeDocument/2006/relationships/hyperlink" Target="https://www.walkscore.com/ME/Lewiston" TargetMode="External"/><Relationship Id="rId7" Type="http://schemas.openxmlformats.org/officeDocument/2006/relationships/hyperlink" Target="https://www.walkscore.com/ME/Biddeford" TargetMode="External"/><Relationship Id="rId12" Type="http://schemas.openxmlformats.org/officeDocument/2006/relationships/hyperlink" Target="https://www.walkscore.com/ME/Westbrook/04092" TargetMode="External"/><Relationship Id="rId2" Type="http://schemas.openxmlformats.org/officeDocument/2006/relationships/hyperlink" Target="https://www.walkscore.com/ME/Portland/04103" TargetMode="External"/><Relationship Id="rId16" Type="http://schemas.openxmlformats.org/officeDocument/2006/relationships/table" Target="../tables/table24.xml"/><Relationship Id="rId1" Type="http://schemas.openxmlformats.org/officeDocument/2006/relationships/hyperlink" Target="https://www.walkscore.com/ME/Portland" TargetMode="External"/><Relationship Id="rId6" Type="http://schemas.openxmlformats.org/officeDocument/2006/relationships/hyperlink" Target="https://www.walkscore.com/ME/South_Portland/04106" TargetMode="External"/><Relationship Id="rId11" Type="http://schemas.openxmlformats.org/officeDocument/2006/relationships/hyperlink" Target="https://www.walkscore.com/ME/Westbrook" TargetMode="External"/><Relationship Id="rId5" Type="http://schemas.openxmlformats.org/officeDocument/2006/relationships/hyperlink" Target="https://www.walkscore.com/ME/South_Portland" TargetMode="External"/><Relationship Id="rId15" Type="http://schemas.openxmlformats.org/officeDocument/2006/relationships/hyperlink" Target="https://www.walkscore.com/ME/Saco/04072" TargetMode="External"/><Relationship Id="rId10" Type="http://schemas.openxmlformats.org/officeDocument/2006/relationships/hyperlink" Target="https://www.walkscore.com/ME/Auburn/04210" TargetMode="External"/><Relationship Id="rId4" Type="http://schemas.openxmlformats.org/officeDocument/2006/relationships/hyperlink" Target="https://www.walkscore.com/ME/Lewiston/04240" TargetMode="External"/><Relationship Id="rId9" Type="http://schemas.openxmlformats.org/officeDocument/2006/relationships/hyperlink" Target="https://www.walkscore.com/ME/Auburn" TargetMode="External"/><Relationship Id="rId14" Type="http://schemas.openxmlformats.org/officeDocument/2006/relationships/hyperlink" Target="https://www.walkscore.com/ME/Saco" TargetMode="External"/></Relationships>
</file>

<file path=xl/worksheets/_rels/sheet3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MD/Salisbury" TargetMode="External"/><Relationship Id="rId21" Type="http://schemas.openxmlformats.org/officeDocument/2006/relationships/hyperlink" Target="https://www.walkscore.com/MD/Annapolis" TargetMode="External"/><Relationship Id="rId42" Type="http://schemas.openxmlformats.org/officeDocument/2006/relationships/hyperlink" Target="https://www.walkscore.com/MD/Glen_Burnie" TargetMode="External"/><Relationship Id="rId47" Type="http://schemas.openxmlformats.org/officeDocument/2006/relationships/hyperlink" Target="https://www.walkscore.com/MD/Columbia/21044" TargetMode="External"/><Relationship Id="rId63" Type="http://schemas.openxmlformats.org/officeDocument/2006/relationships/hyperlink" Target="https://www.walkscore.com/MD/Scaggsville" TargetMode="External"/><Relationship Id="rId68" Type="http://schemas.openxmlformats.org/officeDocument/2006/relationships/hyperlink" Target="https://www.walkscore.com/MD/Randallstown" TargetMode="External"/><Relationship Id="rId84" Type="http://schemas.openxmlformats.org/officeDocument/2006/relationships/hyperlink" Target="https://www.walkscore.com/MD/Arnold" TargetMode="External"/><Relationship Id="rId89" Type="http://schemas.openxmlformats.org/officeDocument/2006/relationships/hyperlink" Target="https://www.walkscore.com/MD/Clinton/20735" TargetMode="External"/><Relationship Id="rId16" Type="http://schemas.openxmlformats.org/officeDocument/2006/relationships/hyperlink" Target="https://www.walkscore.com/MD/Towson/21204" TargetMode="External"/><Relationship Id="rId11" Type="http://schemas.openxmlformats.org/officeDocument/2006/relationships/hyperlink" Target="https://www.walkscore.com/MD/College_Park" TargetMode="External"/><Relationship Id="rId32" Type="http://schemas.openxmlformats.org/officeDocument/2006/relationships/hyperlink" Target="https://www.walkscore.com/MD/Montgomery_Village" TargetMode="External"/><Relationship Id="rId37" Type="http://schemas.openxmlformats.org/officeDocument/2006/relationships/hyperlink" Target="https://www.walkscore.com/MD/Westminster" TargetMode="External"/><Relationship Id="rId53" Type="http://schemas.openxmlformats.org/officeDocument/2006/relationships/hyperlink" Target="https://www.walkscore.com/MD/Aspen_Hill" TargetMode="External"/><Relationship Id="rId58" Type="http://schemas.openxmlformats.org/officeDocument/2006/relationships/hyperlink" Target="https://www.walkscore.com/MD/Calverton" TargetMode="External"/><Relationship Id="rId74" Type="http://schemas.openxmlformats.org/officeDocument/2006/relationships/hyperlink" Target="https://www.walkscore.com/MD/Edgewood/21040" TargetMode="External"/><Relationship Id="rId79" Type="http://schemas.openxmlformats.org/officeDocument/2006/relationships/hyperlink" Target="https://www.walkscore.com/MD/Waldorf" TargetMode="External"/><Relationship Id="rId5" Type="http://schemas.openxmlformats.org/officeDocument/2006/relationships/hyperlink" Target="https://www.walkscore.com/MD/Baltimore/21215" TargetMode="External"/><Relationship Id="rId90" Type="http://schemas.openxmlformats.org/officeDocument/2006/relationships/table" Target="../tables/table25.xml"/><Relationship Id="rId14" Type="http://schemas.openxmlformats.org/officeDocument/2006/relationships/hyperlink" Target="https://www.walkscore.com/MD/Hagerstown" TargetMode="External"/><Relationship Id="rId22" Type="http://schemas.openxmlformats.org/officeDocument/2006/relationships/hyperlink" Target="https://www.walkscore.com/MD/Landover" TargetMode="External"/><Relationship Id="rId27" Type="http://schemas.openxmlformats.org/officeDocument/2006/relationships/hyperlink" Target="https://www.walkscore.com/MD/Carney" TargetMode="External"/><Relationship Id="rId30" Type="http://schemas.openxmlformats.org/officeDocument/2006/relationships/hyperlink" Target="https://www.walkscore.com/MD/White_Oak" TargetMode="External"/><Relationship Id="rId35" Type="http://schemas.openxmlformats.org/officeDocument/2006/relationships/hyperlink" Target="https://www.walkscore.com/MD/Catonsville" TargetMode="External"/><Relationship Id="rId43" Type="http://schemas.openxmlformats.org/officeDocument/2006/relationships/hyperlink" Target="https://www.walkscore.com/MD/Owings_Mills" TargetMode="External"/><Relationship Id="rId48" Type="http://schemas.openxmlformats.org/officeDocument/2006/relationships/hyperlink" Target="https://www.walkscore.com/MD/Pikesville" TargetMode="External"/><Relationship Id="rId56" Type="http://schemas.openxmlformats.org/officeDocument/2006/relationships/hyperlink" Target="https://www.walkscore.com/MD/Crofton/21114" TargetMode="External"/><Relationship Id="rId64" Type="http://schemas.openxmlformats.org/officeDocument/2006/relationships/hyperlink" Target="https://www.walkscore.com/MD/Pasadena" TargetMode="External"/><Relationship Id="rId69" Type="http://schemas.openxmlformats.org/officeDocument/2006/relationships/hyperlink" Target="https://www.walkscore.com/MD/Fairland" TargetMode="External"/><Relationship Id="rId77" Type="http://schemas.openxmlformats.org/officeDocument/2006/relationships/hyperlink" Target="https://www.walkscore.com/MD/North_Potomac" TargetMode="External"/><Relationship Id="rId8" Type="http://schemas.openxmlformats.org/officeDocument/2006/relationships/hyperlink" Target="https://www.walkscore.com/MD/Parkville" TargetMode="External"/><Relationship Id="rId51" Type="http://schemas.openxmlformats.org/officeDocument/2006/relationships/hyperlink" Target="https://www.walkscore.com/MD/South_Laurel" TargetMode="External"/><Relationship Id="rId72" Type="http://schemas.openxmlformats.org/officeDocument/2006/relationships/hyperlink" Target="https://www.walkscore.com/MD/Camp_Springs" TargetMode="External"/><Relationship Id="rId80" Type="http://schemas.openxmlformats.org/officeDocument/2006/relationships/hyperlink" Target="https://www.walkscore.com/MD/Severn" TargetMode="External"/><Relationship Id="rId85" Type="http://schemas.openxmlformats.org/officeDocument/2006/relationships/hyperlink" Target="https://www.walkscore.com/MD/Arnold/21012" TargetMode="External"/><Relationship Id="rId3" Type="http://schemas.openxmlformats.org/officeDocument/2006/relationships/hyperlink" Target="https://www.walkscore.com/MD/Hyattsville" TargetMode="External"/><Relationship Id="rId12" Type="http://schemas.openxmlformats.org/officeDocument/2006/relationships/hyperlink" Target="https://www.walkscore.com/MD/Laurel" TargetMode="External"/><Relationship Id="rId17" Type="http://schemas.openxmlformats.org/officeDocument/2006/relationships/hyperlink" Target="https://www.walkscore.com/MD/North_Bethesda" TargetMode="External"/><Relationship Id="rId25" Type="http://schemas.openxmlformats.org/officeDocument/2006/relationships/hyperlink" Target="https://www.walkscore.com/MD/Bethesda" TargetMode="External"/><Relationship Id="rId33" Type="http://schemas.openxmlformats.org/officeDocument/2006/relationships/hyperlink" Target="https://www.walkscore.com/MD/Beltsville" TargetMode="External"/><Relationship Id="rId38" Type="http://schemas.openxmlformats.org/officeDocument/2006/relationships/hyperlink" Target="https://www.walkscore.com/MD/Milford_Mill" TargetMode="External"/><Relationship Id="rId46" Type="http://schemas.openxmlformats.org/officeDocument/2006/relationships/hyperlink" Target="https://www.walkscore.com/MD/Columbia" TargetMode="External"/><Relationship Id="rId59" Type="http://schemas.openxmlformats.org/officeDocument/2006/relationships/hyperlink" Target="https://www.walkscore.com/MD/Odenton" TargetMode="External"/><Relationship Id="rId67" Type="http://schemas.openxmlformats.org/officeDocument/2006/relationships/hyperlink" Target="https://www.walkscore.com/MD/Olney/20832" TargetMode="External"/><Relationship Id="rId20" Type="http://schemas.openxmlformats.org/officeDocument/2006/relationships/hyperlink" Target="https://www.walkscore.com/MD/Wheaton" TargetMode="External"/><Relationship Id="rId41" Type="http://schemas.openxmlformats.org/officeDocument/2006/relationships/hyperlink" Target="https://www.walkscore.com/MD/Germantown" TargetMode="External"/><Relationship Id="rId54" Type="http://schemas.openxmlformats.org/officeDocument/2006/relationships/hyperlink" Target="https://www.walkscore.com/MD/Perry_Hall" TargetMode="External"/><Relationship Id="rId62" Type="http://schemas.openxmlformats.org/officeDocument/2006/relationships/hyperlink" Target="https://www.walkscore.com/MD/Bowie" TargetMode="External"/><Relationship Id="rId70" Type="http://schemas.openxmlformats.org/officeDocument/2006/relationships/hyperlink" Target="https://www.walkscore.com/MD/Oxon_Hill" TargetMode="External"/><Relationship Id="rId75" Type="http://schemas.openxmlformats.org/officeDocument/2006/relationships/hyperlink" Target="https://www.walkscore.com/MD/Severna_Park" TargetMode="External"/><Relationship Id="rId83" Type="http://schemas.openxmlformats.org/officeDocument/2006/relationships/hyperlink" Target="https://www.walkscore.com/MD/Fort_Washington" TargetMode="External"/><Relationship Id="rId88" Type="http://schemas.openxmlformats.org/officeDocument/2006/relationships/hyperlink" Target="https://www.walkscore.com/MD/Clinton" TargetMode="External"/><Relationship Id="rId1" Type="http://schemas.openxmlformats.org/officeDocument/2006/relationships/hyperlink" Target="https://www.walkscore.com/MD/Langley_Park" TargetMode="External"/><Relationship Id="rId6" Type="http://schemas.openxmlformats.org/officeDocument/2006/relationships/hyperlink" Target="https://www.walkscore.com/MD/Silver_Spring" TargetMode="External"/><Relationship Id="rId15" Type="http://schemas.openxmlformats.org/officeDocument/2006/relationships/hyperlink" Target="https://www.walkscore.com/MD/Towson" TargetMode="External"/><Relationship Id="rId23" Type="http://schemas.openxmlformats.org/officeDocument/2006/relationships/hyperlink" Target="https://www.walkscore.com/MD/Cumberland" TargetMode="External"/><Relationship Id="rId28" Type="http://schemas.openxmlformats.org/officeDocument/2006/relationships/hyperlink" Target="https://www.walkscore.com/MD/Arbutus" TargetMode="External"/><Relationship Id="rId36" Type="http://schemas.openxmlformats.org/officeDocument/2006/relationships/hyperlink" Target="https://www.walkscore.com/MD/Woodlawn" TargetMode="External"/><Relationship Id="rId49" Type="http://schemas.openxmlformats.org/officeDocument/2006/relationships/hyperlink" Target="https://www.walkscore.com/MD/Cockeysville" TargetMode="External"/><Relationship Id="rId57" Type="http://schemas.openxmlformats.org/officeDocument/2006/relationships/hyperlink" Target="https://www.walkscore.com/MD/Ballenger_Creek" TargetMode="External"/><Relationship Id="rId10" Type="http://schemas.openxmlformats.org/officeDocument/2006/relationships/hyperlink" Target="https://www.walkscore.com/MD/Chillum" TargetMode="External"/><Relationship Id="rId31" Type="http://schemas.openxmlformats.org/officeDocument/2006/relationships/hyperlink" Target="https://www.walkscore.com/MD/Essex" TargetMode="External"/><Relationship Id="rId44" Type="http://schemas.openxmlformats.org/officeDocument/2006/relationships/hyperlink" Target="https://www.walkscore.com/MD/Middle_River" TargetMode="External"/><Relationship Id="rId52" Type="http://schemas.openxmlformats.org/officeDocument/2006/relationships/hyperlink" Target="https://www.walkscore.com/MD/Seabrook" TargetMode="External"/><Relationship Id="rId60" Type="http://schemas.openxmlformats.org/officeDocument/2006/relationships/hyperlink" Target="https://www.walkscore.com/MD/Lochearn" TargetMode="External"/><Relationship Id="rId65" Type="http://schemas.openxmlformats.org/officeDocument/2006/relationships/hyperlink" Target="https://www.walkscore.com/MD/Ellicott_City" TargetMode="External"/><Relationship Id="rId73" Type="http://schemas.openxmlformats.org/officeDocument/2006/relationships/hyperlink" Target="https://www.walkscore.com/MD/Edgewood" TargetMode="External"/><Relationship Id="rId78" Type="http://schemas.openxmlformats.org/officeDocument/2006/relationships/hyperlink" Target="https://www.walkscore.com/MD/Ilchester" TargetMode="External"/><Relationship Id="rId81" Type="http://schemas.openxmlformats.org/officeDocument/2006/relationships/hyperlink" Target="https://www.walkscore.com/MD/Bel_Air_North" TargetMode="External"/><Relationship Id="rId86" Type="http://schemas.openxmlformats.org/officeDocument/2006/relationships/hyperlink" Target="https://www.walkscore.com/MD/Eldersburg" TargetMode="External"/><Relationship Id="rId4" Type="http://schemas.openxmlformats.org/officeDocument/2006/relationships/hyperlink" Target="https://www.walkscore.com/MD/Baltimore" TargetMode="External"/><Relationship Id="rId9" Type="http://schemas.openxmlformats.org/officeDocument/2006/relationships/hyperlink" Target="https://www.walkscore.com/MD/Rockville" TargetMode="External"/><Relationship Id="rId13" Type="http://schemas.openxmlformats.org/officeDocument/2006/relationships/hyperlink" Target="https://www.walkscore.com/MD/Gaithersburg" TargetMode="External"/><Relationship Id="rId18" Type="http://schemas.openxmlformats.org/officeDocument/2006/relationships/hyperlink" Target="https://www.walkscore.com/MD/Dundalk" TargetMode="External"/><Relationship Id="rId39" Type="http://schemas.openxmlformats.org/officeDocument/2006/relationships/hyperlink" Target="https://www.walkscore.com/MD/Reisterstown" TargetMode="External"/><Relationship Id="rId34" Type="http://schemas.openxmlformats.org/officeDocument/2006/relationships/hyperlink" Target="https://www.walkscore.com/MD/Ferndale" TargetMode="External"/><Relationship Id="rId50" Type="http://schemas.openxmlformats.org/officeDocument/2006/relationships/hyperlink" Target="https://www.walkscore.com/MD/Glassmanor" TargetMode="External"/><Relationship Id="rId55" Type="http://schemas.openxmlformats.org/officeDocument/2006/relationships/hyperlink" Target="https://www.walkscore.com/MD/Crofton" TargetMode="External"/><Relationship Id="rId76" Type="http://schemas.openxmlformats.org/officeDocument/2006/relationships/hyperlink" Target="https://www.walkscore.com/MD/Severna_Park/21146" TargetMode="External"/><Relationship Id="rId7" Type="http://schemas.openxmlformats.org/officeDocument/2006/relationships/hyperlink" Target="https://www.walkscore.com/MD/Silver_Spring/20910" TargetMode="External"/><Relationship Id="rId71" Type="http://schemas.openxmlformats.org/officeDocument/2006/relationships/hyperlink" Target="https://www.walkscore.com/MD/Bel_Air_South" TargetMode="External"/><Relationship Id="rId2" Type="http://schemas.openxmlformats.org/officeDocument/2006/relationships/hyperlink" Target="https://www.walkscore.com/MD/Takoma_Park" TargetMode="External"/><Relationship Id="rId29" Type="http://schemas.openxmlformats.org/officeDocument/2006/relationships/hyperlink" Target="https://www.walkscore.com/MD/Greenbelt" TargetMode="External"/><Relationship Id="rId24" Type="http://schemas.openxmlformats.org/officeDocument/2006/relationships/hyperlink" Target="https://www.walkscore.com/MD/Frederick" TargetMode="External"/><Relationship Id="rId40" Type="http://schemas.openxmlformats.org/officeDocument/2006/relationships/hyperlink" Target="https://www.walkscore.com/MD/Suitland" TargetMode="External"/><Relationship Id="rId45" Type="http://schemas.openxmlformats.org/officeDocument/2006/relationships/hyperlink" Target="https://www.walkscore.com/MD/Rosedale" TargetMode="External"/><Relationship Id="rId66" Type="http://schemas.openxmlformats.org/officeDocument/2006/relationships/hyperlink" Target="https://www.walkscore.com/MD/Olney" TargetMode="External"/><Relationship Id="rId87" Type="http://schemas.openxmlformats.org/officeDocument/2006/relationships/hyperlink" Target="https://www.walkscore.com/MD/Lake_Shore" TargetMode="External"/><Relationship Id="rId61" Type="http://schemas.openxmlformats.org/officeDocument/2006/relationships/hyperlink" Target="https://www.walkscore.com/MD/Redland" TargetMode="External"/><Relationship Id="rId82" Type="http://schemas.openxmlformats.org/officeDocument/2006/relationships/hyperlink" Target="https://www.walkscore.com/MD/Potomac" TargetMode="External"/><Relationship Id="rId19" Type="http://schemas.openxmlformats.org/officeDocument/2006/relationships/hyperlink" Target="https://www.walkscore.com/MD/Dundalk/21222" TargetMode="External"/></Relationships>
</file>

<file path=xl/worksheets/_rels/sheet3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MA/West_Springfield_Town" TargetMode="External"/><Relationship Id="rId21" Type="http://schemas.openxmlformats.org/officeDocument/2006/relationships/hyperlink" Target="https://www.walkscore.com/MA/Salem" TargetMode="External"/><Relationship Id="rId42" Type="http://schemas.openxmlformats.org/officeDocument/2006/relationships/hyperlink" Target="https://www.walkscore.com/MA/Springfield" TargetMode="External"/><Relationship Id="rId63" Type="http://schemas.openxmlformats.org/officeDocument/2006/relationships/hyperlink" Target="https://www.walkscore.com/MA/Wakefield/01880" TargetMode="External"/><Relationship Id="rId84" Type="http://schemas.openxmlformats.org/officeDocument/2006/relationships/hyperlink" Target="https://www.walkscore.com/MA/Saugus" TargetMode="External"/><Relationship Id="rId138" Type="http://schemas.openxmlformats.org/officeDocument/2006/relationships/hyperlink" Target="https://www.walkscore.com/MA/Franklin_Town" TargetMode="External"/><Relationship Id="rId16" Type="http://schemas.openxmlformats.org/officeDocument/2006/relationships/hyperlink" Target="https://www.walkscore.com/MA/Malden/02148" TargetMode="External"/><Relationship Id="rId107" Type="http://schemas.openxmlformats.org/officeDocument/2006/relationships/hyperlink" Target="https://www.walkscore.com/MA/Weymouth_Town" TargetMode="External"/><Relationship Id="rId11" Type="http://schemas.openxmlformats.org/officeDocument/2006/relationships/hyperlink" Target="https://www.walkscore.com/MA/Chelsea" TargetMode="External"/><Relationship Id="rId32" Type="http://schemas.openxmlformats.org/officeDocument/2006/relationships/hyperlink" Target="https://www.walkscore.com/MA/Fall_River/02720" TargetMode="External"/><Relationship Id="rId37" Type="http://schemas.openxmlformats.org/officeDocument/2006/relationships/hyperlink" Target="https://www.walkscore.com/MA/Melrose" TargetMode="External"/><Relationship Id="rId53" Type="http://schemas.openxmlformats.org/officeDocument/2006/relationships/hyperlink" Target="https://www.walkscore.com/MA/Amherst_Center/01003" TargetMode="External"/><Relationship Id="rId58" Type="http://schemas.openxmlformats.org/officeDocument/2006/relationships/hyperlink" Target="https://www.walkscore.com/MA/Beverly" TargetMode="External"/><Relationship Id="rId74" Type="http://schemas.openxmlformats.org/officeDocument/2006/relationships/hyperlink" Target="https://www.walkscore.com/MA/Fitchburg" TargetMode="External"/><Relationship Id="rId79" Type="http://schemas.openxmlformats.org/officeDocument/2006/relationships/hyperlink" Target="https://www.walkscore.com/MA/Framingham/01702" TargetMode="External"/><Relationship Id="rId102" Type="http://schemas.openxmlformats.org/officeDocument/2006/relationships/hyperlink" Target="https://www.walkscore.com/MA/Southbridge_Town/01550" TargetMode="External"/><Relationship Id="rId123" Type="http://schemas.openxmlformats.org/officeDocument/2006/relationships/hyperlink" Target="https://www.walkscore.com/MA/Lexington" TargetMode="External"/><Relationship Id="rId128" Type="http://schemas.openxmlformats.org/officeDocument/2006/relationships/hyperlink" Target="https://www.walkscore.com/MA/Taunton/02780" TargetMode="External"/><Relationship Id="rId5" Type="http://schemas.openxmlformats.org/officeDocument/2006/relationships/hyperlink" Target="https://www.walkscore.com/MA/Boston" TargetMode="External"/><Relationship Id="rId90" Type="http://schemas.openxmlformats.org/officeDocument/2006/relationships/hyperlink" Target="https://www.walkscore.com/MA/Leominster" TargetMode="External"/><Relationship Id="rId95" Type="http://schemas.openxmlformats.org/officeDocument/2006/relationships/hyperlink" Target="https://www.walkscore.com/MA/Winchester" TargetMode="External"/><Relationship Id="rId22" Type="http://schemas.openxmlformats.org/officeDocument/2006/relationships/hyperlink" Target="https://www.walkscore.com/MA/Salem/01970" TargetMode="External"/><Relationship Id="rId27" Type="http://schemas.openxmlformats.org/officeDocument/2006/relationships/hyperlink" Target="https://www.walkscore.com/MA/Revere" TargetMode="External"/><Relationship Id="rId43" Type="http://schemas.openxmlformats.org/officeDocument/2006/relationships/hyperlink" Target="https://www.walkscore.com/MA/Springfield/01109" TargetMode="External"/><Relationship Id="rId48" Type="http://schemas.openxmlformats.org/officeDocument/2006/relationships/hyperlink" Target="https://www.walkscore.com/MA/Worcester" TargetMode="External"/><Relationship Id="rId64" Type="http://schemas.openxmlformats.org/officeDocument/2006/relationships/hyperlink" Target="https://www.walkscore.com/MA/Marblehead" TargetMode="External"/><Relationship Id="rId69" Type="http://schemas.openxmlformats.org/officeDocument/2006/relationships/hyperlink" Target="https://www.walkscore.com/MA/Stoneham/02180" TargetMode="External"/><Relationship Id="rId113" Type="http://schemas.openxmlformats.org/officeDocument/2006/relationships/hyperlink" Target="https://www.walkscore.com/MA/Danvers" TargetMode="External"/><Relationship Id="rId118" Type="http://schemas.openxmlformats.org/officeDocument/2006/relationships/hyperlink" Target="https://www.walkscore.com/MA/West_Springfield_Town/01089" TargetMode="External"/><Relationship Id="rId134" Type="http://schemas.openxmlformats.org/officeDocument/2006/relationships/hyperlink" Target="https://www.walkscore.com/MA/Agawam_Town" TargetMode="External"/><Relationship Id="rId139" Type="http://schemas.openxmlformats.org/officeDocument/2006/relationships/hyperlink" Target="https://www.walkscore.com/MA/Franklin_Town/02038" TargetMode="External"/><Relationship Id="rId80" Type="http://schemas.openxmlformats.org/officeDocument/2006/relationships/hyperlink" Target="https://www.walkscore.com/MA/Chicopee" TargetMode="External"/><Relationship Id="rId85" Type="http://schemas.openxmlformats.org/officeDocument/2006/relationships/hyperlink" Target="https://www.walkscore.com/MA/Saugus/01906" TargetMode="External"/><Relationship Id="rId12" Type="http://schemas.openxmlformats.org/officeDocument/2006/relationships/hyperlink" Target="https://www.walkscore.com/MA/Chelsea/02150" TargetMode="External"/><Relationship Id="rId17" Type="http://schemas.openxmlformats.org/officeDocument/2006/relationships/hyperlink" Target="https://www.walkscore.com/MA/Lawrence" TargetMode="External"/><Relationship Id="rId33" Type="http://schemas.openxmlformats.org/officeDocument/2006/relationships/hyperlink" Target="https://www.walkscore.com/MA/Arlington" TargetMode="External"/><Relationship Id="rId38" Type="http://schemas.openxmlformats.org/officeDocument/2006/relationships/hyperlink" Target="https://www.walkscore.com/MA/Melrose/02176" TargetMode="External"/><Relationship Id="rId59" Type="http://schemas.openxmlformats.org/officeDocument/2006/relationships/hyperlink" Target="https://www.walkscore.com/MA/Beverly/01915" TargetMode="External"/><Relationship Id="rId103" Type="http://schemas.openxmlformats.org/officeDocument/2006/relationships/hyperlink" Target="https://www.walkscore.com/MA/Methuen_Town" TargetMode="External"/><Relationship Id="rId108" Type="http://schemas.openxmlformats.org/officeDocument/2006/relationships/hyperlink" Target="https://www.walkscore.com/MA/Weymouth_Town/02190" TargetMode="External"/><Relationship Id="rId124" Type="http://schemas.openxmlformats.org/officeDocument/2006/relationships/hyperlink" Target="https://www.walkscore.com/MA/Lexington/02421" TargetMode="External"/><Relationship Id="rId129" Type="http://schemas.openxmlformats.org/officeDocument/2006/relationships/hyperlink" Target="https://www.walkscore.com/MA/Westfield" TargetMode="External"/><Relationship Id="rId54" Type="http://schemas.openxmlformats.org/officeDocument/2006/relationships/hyperlink" Target="https://www.walkscore.com/MA/Newburyport" TargetMode="External"/><Relationship Id="rId70" Type="http://schemas.openxmlformats.org/officeDocument/2006/relationships/hyperlink" Target="https://www.walkscore.com/MA/Northampton" TargetMode="External"/><Relationship Id="rId75" Type="http://schemas.openxmlformats.org/officeDocument/2006/relationships/hyperlink" Target="https://www.walkscore.com/MA/Fitchburg/01420" TargetMode="External"/><Relationship Id="rId91" Type="http://schemas.openxmlformats.org/officeDocument/2006/relationships/hyperlink" Target="https://www.walkscore.com/MA/Leominster/01453" TargetMode="External"/><Relationship Id="rId96" Type="http://schemas.openxmlformats.org/officeDocument/2006/relationships/hyperlink" Target="https://www.walkscore.com/MA/Winchester/01890" TargetMode="External"/><Relationship Id="rId140" Type="http://schemas.openxmlformats.org/officeDocument/2006/relationships/table" Target="../tables/table26.xml"/><Relationship Id="rId1" Type="http://schemas.openxmlformats.org/officeDocument/2006/relationships/hyperlink" Target="https://www.walkscore.com/MA/Cambridge" TargetMode="External"/><Relationship Id="rId6" Type="http://schemas.openxmlformats.org/officeDocument/2006/relationships/hyperlink" Target="https://www.walkscore.com/MA/Boston/02124" TargetMode="External"/><Relationship Id="rId23" Type="http://schemas.openxmlformats.org/officeDocument/2006/relationships/hyperlink" Target="https://www.walkscore.com/MA/Medford" TargetMode="External"/><Relationship Id="rId28" Type="http://schemas.openxmlformats.org/officeDocument/2006/relationships/hyperlink" Target="https://www.walkscore.com/MA/Revere/02151" TargetMode="External"/><Relationship Id="rId49" Type="http://schemas.openxmlformats.org/officeDocument/2006/relationships/hyperlink" Target="https://www.walkscore.com/MA/Worcester/01604" TargetMode="External"/><Relationship Id="rId114" Type="http://schemas.openxmlformats.org/officeDocument/2006/relationships/hyperlink" Target="https://www.walkscore.com/MA/Danvers/01923" TargetMode="External"/><Relationship Id="rId119" Type="http://schemas.openxmlformats.org/officeDocument/2006/relationships/hyperlink" Target="https://www.walkscore.com/MA/Reading" TargetMode="External"/><Relationship Id="rId44" Type="http://schemas.openxmlformats.org/officeDocument/2006/relationships/hyperlink" Target="https://www.walkscore.com/MA/Newton" TargetMode="External"/><Relationship Id="rId60" Type="http://schemas.openxmlformats.org/officeDocument/2006/relationships/hyperlink" Target="https://www.walkscore.com/MA/Norwood" TargetMode="External"/><Relationship Id="rId65" Type="http://schemas.openxmlformats.org/officeDocument/2006/relationships/hyperlink" Target="https://www.walkscore.com/MA/Marblehead/01945" TargetMode="External"/><Relationship Id="rId81" Type="http://schemas.openxmlformats.org/officeDocument/2006/relationships/hyperlink" Target="https://www.walkscore.com/MA/Chicopee/01020" TargetMode="External"/><Relationship Id="rId86" Type="http://schemas.openxmlformats.org/officeDocument/2006/relationships/hyperlink" Target="https://www.walkscore.com/MA/Milford" TargetMode="External"/><Relationship Id="rId130" Type="http://schemas.openxmlformats.org/officeDocument/2006/relationships/hyperlink" Target="https://www.walkscore.com/MA/Somerset" TargetMode="External"/><Relationship Id="rId135" Type="http://schemas.openxmlformats.org/officeDocument/2006/relationships/hyperlink" Target="https://www.walkscore.com/MA/Agawam_Town/01001" TargetMode="External"/><Relationship Id="rId13" Type="http://schemas.openxmlformats.org/officeDocument/2006/relationships/hyperlink" Target="https://www.walkscore.com/MA/Watertown_Town" TargetMode="External"/><Relationship Id="rId18" Type="http://schemas.openxmlformats.org/officeDocument/2006/relationships/hyperlink" Target="https://www.walkscore.com/MA/Lawrence/01841" TargetMode="External"/><Relationship Id="rId39" Type="http://schemas.openxmlformats.org/officeDocument/2006/relationships/hyperlink" Target="https://www.walkscore.com/MA/Belmont" TargetMode="External"/><Relationship Id="rId109" Type="http://schemas.openxmlformats.org/officeDocument/2006/relationships/hyperlink" Target="https://www.walkscore.com/MA/Wellesley" TargetMode="External"/><Relationship Id="rId34" Type="http://schemas.openxmlformats.org/officeDocument/2006/relationships/hyperlink" Target="https://www.walkscore.com/MA/Arlington/02474" TargetMode="External"/><Relationship Id="rId50" Type="http://schemas.openxmlformats.org/officeDocument/2006/relationships/hyperlink" Target="https://www.walkscore.com/MA/Holyoke" TargetMode="External"/><Relationship Id="rId55" Type="http://schemas.openxmlformats.org/officeDocument/2006/relationships/hyperlink" Target="https://www.walkscore.com/MA/Newburyport/01950" TargetMode="External"/><Relationship Id="rId76" Type="http://schemas.openxmlformats.org/officeDocument/2006/relationships/hyperlink" Target="https://www.walkscore.com/MA/Dedham" TargetMode="External"/><Relationship Id="rId97" Type="http://schemas.openxmlformats.org/officeDocument/2006/relationships/hyperlink" Target="https://www.walkscore.com/MA/Needham" TargetMode="External"/><Relationship Id="rId104" Type="http://schemas.openxmlformats.org/officeDocument/2006/relationships/hyperlink" Target="https://www.walkscore.com/MA/Methuen_Town/01844" TargetMode="External"/><Relationship Id="rId120" Type="http://schemas.openxmlformats.org/officeDocument/2006/relationships/hyperlink" Target="https://www.walkscore.com/MA/Reading/01867" TargetMode="External"/><Relationship Id="rId125" Type="http://schemas.openxmlformats.org/officeDocument/2006/relationships/hyperlink" Target="https://www.walkscore.com/MA/Burlington" TargetMode="External"/><Relationship Id="rId7" Type="http://schemas.openxmlformats.org/officeDocument/2006/relationships/hyperlink" Target="https://www.walkscore.com/MA/Everett" TargetMode="External"/><Relationship Id="rId71" Type="http://schemas.openxmlformats.org/officeDocument/2006/relationships/hyperlink" Target="https://www.walkscore.com/MA/Northampton/01060" TargetMode="External"/><Relationship Id="rId92" Type="http://schemas.openxmlformats.org/officeDocument/2006/relationships/hyperlink" Target="https://www.walkscore.com/MA/Marlborough" TargetMode="External"/><Relationship Id="rId2" Type="http://schemas.openxmlformats.org/officeDocument/2006/relationships/hyperlink" Target="https://www.walkscore.com/MA/Cambridge/02138" TargetMode="External"/><Relationship Id="rId29" Type="http://schemas.openxmlformats.org/officeDocument/2006/relationships/hyperlink" Target="https://www.walkscore.com/MA/New_Bedford" TargetMode="External"/><Relationship Id="rId24" Type="http://schemas.openxmlformats.org/officeDocument/2006/relationships/hyperlink" Target="https://www.walkscore.com/MA/Medford/02155" TargetMode="External"/><Relationship Id="rId40" Type="http://schemas.openxmlformats.org/officeDocument/2006/relationships/hyperlink" Target="https://www.walkscore.com/MA/Belmont/02478" TargetMode="External"/><Relationship Id="rId45" Type="http://schemas.openxmlformats.org/officeDocument/2006/relationships/hyperlink" Target="https://www.walkscore.com/MA/Newton/02459" TargetMode="External"/><Relationship Id="rId66" Type="http://schemas.openxmlformats.org/officeDocument/2006/relationships/hyperlink" Target="https://www.walkscore.com/MA/Woburn" TargetMode="External"/><Relationship Id="rId87" Type="http://schemas.openxmlformats.org/officeDocument/2006/relationships/hyperlink" Target="https://www.walkscore.com/MA/Greenfield_Town" TargetMode="External"/><Relationship Id="rId110" Type="http://schemas.openxmlformats.org/officeDocument/2006/relationships/hyperlink" Target="https://www.walkscore.com/MA/Wellesley/02481" TargetMode="External"/><Relationship Id="rId115" Type="http://schemas.openxmlformats.org/officeDocument/2006/relationships/hyperlink" Target="https://www.walkscore.com/MA/Randolph" TargetMode="External"/><Relationship Id="rId131" Type="http://schemas.openxmlformats.org/officeDocument/2006/relationships/hyperlink" Target="https://www.walkscore.com/MA/Somerset/02726" TargetMode="External"/><Relationship Id="rId136" Type="http://schemas.openxmlformats.org/officeDocument/2006/relationships/hyperlink" Target="https://www.walkscore.com/MA/Wilmington" TargetMode="External"/><Relationship Id="rId61" Type="http://schemas.openxmlformats.org/officeDocument/2006/relationships/hyperlink" Target="https://www.walkscore.com/MA/Norwood/02062" TargetMode="External"/><Relationship Id="rId82" Type="http://schemas.openxmlformats.org/officeDocument/2006/relationships/hyperlink" Target="https://www.walkscore.com/MA/Gloucester" TargetMode="External"/><Relationship Id="rId19" Type="http://schemas.openxmlformats.org/officeDocument/2006/relationships/hyperlink" Target="https://www.walkscore.com/MA/Lynn" TargetMode="External"/><Relationship Id="rId14" Type="http://schemas.openxmlformats.org/officeDocument/2006/relationships/hyperlink" Target="https://www.walkscore.com/MA/Watertown_Town/02472" TargetMode="External"/><Relationship Id="rId30" Type="http://schemas.openxmlformats.org/officeDocument/2006/relationships/hyperlink" Target="https://www.walkscore.com/MA/New_Bedford/02740" TargetMode="External"/><Relationship Id="rId35" Type="http://schemas.openxmlformats.org/officeDocument/2006/relationships/hyperlink" Target="https://www.walkscore.com/MA/Quincy" TargetMode="External"/><Relationship Id="rId56" Type="http://schemas.openxmlformats.org/officeDocument/2006/relationships/hyperlink" Target="https://www.walkscore.com/MA/Brockton" TargetMode="External"/><Relationship Id="rId77" Type="http://schemas.openxmlformats.org/officeDocument/2006/relationships/hyperlink" Target="https://www.walkscore.com/MA/Dedham/02026" TargetMode="External"/><Relationship Id="rId100" Type="http://schemas.openxmlformats.org/officeDocument/2006/relationships/hyperlink" Target="https://www.walkscore.com/MA/Gardner/01440" TargetMode="External"/><Relationship Id="rId105" Type="http://schemas.openxmlformats.org/officeDocument/2006/relationships/hyperlink" Target="https://www.walkscore.com/MA/Braintree_Town" TargetMode="External"/><Relationship Id="rId126" Type="http://schemas.openxmlformats.org/officeDocument/2006/relationships/hyperlink" Target="https://www.walkscore.com/MA/Burlington/01803" TargetMode="External"/><Relationship Id="rId8" Type="http://schemas.openxmlformats.org/officeDocument/2006/relationships/hyperlink" Target="https://www.walkscore.com/MA/Everett/02149" TargetMode="External"/><Relationship Id="rId51" Type="http://schemas.openxmlformats.org/officeDocument/2006/relationships/hyperlink" Target="https://www.walkscore.com/MA/Holyoke/01040" TargetMode="External"/><Relationship Id="rId72" Type="http://schemas.openxmlformats.org/officeDocument/2006/relationships/hyperlink" Target="https://www.walkscore.com/MA/Peabody" TargetMode="External"/><Relationship Id="rId93" Type="http://schemas.openxmlformats.org/officeDocument/2006/relationships/hyperlink" Target="https://www.walkscore.com/MA/Marlborough/01752" TargetMode="External"/><Relationship Id="rId98" Type="http://schemas.openxmlformats.org/officeDocument/2006/relationships/hyperlink" Target="https://www.walkscore.com/MA/Needham/02492" TargetMode="External"/><Relationship Id="rId121" Type="http://schemas.openxmlformats.org/officeDocument/2006/relationships/hyperlink" Target="https://www.walkscore.com/MA/Attleboro" TargetMode="External"/><Relationship Id="rId3" Type="http://schemas.openxmlformats.org/officeDocument/2006/relationships/hyperlink" Target="https://www.walkscore.com/MA/Somerville" TargetMode="External"/><Relationship Id="rId25" Type="http://schemas.openxmlformats.org/officeDocument/2006/relationships/hyperlink" Target="https://www.walkscore.com/MA/Lowell" TargetMode="External"/><Relationship Id="rId46" Type="http://schemas.openxmlformats.org/officeDocument/2006/relationships/hyperlink" Target="https://www.walkscore.com/MA/Waltham" TargetMode="External"/><Relationship Id="rId67" Type="http://schemas.openxmlformats.org/officeDocument/2006/relationships/hyperlink" Target="https://www.walkscore.com/MA/Woburn/01801" TargetMode="External"/><Relationship Id="rId116" Type="http://schemas.openxmlformats.org/officeDocument/2006/relationships/hyperlink" Target="https://www.walkscore.com/MA/Randolph/02368" TargetMode="External"/><Relationship Id="rId137" Type="http://schemas.openxmlformats.org/officeDocument/2006/relationships/hyperlink" Target="https://www.walkscore.com/MA/Wilmington/01887" TargetMode="External"/><Relationship Id="rId20" Type="http://schemas.openxmlformats.org/officeDocument/2006/relationships/hyperlink" Target="https://www.walkscore.com/MA/Lynn/01902" TargetMode="External"/><Relationship Id="rId41" Type="http://schemas.openxmlformats.org/officeDocument/2006/relationships/hyperlink" Target="https://www.walkscore.com/MA/Winthrop_Town" TargetMode="External"/><Relationship Id="rId62" Type="http://schemas.openxmlformats.org/officeDocument/2006/relationships/hyperlink" Target="https://www.walkscore.com/MA/Wakefield" TargetMode="External"/><Relationship Id="rId83" Type="http://schemas.openxmlformats.org/officeDocument/2006/relationships/hyperlink" Target="https://www.walkscore.com/MA/Gloucester/01930" TargetMode="External"/><Relationship Id="rId88" Type="http://schemas.openxmlformats.org/officeDocument/2006/relationships/hyperlink" Target="https://www.walkscore.com/MA/Haverhill" TargetMode="External"/><Relationship Id="rId111" Type="http://schemas.openxmlformats.org/officeDocument/2006/relationships/hyperlink" Target="https://www.walkscore.com/MA/Milton" TargetMode="External"/><Relationship Id="rId132" Type="http://schemas.openxmlformats.org/officeDocument/2006/relationships/hyperlink" Target="https://www.walkscore.com/MA/Barnstable_Town" TargetMode="External"/><Relationship Id="rId15" Type="http://schemas.openxmlformats.org/officeDocument/2006/relationships/hyperlink" Target="https://www.walkscore.com/MA/Malden" TargetMode="External"/><Relationship Id="rId36" Type="http://schemas.openxmlformats.org/officeDocument/2006/relationships/hyperlink" Target="https://www.walkscore.com/MA/Quincy/02169" TargetMode="External"/><Relationship Id="rId57" Type="http://schemas.openxmlformats.org/officeDocument/2006/relationships/hyperlink" Target="https://www.walkscore.com/MA/Brockton/02301" TargetMode="External"/><Relationship Id="rId106" Type="http://schemas.openxmlformats.org/officeDocument/2006/relationships/hyperlink" Target="https://www.walkscore.com/MA/Braintree_Town/02184" TargetMode="External"/><Relationship Id="rId127" Type="http://schemas.openxmlformats.org/officeDocument/2006/relationships/hyperlink" Target="https://www.walkscore.com/MA/Taunton" TargetMode="External"/><Relationship Id="rId10" Type="http://schemas.openxmlformats.org/officeDocument/2006/relationships/hyperlink" Target="https://www.walkscore.com/MA/Brookline/02446" TargetMode="External"/><Relationship Id="rId31" Type="http://schemas.openxmlformats.org/officeDocument/2006/relationships/hyperlink" Target="https://www.walkscore.com/MA/Fall_River" TargetMode="External"/><Relationship Id="rId52" Type="http://schemas.openxmlformats.org/officeDocument/2006/relationships/hyperlink" Target="https://www.walkscore.com/MA/Amherst_Center" TargetMode="External"/><Relationship Id="rId73" Type="http://schemas.openxmlformats.org/officeDocument/2006/relationships/hyperlink" Target="https://www.walkscore.com/MA/Peabody/01960" TargetMode="External"/><Relationship Id="rId78" Type="http://schemas.openxmlformats.org/officeDocument/2006/relationships/hyperlink" Target="https://www.walkscore.com/MA/Framingham" TargetMode="External"/><Relationship Id="rId94" Type="http://schemas.openxmlformats.org/officeDocument/2006/relationships/hyperlink" Target="https://www.walkscore.com/MA/Pittsfield" TargetMode="External"/><Relationship Id="rId99" Type="http://schemas.openxmlformats.org/officeDocument/2006/relationships/hyperlink" Target="https://www.walkscore.com/MA/Gardner" TargetMode="External"/><Relationship Id="rId101" Type="http://schemas.openxmlformats.org/officeDocument/2006/relationships/hyperlink" Target="https://www.walkscore.com/MA/Southbridge_Town" TargetMode="External"/><Relationship Id="rId122" Type="http://schemas.openxmlformats.org/officeDocument/2006/relationships/hyperlink" Target="https://www.walkscore.com/MA/Attleboro/02703" TargetMode="External"/><Relationship Id="rId4" Type="http://schemas.openxmlformats.org/officeDocument/2006/relationships/hyperlink" Target="https://www.walkscore.com/MA/Somerville/02145" TargetMode="External"/><Relationship Id="rId9" Type="http://schemas.openxmlformats.org/officeDocument/2006/relationships/hyperlink" Target="https://www.walkscore.com/MA/Brookline" TargetMode="External"/><Relationship Id="rId26" Type="http://schemas.openxmlformats.org/officeDocument/2006/relationships/hyperlink" Target="https://www.walkscore.com/MA/Lowell/01852" TargetMode="External"/><Relationship Id="rId47" Type="http://schemas.openxmlformats.org/officeDocument/2006/relationships/hyperlink" Target="https://www.walkscore.com/MA/Waltham/02453" TargetMode="External"/><Relationship Id="rId68" Type="http://schemas.openxmlformats.org/officeDocument/2006/relationships/hyperlink" Target="https://www.walkscore.com/MA/Stoneham" TargetMode="External"/><Relationship Id="rId89" Type="http://schemas.openxmlformats.org/officeDocument/2006/relationships/hyperlink" Target="https://www.walkscore.com/MA/Haverhill/01830" TargetMode="External"/><Relationship Id="rId112" Type="http://schemas.openxmlformats.org/officeDocument/2006/relationships/hyperlink" Target="https://www.walkscore.com/MA/Milton/02186" TargetMode="External"/><Relationship Id="rId133" Type="http://schemas.openxmlformats.org/officeDocument/2006/relationships/hyperlink" Target="https://www.walkscore.com/MA/Barnstable_Town/02601" TargetMode="External"/></Relationships>
</file>

<file path=xl/worksheets/_rels/sheet3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MI/Detroit" TargetMode="External"/><Relationship Id="rId21" Type="http://schemas.openxmlformats.org/officeDocument/2006/relationships/hyperlink" Target="https://www.walkscore.com/MI/East_Lansing/48825" TargetMode="External"/><Relationship Id="rId42" Type="http://schemas.openxmlformats.org/officeDocument/2006/relationships/hyperlink" Target="https://www.walkscore.com/MI/Roseville/48066" TargetMode="External"/><Relationship Id="rId47" Type="http://schemas.openxmlformats.org/officeDocument/2006/relationships/hyperlink" Target="https://www.walkscore.com/MI/Adrian" TargetMode="External"/><Relationship Id="rId63" Type="http://schemas.openxmlformats.org/officeDocument/2006/relationships/hyperlink" Target="https://www.walkscore.com/MI/Westland" TargetMode="External"/><Relationship Id="rId68" Type="http://schemas.openxmlformats.org/officeDocument/2006/relationships/hyperlink" Target="https://www.walkscore.com/MI/Battle_Creek" TargetMode="External"/><Relationship Id="rId84" Type="http://schemas.openxmlformats.org/officeDocument/2006/relationships/hyperlink" Target="https://www.walkscore.com/MI/Auburn_Hills/48326" TargetMode="External"/><Relationship Id="rId89" Type="http://schemas.openxmlformats.org/officeDocument/2006/relationships/hyperlink" Target="https://www.walkscore.com/MI/Burton/48529" TargetMode="External"/><Relationship Id="rId16" Type="http://schemas.openxmlformats.org/officeDocument/2006/relationships/hyperlink" Target="https://www.walkscore.com/MI/Madison_Heights" TargetMode="External"/><Relationship Id="rId11" Type="http://schemas.openxmlformats.org/officeDocument/2006/relationships/hyperlink" Target="https://www.walkscore.com/MI/Dearborn/48126" TargetMode="External"/><Relationship Id="rId32" Type="http://schemas.openxmlformats.org/officeDocument/2006/relationships/hyperlink" Target="https://www.walkscore.com/MI/Southgate" TargetMode="External"/><Relationship Id="rId37" Type="http://schemas.openxmlformats.org/officeDocument/2006/relationships/hyperlink" Target="https://www.walkscore.com/MI/St._Clair_Shores" TargetMode="External"/><Relationship Id="rId53" Type="http://schemas.openxmlformats.org/officeDocument/2006/relationships/hyperlink" Target="https://www.walkscore.com/MI/Warren/48089" TargetMode="External"/><Relationship Id="rId58" Type="http://schemas.openxmlformats.org/officeDocument/2006/relationships/hyperlink" Target="https://www.walkscore.com/MI/Saginaw/48602" TargetMode="External"/><Relationship Id="rId74" Type="http://schemas.openxmlformats.org/officeDocument/2006/relationships/hyperlink" Target="https://www.walkscore.com/MI/Southfield/48034" TargetMode="External"/><Relationship Id="rId79" Type="http://schemas.openxmlformats.org/officeDocument/2006/relationships/hyperlink" Target="https://www.walkscore.com/MI/Midland" TargetMode="External"/><Relationship Id="rId102" Type="http://schemas.openxmlformats.org/officeDocument/2006/relationships/hyperlink" Target="https://www.walkscore.com/MI/Romulus" TargetMode="External"/><Relationship Id="rId5" Type="http://schemas.openxmlformats.org/officeDocument/2006/relationships/hyperlink" Target="https://www.walkscore.com/MI/Lincoln_Park" TargetMode="External"/><Relationship Id="rId90" Type="http://schemas.openxmlformats.org/officeDocument/2006/relationships/hyperlink" Target="https://www.walkscore.com/MI/Jenison" TargetMode="External"/><Relationship Id="rId95" Type="http://schemas.openxmlformats.org/officeDocument/2006/relationships/hyperlink" Target="https://www.walkscore.com/MI/Portage/49024" TargetMode="External"/><Relationship Id="rId22" Type="http://schemas.openxmlformats.org/officeDocument/2006/relationships/hyperlink" Target="https://www.walkscore.com/MI/Bay_City" TargetMode="External"/><Relationship Id="rId27" Type="http://schemas.openxmlformats.org/officeDocument/2006/relationships/hyperlink" Target="https://www.walkscore.com/MI/Detroit/48228" TargetMode="External"/><Relationship Id="rId43" Type="http://schemas.openxmlformats.org/officeDocument/2006/relationships/hyperlink" Target="https://www.walkscore.com/MI/Jackson" TargetMode="External"/><Relationship Id="rId48" Type="http://schemas.openxmlformats.org/officeDocument/2006/relationships/hyperlink" Target="https://www.walkscore.com/MI/Lansing" TargetMode="External"/><Relationship Id="rId64" Type="http://schemas.openxmlformats.org/officeDocument/2006/relationships/hyperlink" Target="https://www.walkscore.com/MI/Westland/48185" TargetMode="External"/><Relationship Id="rId69" Type="http://schemas.openxmlformats.org/officeDocument/2006/relationships/hyperlink" Target="https://www.walkscore.com/MI/Livonia" TargetMode="External"/><Relationship Id="rId80" Type="http://schemas.openxmlformats.org/officeDocument/2006/relationships/hyperlink" Target="https://www.walkscore.com/MI/Troy" TargetMode="External"/><Relationship Id="rId85" Type="http://schemas.openxmlformats.org/officeDocument/2006/relationships/hyperlink" Target="https://www.walkscore.com/MI/Farmington_Hills" TargetMode="External"/><Relationship Id="rId12" Type="http://schemas.openxmlformats.org/officeDocument/2006/relationships/hyperlink" Target="https://www.walkscore.com/MI/Royal_Oak" TargetMode="External"/><Relationship Id="rId17" Type="http://schemas.openxmlformats.org/officeDocument/2006/relationships/hyperlink" Target="https://www.walkscore.com/MI/Madison_Heights/48071" TargetMode="External"/><Relationship Id="rId33" Type="http://schemas.openxmlformats.org/officeDocument/2006/relationships/hyperlink" Target="https://www.walkscore.com/MI/Southgate/48195" TargetMode="External"/><Relationship Id="rId38" Type="http://schemas.openxmlformats.org/officeDocument/2006/relationships/hyperlink" Target="https://www.walkscore.com/MI/St._Clair_Shores/48080" TargetMode="External"/><Relationship Id="rId59" Type="http://schemas.openxmlformats.org/officeDocument/2006/relationships/hyperlink" Target="https://www.walkscore.com/MI/Muskegon" TargetMode="External"/><Relationship Id="rId103" Type="http://schemas.openxmlformats.org/officeDocument/2006/relationships/hyperlink" Target="https://www.walkscore.com/MI/Norton_Shores" TargetMode="External"/><Relationship Id="rId20" Type="http://schemas.openxmlformats.org/officeDocument/2006/relationships/hyperlink" Target="https://www.walkscore.com/MI/East_Lansing" TargetMode="External"/><Relationship Id="rId41" Type="http://schemas.openxmlformats.org/officeDocument/2006/relationships/hyperlink" Target="https://www.walkscore.com/MI/Roseville" TargetMode="External"/><Relationship Id="rId54" Type="http://schemas.openxmlformats.org/officeDocument/2006/relationships/hyperlink" Target="https://www.walkscore.com/MI/Flint" TargetMode="External"/><Relationship Id="rId62" Type="http://schemas.openxmlformats.org/officeDocument/2006/relationships/hyperlink" Target="https://www.walkscore.com/MI/Pontiac/48340" TargetMode="External"/><Relationship Id="rId70" Type="http://schemas.openxmlformats.org/officeDocument/2006/relationships/hyperlink" Target="https://www.walkscore.com/MI/Livonia/48154" TargetMode="External"/><Relationship Id="rId75" Type="http://schemas.openxmlformats.org/officeDocument/2006/relationships/hyperlink" Target="https://www.walkscore.com/MI/Sterling_Heights" TargetMode="External"/><Relationship Id="rId83" Type="http://schemas.openxmlformats.org/officeDocument/2006/relationships/hyperlink" Target="https://www.walkscore.com/MI/Auburn_Hills" TargetMode="External"/><Relationship Id="rId88" Type="http://schemas.openxmlformats.org/officeDocument/2006/relationships/hyperlink" Target="https://www.walkscore.com/MI/Burton" TargetMode="External"/><Relationship Id="rId91" Type="http://schemas.openxmlformats.org/officeDocument/2006/relationships/hyperlink" Target="https://www.walkscore.com/MI/Walker" TargetMode="External"/><Relationship Id="rId96" Type="http://schemas.openxmlformats.org/officeDocument/2006/relationships/hyperlink" Target="https://www.walkscore.com/MI/Okemos" TargetMode="External"/><Relationship Id="rId1" Type="http://schemas.openxmlformats.org/officeDocument/2006/relationships/hyperlink" Target="https://www.walkscore.com/MI/Hamtramck" TargetMode="External"/><Relationship Id="rId6" Type="http://schemas.openxmlformats.org/officeDocument/2006/relationships/hyperlink" Target="https://www.walkscore.com/MI/Lincoln_Park/48146" TargetMode="External"/><Relationship Id="rId15" Type="http://schemas.openxmlformats.org/officeDocument/2006/relationships/hyperlink" Target="https://www.walkscore.com/MI/Eastpointe/48021" TargetMode="External"/><Relationship Id="rId23" Type="http://schemas.openxmlformats.org/officeDocument/2006/relationships/hyperlink" Target="https://www.walkscore.com/MI/Mount_Pleasant" TargetMode="External"/><Relationship Id="rId28" Type="http://schemas.openxmlformats.org/officeDocument/2006/relationships/hyperlink" Target="https://www.walkscore.com/MI/Allen_Park" TargetMode="External"/><Relationship Id="rId36" Type="http://schemas.openxmlformats.org/officeDocument/2006/relationships/hyperlink" Target="https://www.walkscore.com/MI/Kalamazoo/49001" TargetMode="External"/><Relationship Id="rId49" Type="http://schemas.openxmlformats.org/officeDocument/2006/relationships/hyperlink" Target="https://www.walkscore.com/MI/Lansing/48915" TargetMode="External"/><Relationship Id="rId57" Type="http://schemas.openxmlformats.org/officeDocument/2006/relationships/hyperlink" Target="https://www.walkscore.com/MI/Saginaw" TargetMode="External"/><Relationship Id="rId10" Type="http://schemas.openxmlformats.org/officeDocument/2006/relationships/hyperlink" Target="https://www.walkscore.com/MI/Dearborn" TargetMode="External"/><Relationship Id="rId31" Type="http://schemas.openxmlformats.org/officeDocument/2006/relationships/hyperlink" Target="https://www.walkscore.com/MI/Garden_City/48135" TargetMode="External"/><Relationship Id="rId44" Type="http://schemas.openxmlformats.org/officeDocument/2006/relationships/hyperlink" Target="https://www.walkscore.com/MI/Holland" TargetMode="External"/><Relationship Id="rId52" Type="http://schemas.openxmlformats.org/officeDocument/2006/relationships/hyperlink" Target="https://www.walkscore.com/MI/Warren" TargetMode="External"/><Relationship Id="rId60" Type="http://schemas.openxmlformats.org/officeDocument/2006/relationships/hyperlink" Target="https://www.walkscore.com/MI/Muskegon/49440" TargetMode="External"/><Relationship Id="rId65" Type="http://schemas.openxmlformats.org/officeDocument/2006/relationships/hyperlink" Target="https://www.walkscore.com/MI/Trenton" TargetMode="External"/><Relationship Id="rId73" Type="http://schemas.openxmlformats.org/officeDocument/2006/relationships/hyperlink" Target="https://www.walkscore.com/MI/Southfield" TargetMode="External"/><Relationship Id="rId78" Type="http://schemas.openxmlformats.org/officeDocument/2006/relationships/hyperlink" Target="https://www.walkscore.com/MI/Inkster/48141" TargetMode="External"/><Relationship Id="rId81" Type="http://schemas.openxmlformats.org/officeDocument/2006/relationships/hyperlink" Target="https://www.walkscore.com/MI/Troy/48085" TargetMode="External"/><Relationship Id="rId86" Type="http://schemas.openxmlformats.org/officeDocument/2006/relationships/hyperlink" Target="https://www.walkscore.com/MI/Farmington_Hills/48336" TargetMode="External"/><Relationship Id="rId94" Type="http://schemas.openxmlformats.org/officeDocument/2006/relationships/hyperlink" Target="https://www.walkscore.com/MI/Portage" TargetMode="External"/><Relationship Id="rId99" Type="http://schemas.openxmlformats.org/officeDocument/2006/relationships/hyperlink" Target="https://www.walkscore.com/MI/Novi/48375" TargetMode="External"/><Relationship Id="rId101" Type="http://schemas.openxmlformats.org/officeDocument/2006/relationships/hyperlink" Target="https://www.walkscore.com/MI/Allendale" TargetMode="External"/><Relationship Id="rId4" Type="http://schemas.openxmlformats.org/officeDocument/2006/relationships/hyperlink" Target="https://www.walkscore.com/MI/Ypsilanti" TargetMode="External"/><Relationship Id="rId9" Type="http://schemas.openxmlformats.org/officeDocument/2006/relationships/hyperlink" Target="https://www.walkscore.com/MI/Birmingham/48009" TargetMode="External"/><Relationship Id="rId13" Type="http://schemas.openxmlformats.org/officeDocument/2006/relationships/hyperlink" Target="https://www.walkscore.com/MI/Royal_Oak/48073" TargetMode="External"/><Relationship Id="rId18" Type="http://schemas.openxmlformats.org/officeDocument/2006/relationships/hyperlink" Target="https://www.walkscore.com/MI/Grand_Rapids" TargetMode="External"/><Relationship Id="rId39" Type="http://schemas.openxmlformats.org/officeDocument/2006/relationships/hyperlink" Target="https://www.walkscore.com/MI/Dearborn_Heights" TargetMode="External"/><Relationship Id="rId34" Type="http://schemas.openxmlformats.org/officeDocument/2006/relationships/hyperlink" Target="https://www.walkscore.com/MI/Monroe" TargetMode="External"/><Relationship Id="rId50" Type="http://schemas.openxmlformats.org/officeDocument/2006/relationships/hyperlink" Target="https://www.walkscore.com/MI/Oak_Park" TargetMode="External"/><Relationship Id="rId55" Type="http://schemas.openxmlformats.org/officeDocument/2006/relationships/hyperlink" Target="https://www.walkscore.com/MI/Flint/48503" TargetMode="External"/><Relationship Id="rId76" Type="http://schemas.openxmlformats.org/officeDocument/2006/relationships/hyperlink" Target="https://www.walkscore.com/MI/Sterling_Heights/48310" TargetMode="External"/><Relationship Id="rId97" Type="http://schemas.openxmlformats.org/officeDocument/2006/relationships/hyperlink" Target="https://www.walkscore.com/MI/Haslett" TargetMode="External"/><Relationship Id="rId104" Type="http://schemas.openxmlformats.org/officeDocument/2006/relationships/hyperlink" Target="https://www.walkscore.com/MI/Forest_Hills" TargetMode="External"/><Relationship Id="rId7" Type="http://schemas.openxmlformats.org/officeDocument/2006/relationships/hyperlink" Target="https://www.walkscore.com/MI/Wyandotte" TargetMode="External"/><Relationship Id="rId71" Type="http://schemas.openxmlformats.org/officeDocument/2006/relationships/hyperlink" Target="https://www.walkscore.com/MI/Taylor" TargetMode="External"/><Relationship Id="rId92" Type="http://schemas.openxmlformats.org/officeDocument/2006/relationships/hyperlink" Target="https://www.walkscore.com/MI/Rochester_Hills" TargetMode="External"/><Relationship Id="rId2" Type="http://schemas.openxmlformats.org/officeDocument/2006/relationships/hyperlink" Target="https://www.walkscore.com/MI/Ferndale" TargetMode="External"/><Relationship Id="rId29" Type="http://schemas.openxmlformats.org/officeDocument/2006/relationships/hyperlink" Target="https://www.walkscore.com/MI/Allen_Park/48101" TargetMode="External"/><Relationship Id="rId24" Type="http://schemas.openxmlformats.org/officeDocument/2006/relationships/hyperlink" Target="https://www.walkscore.com/MI/Ann_Arbor" TargetMode="External"/><Relationship Id="rId40" Type="http://schemas.openxmlformats.org/officeDocument/2006/relationships/hyperlink" Target="https://www.walkscore.com/MI/Dearborn_Heights/48127" TargetMode="External"/><Relationship Id="rId45" Type="http://schemas.openxmlformats.org/officeDocument/2006/relationships/hyperlink" Target="https://www.walkscore.com/MI/Port_Huron" TargetMode="External"/><Relationship Id="rId66" Type="http://schemas.openxmlformats.org/officeDocument/2006/relationships/hyperlink" Target="https://www.walkscore.com/MI/Wyoming" TargetMode="External"/><Relationship Id="rId87" Type="http://schemas.openxmlformats.org/officeDocument/2006/relationships/hyperlink" Target="https://www.walkscore.com/MI/Kentwood" TargetMode="External"/><Relationship Id="rId61" Type="http://schemas.openxmlformats.org/officeDocument/2006/relationships/hyperlink" Target="https://www.walkscore.com/MI/Pontiac" TargetMode="External"/><Relationship Id="rId82" Type="http://schemas.openxmlformats.org/officeDocument/2006/relationships/hyperlink" Target="https://www.walkscore.com/MI/Waverly" TargetMode="External"/><Relationship Id="rId19" Type="http://schemas.openxmlformats.org/officeDocument/2006/relationships/hyperlink" Target="https://www.walkscore.com/MI/Grand_Rapids/49504" TargetMode="External"/><Relationship Id="rId14" Type="http://schemas.openxmlformats.org/officeDocument/2006/relationships/hyperlink" Target="https://www.walkscore.com/MI/Eastpointe" TargetMode="External"/><Relationship Id="rId30" Type="http://schemas.openxmlformats.org/officeDocument/2006/relationships/hyperlink" Target="https://www.walkscore.com/MI/Garden_City" TargetMode="External"/><Relationship Id="rId35" Type="http://schemas.openxmlformats.org/officeDocument/2006/relationships/hyperlink" Target="https://www.walkscore.com/MI/Kalamazoo" TargetMode="External"/><Relationship Id="rId56" Type="http://schemas.openxmlformats.org/officeDocument/2006/relationships/hyperlink" Target="https://www.walkscore.com/MI/Wayne" TargetMode="External"/><Relationship Id="rId77" Type="http://schemas.openxmlformats.org/officeDocument/2006/relationships/hyperlink" Target="https://www.walkscore.com/MI/Inkster" TargetMode="External"/><Relationship Id="rId100" Type="http://schemas.openxmlformats.org/officeDocument/2006/relationships/hyperlink" Target="https://www.walkscore.com/MI/Holt" TargetMode="External"/><Relationship Id="rId105" Type="http://schemas.openxmlformats.org/officeDocument/2006/relationships/table" Target="../tables/table27.xml"/><Relationship Id="rId8" Type="http://schemas.openxmlformats.org/officeDocument/2006/relationships/hyperlink" Target="https://www.walkscore.com/MI/Birmingham" TargetMode="External"/><Relationship Id="rId51" Type="http://schemas.openxmlformats.org/officeDocument/2006/relationships/hyperlink" Target="https://www.walkscore.com/MI/Oak_Park/48237" TargetMode="External"/><Relationship Id="rId72" Type="http://schemas.openxmlformats.org/officeDocument/2006/relationships/hyperlink" Target="https://www.walkscore.com/MI/Taylor/48180" TargetMode="External"/><Relationship Id="rId93" Type="http://schemas.openxmlformats.org/officeDocument/2006/relationships/hyperlink" Target="https://www.walkscore.com/MI/Rochester_Hills/48309" TargetMode="External"/><Relationship Id="rId98" Type="http://schemas.openxmlformats.org/officeDocument/2006/relationships/hyperlink" Target="https://www.walkscore.com/MI/Novi" TargetMode="External"/><Relationship Id="rId3" Type="http://schemas.openxmlformats.org/officeDocument/2006/relationships/hyperlink" Target="https://www.walkscore.com/MI/Ferndale/48220" TargetMode="External"/><Relationship Id="rId25" Type="http://schemas.openxmlformats.org/officeDocument/2006/relationships/hyperlink" Target="https://www.walkscore.com/MI/Ann_Arbor/48104" TargetMode="External"/><Relationship Id="rId46" Type="http://schemas.openxmlformats.org/officeDocument/2006/relationships/hyperlink" Target="https://www.walkscore.com/MI/Marquette" TargetMode="External"/><Relationship Id="rId67" Type="http://schemas.openxmlformats.org/officeDocument/2006/relationships/hyperlink" Target="https://www.walkscore.com/MI/Wyoming/49509" TargetMode="External"/></Relationships>
</file>

<file path=xl/worksheets/_rels/sheet3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MN/Stillwater" TargetMode="External"/><Relationship Id="rId21" Type="http://schemas.openxmlformats.org/officeDocument/2006/relationships/hyperlink" Target="https://www.walkscore.com/MN/Edina/55436" TargetMode="External"/><Relationship Id="rId42" Type="http://schemas.openxmlformats.org/officeDocument/2006/relationships/hyperlink" Target="https://www.walkscore.com/MN/Faribault" TargetMode="External"/><Relationship Id="rId47" Type="http://schemas.openxmlformats.org/officeDocument/2006/relationships/hyperlink" Target="https://www.walkscore.com/MN/Coon_Rapids" TargetMode="External"/><Relationship Id="rId63" Type="http://schemas.openxmlformats.org/officeDocument/2006/relationships/hyperlink" Target="https://www.walkscore.com/MN/Oakdale/55128" TargetMode="External"/><Relationship Id="rId68" Type="http://schemas.openxmlformats.org/officeDocument/2006/relationships/hyperlink" Target="https://www.walkscore.com/MN/Rosemount" TargetMode="External"/><Relationship Id="rId84" Type="http://schemas.openxmlformats.org/officeDocument/2006/relationships/hyperlink" Target="https://www.walkscore.com/MN/Lakeville" TargetMode="External"/><Relationship Id="rId89" Type="http://schemas.openxmlformats.org/officeDocument/2006/relationships/hyperlink" Target="https://www.walkscore.com/MN/Ramsey" TargetMode="External"/><Relationship Id="rId16" Type="http://schemas.openxmlformats.org/officeDocument/2006/relationships/hyperlink" Target="https://www.walkscore.com/MN/Mankato" TargetMode="External"/><Relationship Id="rId11" Type="http://schemas.openxmlformats.org/officeDocument/2006/relationships/hyperlink" Target="https://www.walkscore.com/MN/Winona" TargetMode="External"/><Relationship Id="rId32" Type="http://schemas.openxmlformats.org/officeDocument/2006/relationships/hyperlink" Target="https://www.walkscore.com/MN/Willmar" TargetMode="External"/><Relationship Id="rId37" Type="http://schemas.openxmlformats.org/officeDocument/2006/relationships/hyperlink" Target="https://www.walkscore.com/MN/Rochester" TargetMode="External"/><Relationship Id="rId53" Type="http://schemas.openxmlformats.org/officeDocument/2006/relationships/hyperlink" Target="https://www.walkscore.com/MN/Blaine" TargetMode="External"/><Relationship Id="rId58" Type="http://schemas.openxmlformats.org/officeDocument/2006/relationships/hyperlink" Target="https://www.walkscore.com/MN/Minnetonka" TargetMode="External"/><Relationship Id="rId74" Type="http://schemas.openxmlformats.org/officeDocument/2006/relationships/hyperlink" Target="https://www.walkscore.com/MN/Inver_Grove_Heights" TargetMode="External"/><Relationship Id="rId79" Type="http://schemas.openxmlformats.org/officeDocument/2006/relationships/hyperlink" Target="https://www.walkscore.com/MN/Cottage_Grove" TargetMode="External"/><Relationship Id="rId5" Type="http://schemas.openxmlformats.org/officeDocument/2006/relationships/hyperlink" Target="https://www.walkscore.com/MN/Richfield" TargetMode="External"/><Relationship Id="rId90" Type="http://schemas.openxmlformats.org/officeDocument/2006/relationships/hyperlink" Target="https://www.walkscore.com/MN/Lino_Lakes" TargetMode="External"/><Relationship Id="rId14" Type="http://schemas.openxmlformats.org/officeDocument/2006/relationships/hyperlink" Target="https://www.walkscore.com/MN/New_Hope" TargetMode="External"/><Relationship Id="rId22" Type="http://schemas.openxmlformats.org/officeDocument/2006/relationships/hyperlink" Target="https://www.walkscore.com/MN/Austin" TargetMode="External"/><Relationship Id="rId27" Type="http://schemas.openxmlformats.org/officeDocument/2006/relationships/hyperlink" Target="https://www.walkscore.com/MN/Roseville" TargetMode="External"/><Relationship Id="rId30" Type="http://schemas.openxmlformats.org/officeDocument/2006/relationships/hyperlink" Target="https://www.walkscore.com/MN/St._Cloud" TargetMode="External"/><Relationship Id="rId35" Type="http://schemas.openxmlformats.org/officeDocument/2006/relationships/hyperlink" Target="https://www.walkscore.com/MN/Brooklyn_Center" TargetMode="External"/><Relationship Id="rId43" Type="http://schemas.openxmlformats.org/officeDocument/2006/relationships/hyperlink" Target="https://www.walkscore.com/MN/Brooklyn_Park" TargetMode="External"/><Relationship Id="rId48" Type="http://schemas.openxmlformats.org/officeDocument/2006/relationships/hyperlink" Target="https://www.walkscore.com/MN/Coon_Rapids/55433" TargetMode="External"/><Relationship Id="rId56" Type="http://schemas.openxmlformats.org/officeDocument/2006/relationships/hyperlink" Target="https://www.walkscore.com/MN/Savage/55378" TargetMode="External"/><Relationship Id="rId64" Type="http://schemas.openxmlformats.org/officeDocument/2006/relationships/hyperlink" Target="https://www.walkscore.com/MN/Woodbury" TargetMode="External"/><Relationship Id="rId69" Type="http://schemas.openxmlformats.org/officeDocument/2006/relationships/hyperlink" Target="https://www.walkscore.com/MN/Farmington" TargetMode="External"/><Relationship Id="rId77" Type="http://schemas.openxmlformats.org/officeDocument/2006/relationships/hyperlink" Target="https://www.walkscore.com/MN/Shoreview" TargetMode="External"/><Relationship Id="rId8" Type="http://schemas.openxmlformats.org/officeDocument/2006/relationships/hyperlink" Target="https://www.walkscore.com/MN/Columbia_Heights" TargetMode="External"/><Relationship Id="rId51" Type="http://schemas.openxmlformats.org/officeDocument/2006/relationships/hyperlink" Target="https://www.walkscore.com/MN/Eagan" TargetMode="External"/><Relationship Id="rId72" Type="http://schemas.openxmlformats.org/officeDocument/2006/relationships/hyperlink" Target="https://www.walkscore.com/MN/Eden_Prairie" TargetMode="External"/><Relationship Id="rId80" Type="http://schemas.openxmlformats.org/officeDocument/2006/relationships/hyperlink" Target="https://www.walkscore.com/MN/Cottage_Grove/55016" TargetMode="External"/><Relationship Id="rId85" Type="http://schemas.openxmlformats.org/officeDocument/2006/relationships/hyperlink" Target="https://www.walkscore.com/MN/Prior_Lake" TargetMode="External"/><Relationship Id="rId3" Type="http://schemas.openxmlformats.org/officeDocument/2006/relationships/hyperlink" Target="https://www.walkscore.com/MN/St._Paul" TargetMode="External"/><Relationship Id="rId12" Type="http://schemas.openxmlformats.org/officeDocument/2006/relationships/hyperlink" Target="https://www.walkscore.com/MN/West_St._Paul" TargetMode="External"/><Relationship Id="rId17" Type="http://schemas.openxmlformats.org/officeDocument/2006/relationships/hyperlink" Target="https://www.walkscore.com/MN/South_St._Paul" TargetMode="External"/><Relationship Id="rId25" Type="http://schemas.openxmlformats.org/officeDocument/2006/relationships/hyperlink" Target="https://www.walkscore.com/MN/White_Bear_Lake" TargetMode="External"/><Relationship Id="rId33" Type="http://schemas.openxmlformats.org/officeDocument/2006/relationships/hyperlink" Target="https://www.walkscore.com/MN/Burnsville" TargetMode="External"/><Relationship Id="rId38" Type="http://schemas.openxmlformats.org/officeDocument/2006/relationships/hyperlink" Target="https://www.walkscore.com/MN/Hastings" TargetMode="External"/><Relationship Id="rId46" Type="http://schemas.openxmlformats.org/officeDocument/2006/relationships/hyperlink" Target="https://www.walkscore.com/MN/Albert_Lea" TargetMode="External"/><Relationship Id="rId59" Type="http://schemas.openxmlformats.org/officeDocument/2006/relationships/hyperlink" Target="https://www.walkscore.com/MN/Minnetonka/55345" TargetMode="External"/><Relationship Id="rId67" Type="http://schemas.openxmlformats.org/officeDocument/2006/relationships/hyperlink" Target="https://www.walkscore.com/MN/Champlin/55316" TargetMode="External"/><Relationship Id="rId20" Type="http://schemas.openxmlformats.org/officeDocument/2006/relationships/hyperlink" Target="https://www.walkscore.com/MN/Edina" TargetMode="External"/><Relationship Id="rId41" Type="http://schemas.openxmlformats.org/officeDocument/2006/relationships/hyperlink" Target="https://www.walkscore.com/MN/Shakopee" TargetMode="External"/><Relationship Id="rId54" Type="http://schemas.openxmlformats.org/officeDocument/2006/relationships/hyperlink" Target="https://www.walkscore.com/MN/Blaine/55434" TargetMode="External"/><Relationship Id="rId62" Type="http://schemas.openxmlformats.org/officeDocument/2006/relationships/hyperlink" Target="https://www.walkscore.com/MN/Oakdale" TargetMode="External"/><Relationship Id="rId70" Type="http://schemas.openxmlformats.org/officeDocument/2006/relationships/hyperlink" Target="https://www.walkscore.com/MN/Plymouth" TargetMode="External"/><Relationship Id="rId75" Type="http://schemas.openxmlformats.org/officeDocument/2006/relationships/hyperlink" Target="https://www.walkscore.com/MN/Inver_Grove_Heights/55076" TargetMode="External"/><Relationship Id="rId83" Type="http://schemas.openxmlformats.org/officeDocument/2006/relationships/hyperlink" Target="https://www.walkscore.com/MN/Elk_River" TargetMode="External"/><Relationship Id="rId88" Type="http://schemas.openxmlformats.org/officeDocument/2006/relationships/hyperlink" Target="https://www.walkscore.com/MN/Andover" TargetMode="External"/><Relationship Id="rId91" Type="http://schemas.openxmlformats.org/officeDocument/2006/relationships/table" Target="../tables/table28.xml"/><Relationship Id="rId1" Type="http://schemas.openxmlformats.org/officeDocument/2006/relationships/hyperlink" Target="https://www.walkscore.com/MN/Minneapolis" TargetMode="External"/><Relationship Id="rId6" Type="http://schemas.openxmlformats.org/officeDocument/2006/relationships/hyperlink" Target="https://www.walkscore.com/MN/Richfield/55423" TargetMode="External"/><Relationship Id="rId15" Type="http://schemas.openxmlformats.org/officeDocument/2006/relationships/hyperlink" Target="https://www.walkscore.com/MN/Anoka" TargetMode="External"/><Relationship Id="rId23" Type="http://schemas.openxmlformats.org/officeDocument/2006/relationships/hyperlink" Target="https://www.walkscore.com/MN/Duluth" TargetMode="External"/><Relationship Id="rId28" Type="http://schemas.openxmlformats.org/officeDocument/2006/relationships/hyperlink" Target="https://www.walkscore.com/MN/Roseville/55113" TargetMode="External"/><Relationship Id="rId36" Type="http://schemas.openxmlformats.org/officeDocument/2006/relationships/hyperlink" Target="https://www.walkscore.com/MN/Northfield" TargetMode="External"/><Relationship Id="rId49" Type="http://schemas.openxmlformats.org/officeDocument/2006/relationships/hyperlink" Target="https://www.walkscore.com/MN/Owatonna" TargetMode="External"/><Relationship Id="rId57" Type="http://schemas.openxmlformats.org/officeDocument/2006/relationships/hyperlink" Target="https://www.walkscore.com/MN/Chaska" TargetMode="External"/><Relationship Id="rId10" Type="http://schemas.openxmlformats.org/officeDocument/2006/relationships/hyperlink" Target="https://www.walkscore.com/MN/St._Louis_Park/55426" TargetMode="External"/><Relationship Id="rId31" Type="http://schemas.openxmlformats.org/officeDocument/2006/relationships/hyperlink" Target="https://www.walkscore.com/MN/Moorhead" TargetMode="External"/><Relationship Id="rId44" Type="http://schemas.openxmlformats.org/officeDocument/2006/relationships/hyperlink" Target="https://www.walkscore.com/MN/Brooklyn_Park/55443" TargetMode="External"/><Relationship Id="rId52" Type="http://schemas.openxmlformats.org/officeDocument/2006/relationships/hyperlink" Target="https://www.walkscore.com/MN/Eagan/55122" TargetMode="External"/><Relationship Id="rId60" Type="http://schemas.openxmlformats.org/officeDocument/2006/relationships/hyperlink" Target="https://www.walkscore.com/MN/Apple_Valley" TargetMode="External"/><Relationship Id="rId65" Type="http://schemas.openxmlformats.org/officeDocument/2006/relationships/hyperlink" Target="https://www.walkscore.com/MN/Woodbury/55125" TargetMode="External"/><Relationship Id="rId73" Type="http://schemas.openxmlformats.org/officeDocument/2006/relationships/hyperlink" Target="https://www.walkscore.com/MN/Eden_Prairie/55347" TargetMode="External"/><Relationship Id="rId78" Type="http://schemas.openxmlformats.org/officeDocument/2006/relationships/hyperlink" Target="https://www.walkscore.com/MN/Shoreview/55126" TargetMode="External"/><Relationship Id="rId81" Type="http://schemas.openxmlformats.org/officeDocument/2006/relationships/hyperlink" Target="https://www.walkscore.com/MN/Chanhassen" TargetMode="External"/><Relationship Id="rId86" Type="http://schemas.openxmlformats.org/officeDocument/2006/relationships/hyperlink" Target="https://www.walkscore.com/MN/Maple_Grove" TargetMode="External"/><Relationship Id="rId4" Type="http://schemas.openxmlformats.org/officeDocument/2006/relationships/hyperlink" Target="https://www.walkscore.com/MN/St._Paul/55106" TargetMode="External"/><Relationship Id="rId9" Type="http://schemas.openxmlformats.org/officeDocument/2006/relationships/hyperlink" Target="https://www.walkscore.com/MN/St._Louis_Park" TargetMode="External"/><Relationship Id="rId13" Type="http://schemas.openxmlformats.org/officeDocument/2006/relationships/hyperlink" Target="https://www.walkscore.com/MN/Crystal" TargetMode="External"/><Relationship Id="rId18" Type="http://schemas.openxmlformats.org/officeDocument/2006/relationships/hyperlink" Target="https://www.walkscore.com/MN/South_St._Paul/55075" TargetMode="External"/><Relationship Id="rId39" Type="http://schemas.openxmlformats.org/officeDocument/2006/relationships/hyperlink" Target="https://www.walkscore.com/MN/Bloomington" TargetMode="External"/><Relationship Id="rId34" Type="http://schemas.openxmlformats.org/officeDocument/2006/relationships/hyperlink" Target="https://www.walkscore.com/MN/Burnsville/55337" TargetMode="External"/><Relationship Id="rId50" Type="http://schemas.openxmlformats.org/officeDocument/2006/relationships/hyperlink" Target="https://www.walkscore.com/MN/Maplewood" TargetMode="External"/><Relationship Id="rId55" Type="http://schemas.openxmlformats.org/officeDocument/2006/relationships/hyperlink" Target="https://www.walkscore.com/MN/Savage" TargetMode="External"/><Relationship Id="rId76" Type="http://schemas.openxmlformats.org/officeDocument/2006/relationships/hyperlink" Target="https://www.walkscore.com/MN/Forest_Lake" TargetMode="External"/><Relationship Id="rId7" Type="http://schemas.openxmlformats.org/officeDocument/2006/relationships/hyperlink" Target="https://www.walkscore.com/MN/Hopkins" TargetMode="External"/><Relationship Id="rId71" Type="http://schemas.openxmlformats.org/officeDocument/2006/relationships/hyperlink" Target="https://www.walkscore.com/MN/Plymouth/55447" TargetMode="External"/><Relationship Id="rId2" Type="http://schemas.openxmlformats.org/officeDocument/2006/relationships/hyperlink" Target="https://www.walkscore.com/MN/Minneapolis/55407" TargetMode="External"/><Relationship Id="rId29" Type="http://schemas.openxmlformats.org/officeDocument/2006/relationships/hyperlink" Target="https://www.walkscore.com/MN/New_Brighton" TargetMode="External"/><Relationship Id="rId24" Type="http://schemas.openxmlformats.org/officeDocument/2006/relationships/hyperlink" Target="https://www.walkscore.com/MN/Duluth/55812" TargetMode="External"/><Relationship Id="rId40" Type="http://schemas.openxmlformats.org/officeDocument/2006/relationships/hyperlink" Target="https://www.walkscore.com/MN/Bloomington/55420" TargetMode="External"/><Relationship Id="rId45" Type="http://schemas.openxmlformats.org/officeDocument/2006/relationships/hyperlink" Target="https://www.walkscore.com/MN/Golden_Valley" TargetMode="External"/><Relationship Id="rId66" Type="http://schemas.openxmlformats.org/officeDocument/2006/relationships/hyperlink" Target="https://www.walkscore.com/MN/Champlin" TargetMode="External"/><Relationship Id="rId87" Type="http://schemas.openxmlformats.org/officeDocument/2006/relationships/hyperlink" Target="https://www.walkscore.com/MN/Maple_Grove/55311" TargetMode="External"/><Relationship Id="rId61" Type="http://schemas.openxmlformats.org/officeDocument/2006/relationships/hyperlink" Target="https://www.walkscore.com/MN/Apple_Valley/55124" TargetMode="External"/><Relationship Id="rId82" Type="http://schemas.openxmlformats.org/officeDocument/2006/relationships/hyperlink" Target="https://www.walkscore.com/MN/Chanhassen/55317" TargetMode="External"/><Relationship Id="rId19" Type="http://schemas.openxmlformats.org/officeDocument/2006/relationships/hyperlink" Target="https://www.walkscore.com/MN/Fridley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MS/Laurel" TargetMode="External"/><Relationship Id="rId13" Type="http://schemas.openxmlformats.org/officeDocument/2006/relationships/hyperlink" Target="https://www.walkscore.com/MS/Jackson/39212" TargetMode="External"/><Relationship Id="rId18" Type="http://schemas.openxmlformats.org/officeDocument/2006/relationships/hyperlink" Target="https://www.walkscore.com/MS/Oxford" TargetMode="External"/><Relationship Id="rId26" Type="http://schemas.openxmlformats.org/officeDocument/2006/relationships/hyperlink" Target="https://www.walkscore.com/MS/Pearl" TargetMode="External"/><Relationship Id="rId3" Type="http://schemas.openxmlformats.org/officeDocument/2006/relationships/hyperlink" Target="https://www.walkscore.com/MS/Pascagoula/39567" TargetMode="External"/><Relationship Id="rId21" Type="http://schemas.openxmlformats.org/officeDocument/2006/relationships/hyperlink" Target="https://www.walkscore.com/MS/Horn_Lake/38637" TargetMode="External"/><Relationship Id="rId7" Type="http://schemas.openxmlformats.org/officeDocument/2006/relationships/hyperlink" Target="https://www.walkscore.com/MS/Ridgeland" TargetMode="External"/><Relationship Id="rId12" Type="http://schemas.openxmlformats.org/officeDocument/2006/relationships/hyperlink" Target="https://www.walkscore.com/MS/Jackson" TargetMode="External"/><Relationship Id="rId17" Type="http://schemas.openxmlformats.org/officeDocument/2006/relationships/hyperlink" Target="https://www.walkscore.com/MS/Gulfport/39501" TargetMode="External"/><Relationship Id="rId25" Type="http://schemas.openxmlformats.org/officeDocument/2006/relationships/hyperlink" Target="https://www.walkscore.com/MS/Clinton" TargetMode="External"/><Relationship Id="rId2" Type="http://schemas.openxmlformats.org/officeDocument/2006/relationships/hyperlink" Target="https://www.walkscore.com/MS/Pascagoula" TargetMode="External"/><Relationship Id="rId16" Type="http://schemas.openxmlformats.org/officeDocument/2006/relationships/hyperlink" Target="https://www.walkscore.com/MS/Gulfport" TargetMode="External"/><Relationship Id="rId20" Type="http://schemas.openxmlformats.org/officeDocument/2006/relationships/hyperlink" Target="https://www.walkscore.com/MS/Horn_Lake" TargetMode="External"/><Relationship Id="rId29" Type="http://schemas.openxmlformats.org/officeDocument/2006/relationships/hyperlink" Target="https://www.walkscore.com/MS/Gautier" TargetMode="External"/><Relationship Id="rId1" Type="http://schemas.openxmlformats.org/officeDocument/2006/relationships/hyperlink" Target="https://www.walkscore.com/MS/Hattiesburg" TargetMode="External"/><Relationship Id="rId6" Type="http://schemas.openxmlformats.org/officeDocument/2006/relationships/hyperlink" Target="https://www.walkscore.com/MS/Biloxi/39531" TargetMode="External"/><Relationship Id="rId11" Type="http://schemas.openxmlformats.org/officeDocument/2006/relationships/hyperlink" Target="https://www.walkscore.com/MS/Starkville" TargetMode="External"/><Relationship Id="rId24" Type="http://schemas.openxmlformats.org/officeDocument/2006/relationships/hyperlink" Target="https://www.walkscore.com/MS/Southaven/38671" TargetMode="External"/><Relationship Id="rId32" Type="http://schemas.openxmlformats.org/officeDocument/2006/relationships/table" Target="../tables/table29.xml"/><Relationship Id="rId5" Type="http://schemas.openxmlformats.org/officeDocument/2006/relationships/hyperlink" Target="https://www.walkscore.com/MS/Biloxi" TargetMode="External"/><Relationship Id="rId15" Type="http://schemas.openxmlformats.org/officeDocument/2006/relationships/hyperlink" Target="https://www.walkscore.com/MS/Ocean_Springs" TargetMode="External"/><Relationship Id="rId23" Type="http://schemas.openxmlformats.org/officeDocument/2006/relationships/hyperlink" Target="https://www.walkscore.com/MS/Southaven" TargetMode="External"/><Relationship Id="rId28" Type="http://schemas.openxmlformats.org/officeDocument/2006/relationships/hyperlink" Target="https://www.walkscore.com/MS/Brandon" TargetMode="External"/><Relationship Id="rId10" Type="http://schemas.openxmlformats.org/officeDocument/2006/relationships/hyperlink" Target="https://www.walkscore.com/MS/Clarksdale" TargetMode="External"/><Relationship Id="rId19" Type="http://schemas.openxmlformats.org/officeDocument/2006/relationships/hyperlink" Target="https://www.walkscore.com/MS/Tupelo" TargetMode="External"/><Relationship Id="rId31" Type="http://schemas.openxmlformats.org/officeDocument/2006/relationships/hyperlink" Target="https://www.walkscore.com/MS/Madison" TargetMode="External"/><Relationship Id="rId4" Type="http://schemas.openxmlformats.org/officeDocument/2006/relationships/hyperlink" Target="https://www.walkscore.com/MS/Greenville" TargetMode="External"/><Relationship Id="rId9" Type="http://schemas.openxmlformats.org/officeDocument/2006/relationships/hyperlink" Target="https://www.walkscore.com/MS/Columbus" TargetMode="External"/><Relationship Id="rId14" Type="http://schemas.openxmlformats.org/officeDocument/2006/relationships/hyperlink" Target="https://www.walkscore.com/MS/Meridian" TargetMode="External"/><Relationship Id="rId22" Type="http://schemas.openxmlformats.org/officeDocument/2006/relationships/hyperlink" Target="https://www.walkscore.com/MS/Vicksburg" TargetMode="External"/><Relationship Id="rId27" Type="http://schemas.openxmlformats.org/officeDocument/2006/relationships/hyperlink" Target="https://www.walkscore.com/MS/Olive_Branch" TargetMode="External"/><Relationship Id="rId30" Type="http://schemas.openxmlformats.org/officeDocument/2006/relationships/hyperlink" Target="https://www.walkscore.com/MS/Gautier/39553" TargetMode="External"/></Relationships>
</file>

<file path=xl/worksheets/_rels/sheet3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MO/Affton" TargetMode="External"/><Relationship Id="rId18" Type="http://schemas.openxmlformats.org/officeDocument/2006/relationships/hyperlink" Target="https://www.walkscore.com/MO/Kirksville" TargetMode="External"/><Relationship Id="rId26" Type="http://schemas.openxmlformats.org/officeDocument/2006/relationships/hyperlink" Target="https://www.walkscore.com/MO/Mehlville" TargetMode="External"/><Relationship Id="rId39" Type="http://schemas.openxmlformats.org/officeDocument/2006/relationships/hyperlink" Target="https://www.walkscore.com/MO/Maryland_Heights/63043" TargetMode="External"/><Relationship Id="rId21" Type="http://schemas.openxmlformats.org/officeDocument/2006/relationships/hyperlink" Target="https://www.walkscore.com/MO/Gladstone" TargetMode="External"/><Relationship Id="rId34" Type="http://schemas.openxmlformats.org/officeDocument/2006/relationships/hyperlink" Target="https://www.walkscore.com/MO/Independence/64055" TargetMode="External"/><Relationship Id="rId42" Type="http://schemas.openxmlformats.org/officeDocument/2006/relationships/hyperlink" Target="https://www.walkscore.com/MO/Jefferson_City" TargetMode="External"/><Relationship Id="rId47" Type="http://schemas.openxmlformats.org/officeDocument/2006/relationships/hyperlink" Target="https://www.walkscore.com/MO/Arnold" TargetMode="External"/><Relationship Id="rId50" Type="http://schemas.openxmlformats.org/officeDocument/2006/relationships/hyperlink" Target="https://www.walkscore.com/MO/Lee%27s_Summit/64081" TargetMode="External"/><Relationship Id="rId55" Type="http://schemas.openxmlformats.org/officeDocument/2006/relationships/hyperlink" Target="https://www.walkscore.com/MO/Grandview/64030" TargetMode="External"/><Relationship Id="rId63" Type="http://schemas.openxmlformats.org/officeDocument/2006/relationships/table" Target="../tables/table30.xml"/><Relationship Id="rId7" Type="http://schemas.openxmlformats.org/officeDocument/2006/relationships/hyperlink" Target="https://www.walkscore.com/MO/Sedalia" TargetMode="External"/><Relationship Id="rId2" Type="http://schemas.openxmlformats.org/officeDocument/2006/relationships/hyperlink" Target="https://www.walkscore.com/MO/St._Louis/63116" TargetMode="External"/><Relationship Id="rId16" Type="http://schemas.openxmlformats.org/officeDocument/2006/relationships/hyperlink" Target="https://www.walkscore.com/MO/Kansas_City/64114" TargetMode="External"/><Relationship Id="rId29" Type="http://schemas.openxmlformats.org/officeDocument/2006/relationships/hyperlink" Target="https://www.walkscore.com/MO/Cape_Girardeau" TargetMode="External"/><Relationship Id="rId11" Type="http://schemas.openxmlformats.org/officeDocument/2006/relationships/hyperlink" Target="https://www.walkscore.com/MO/Rolla" TargetMode="External"/><Relationship Id="rId24" Type="http://schemas.openxmlformats.org/officeDocument/2006/relationships/hyperlink" Target="https://www.walkscore.com/MO/St._Joseph" TargetMode="External"/><Relationship Id="rId32" Type="http://schemas.openxmlformats.org/officeDocument/2006/relationships/hyperlink" Target="https://www.walkscore.com/MO/Hazelwood/63042" TargetMode="External"/><Relationship Id="rId37" Type="http://schemas.openxmlformats.org/officeDocument/2006/relationships/hyperlink" Target="https://www.walkscore.com/MO/Creve_Coeur" TargetMode="External"/><Relationship Id="rId40" Type="http://schemas.openxmlformats.org/officeDocument/2006/relationships/hyperlink" Target="https://www.walkscore.com/MO/Manchester" TargetMode="External"/><Relationship Id="rId45" Type="http://schemas.openxmlformats.org/officeDocument/2006/relationships/hyperlink" Target="https://www.walkscore.com/MO/O%27Fallon" TargetMode="External"/><Relationship Id="rId53" Type="http://schemas.openxmlformats.org/officeDocument/2006/relationships/hyperlink" Target="https://www.walkscore.com/MO/Chesterfield/63017" TargetMode="External"/><Relationship Id="rId58" Type="http://schemas.openxmlformats.org/officeDocument/2006/relationships/hyperlink" Target="https://www.walkscore.com/MO/Ozark" TargetMode="External"/><Relationship Id="rId5" Type="http://schemas.openxmlformats.org/officeDocument/2006/relationships/hyperlink" Target="https://www.walkscore.com/MO/Webster_Groves" TargetMode="External"/><Relationship Id="rId61" Type="http://schemas.openxmlformats.org/officeDocument/2006/relationships/hyperlink" Target="https://www.walkscore.com/MO/Wildwood" TargetMode="External"/><Relationship Id="rId19" Type="http://schemas.openxmlformats.org/officeDocument/2006/relationships/hyperlink" Target="https://www.walkscore.com/MO/Poplar_Bluff" TargetMode="External"/><Relationship Id="rId14" Type="http://schemas.openxmlformats.org/officeDocument/2006/relationships/hyperlink" Target="https://www.walkscore.com/MO/Warrensburg" TargetMode="External"/><Relationship Id="rId22" Type="http://schemas.openxmlformats.org/officeDocument/2006/relationships/hyperlink" Target="https://www.walkscore.com/MO/Ferguson" TargetMode="External"/><Relationship Id="rId27" Type="http://schemas.openxmlformats.org/officeDocument/2006/relationships/hyperlink" Target="https://www.walkscore.com/MO/Hannibal" TargetMode="External"/><Relationship Id="rId30" Type="http://schemas.openxmlformats.org/officeDocument/2006/relationships/hyperlink" Target="https://www.walkscore.com/MO/Cape_Girardeau/63703" TargetMode="External"/><Relationship Id="rId35" Type="http://schemas.openxmlformats.org/officeDocument/2006/relationships/hyperlink" Target="https://www.walkscore.com/MO/Raytown" TargetMode="External"/><Relationship Id="rId43" Type="http://schemas.openxmlformats.org/officeDocument/2006/relationships/hyperlink" Target="https://www.walkscore.com/MO/Liberty" TargetMode="External"/><Relationship Id="rId48" Type="http://schemas.openxmlformats.org/officeDocument/2006/relationships/hyperlink" Target="https://www.walkscore.com/MO/Nixa" TargetMode="External"/><Relationship Id="rId56" Type="http://schemas.openxmlformats.org/officeDocument/2006/relationships/hyperlink" Target="https://www.walkscore.com/MO/Oakville" TargetMode="External"/><Relationship Id="rId8" Type="http://schemas.openxmlformats.org/officeDocument/2006/relationships/hyperlink" Target="https://www.walkscore.com/MO/Springfield" TargetMode="External"/><Relationship Id="rId51" Type="http://schemas.openxmlformats.org/officeDocument/2006/relationships/hyperlink" Target="https://www.walkscore.com/MO/Ballwin" TargetMode="External"/><Relationship Id="rId3" Type="http://schemas.openxmlformats.org/officeDocument/2006/relationships/hyperlink" Target="https://www.walkscore.com/MO/University_City" TargetMode="External"/><Relationship Id="rId12" Type="http://schemas.openxmlformats.org/officeDocument/2006/relationships/hyperlink" Target="https://www.walkscore.com/MO/Kirkwood" TargetMode="External"/><Relationship Id="rId17" Type="http://schemas.openxmlformats.org/officeDocument/2006/relationships/hyperlink" Target="https://www.walkscore.com/MO/Joplin" TargetMode="External"/><Relationship Id="rId25" Type="http://schemas.openxmlformats.org/officeDocument/2006/relationships/hyperlink" Target="https://www.walkscore.com/MO/St._Joseph/64506" TargetMode="External"/><Relationship Id="rId33" Type="http://schemas.openxmlformats.org/officeDocument/2006/relationships/hyperlink" Target="https://www.walkscore.com/MO/Independence" TargetMode="External"/><Relationship Id="rId38" Type="http://schemas.openxmlformats.org/officeDocument/2006/relationships/hyperlink" Target="https://www.walkscore.com/MO/Maryland_Heights" TargetMode="External"/><Relationship Id="rId46" Type="http://schemas.openxmlformats.org/officeDocument/2006/relationships/hyperlink" Target="https://www.walkscore.com/MO/Belton" TargetMode="External"/><Relationship Id="rId59" Type="http://schemas.openxmlformats.org/officeDocument/2006/relationships/hyperlink" Target="https://www.walkscore.com/MO/Old_Jamestown" TargetMode="External"/><Relationship Id="rId20" Type="http://schemas.openxmlformats.org/officeDocument/2006/relationships/hyperlink" Target="https://www.walkscore.com/MO/St._Charles" TargetMode="External"/><Relationship Id="rId41" Type="http://schemas.openxmlformats.org/officeDocument/2006/relationships/hyperlink" Target="https://www.walkscore.com/MO/Blue_Springs" TargetMode="External"/><Relationship Id="rId54" Type="http://schemas.openxmlformats.org/officeDocument/2006/relationships/hyperlink" Target="https://www.walkscore.com/MO/Grandview" TargetMode="External"/><Relationship Id="rId62" Type="http://schemas.openxmlformats.org/officeDocument/2006/relationships/hyperlink" Target="https://www.walkscore.com/MO/Wildwood/63040" TargetMode="External"/><Relationship Id="rId1" Type="http://schemas.openxmlformats.org/officeDocument/2006/relationships/hyperlink" Target="https://www.walkscore.com/MO/St._Louis" TargetMode="External"/><Relationship Id="rId6" Type="http://schemas.openxmlformats.org/officeDocument/2006/relationships/hyperlink" Target="https://www.walkscore.com/MO/Lemay" TargetMode="External"/><Relationship Id="rId15" Type="http://schemas.openxmlformats.org/officeDocument/2006/relationships/hyperlink" Target="https://www.walkscore.com/MO/Kansas_City" TargetMode="External"/><Relationship Id="rId23" Type="http://schemas.openxmlformats.org/officeDocument/2006/relationships/hyperlink" Target="https://www.walkscore.com/MO/Ferguson/63135" TargetMode="External"/><Relationship Id="rId28" Type="http://schemas.openxmlformats.org/officeDocument/2006/relationships/hyperlink" Target="https://www.walkscore.com/MO/Columbia" TargetMode="External"/><Relationship Id="rId36" Type="http://schemas.openxmlformats.org/officeDocument/2006/relationships/hyperlink" Target="https://www.walkscore.com/MO/St._Peters" TargetMode="External"/><Relationship Id="rId49" Type="http://schemas.openxmlformats.org/officeDocument/2006/relationships/hyperlink" Target="https://www.walkscore.com/MO/Lee%27s_Summit" TargetMode="External"/><Relationship Id="rId57" Type="http://schemas.openxmlformats.org/officeDocument/2006/relationships/hyperlink" Target="https://www.walkscore.com/MO/Raymore" TargetMode="External"/><Relationship Id="rId10" Type="http://schemas.openxmlformats.org/officeDocument/2006/relationships/hyperlink" Target="https://www.walkscore.com/MO/Florissant" TargetMode="External"/><Relationship Id="rId31" Type="http://schemas.openxmlformats.org/officeDocument/2006/relationships/hyperlink" Target="https://www.walkscore.com/MO/Hazelwood" TargetMode="External"/><Relationship Id="rId44" Type="http://schemas.openxmlformats.org/officeDocument/2006/relationships/hyperlink" Target="https://www.walkscore.com/MO/Spanish_Lake" TargetMode="External"/><Relationship Id="rId52" Type="http://schemas.openxmlformats.org/officeDocument/2006/relationships/hyperlink" Target="https://www.walkscore.com/MO/Chesterfield" TargetMode="External"/><Relationship Id="rId60" Type="http://schemas.openxmlformats.org/officeDocument/2006/relationships/hyperlink" Target="https://www.walkscore.com/MO/Wentzville" TargetMode="External"/><Relationship Id="rId4" Type="http://schemas.openxmlformats.org/officeDocument/2006/relationships/hyperlink" Target="https://www.walkscore.com/MO/University_City/63130" TargetMode="External"/><Relationship Id="rId9" Type="http://schemas.openxmlformats.org/officeDocument/2006/relationships/hyperlink" Target="https://www.walkscore.com/MO/Springfield/65804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MT/Butte-Silver_Bow" TargetMode="External"/><Relationship Id="rId3" Type="http://schemas.openxmlformats.org/officeDocument/2006/relationships/hyperlink" Target="https://www.walkscore.com/MT/Missoula" TargetMode="External"/><Relationship Id="rId7" Type="http://schemas.openxmlformats.org/officeDocument/2006/relationships/hyperlink" Target="https://www.walkscore.com/MT/Kalispell" TargetMode="External"/><Relationship Id="rId2" Type="http://schemas.openxmlformats.org/officeDocument/2006/relationships/hyperlink" Target="https://www.walkscore.com/MT/Bozeman" TargetMode="External"/><Relationship Id="rId1" Type="http://schemas.openxmlformats.org/officeDocument/2006/relationships/hyperlink" Target="https://www.walkscore.com/MT/Helena" TargetMode="External"/><Relationship Id="rId6" Type="http://schemas.openxmlformats.org/officeDocument/2006/relationships/hyperlink" Target="https://www.walkscore.com/MT/Great_Falls/59401" TargetMode="External"/><Relationship Id="rId11" Type="http://schemas.openxmlformats.org/officeDocument/2006/relationships/table" Target="../tables/table31.xml"/><Relationship Id="rId5" Type="http://schemas.openxmlformats.org/officeDocument/2006/relationships/hyperlink" Target="https://www.walkscore.com/MT/Great_Falls" TargetMode="External"/><Relationship Id="rId10" Type="http://schemas.openxmlformats.org/officeDocument/2006/relationships/hyperlink" Target="https://www.walkscore.com/MT/Billings/59102" TargetMode="External"/><Relationship Id="rId4" Type="http://schemas.openxmlformats.org/officeDocument/2006/relationships/hyperlink" Target="https://www.walkscore.com/MT/Missoula/59801" TargetMode="External"/><Relationship Id="rId9" Type="http://schemas.openxmlformats.org/officeDocument/2006/relationships/hyperlink" Target="https://www.walkscore.com/MT/Billings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E/North_Platte" TargetMode="External"/><Relationship Id="rId13" Type="http://schemas.openxmlformats.org/officeDocument/2006/relationships/hyperlink" Target="https://www.walkscore.com/NE/Bellevue" TargetMode="External"/><Relationship Id="rId3" Type="http://schemas.openxmlformats.org/officeDocument/2006/relationships/hyperlink" Target="https://www.walkscore.com/NE/Fremont" TargetMode="External"/><Relationship Id="rId7" Type="http://schemas.openxmlformats.org/officeDocument/2006/relationships/hyperlink" Target="https://www.walkscore.com/NE/Columbus" TargetMode="External"/><Relationship Id="rId12" Type="http://schemas.openxmlformats.org/officeDocument/2006/relationships/hyperlink" Target="https://www.walkscore.com/NE/Hastings" TargetMode="External"/><Relationship Id="rId2" Type="http://schemas.openxmlformats.org/officeDocument/2006/relationships/hyperlink" Target="https://www.walkscore.com/NE/Omaha/68104" TargetMode="External"/><Relationship Id="rId1" Type="http://schemas.openxmlformats.org/officeDocument/2006/relationships/hyperlink" Target="https://www.walkscore.com/NE/Omaha" TargetMode="External"/><Relationship Id="rId6" Type="http://schemas.openxmlformats.org/officeDocument/2006/relationships/hyperlink" Target="https://www.walkscore.com/NE/Kearney" TargetMode="External"/><Relationship Id="rId11" Type="http://schemas.openxmlformats.org/officeDocument/2006/relationships/hyperlink" Target="https://www.walkscore.com/NE/Papillion" TargetMode="External"/><Relationship Id="rId5" Type="http://schemas.openxmlformats.org/officeDocument/2006/relationships/hyperlink" Target="https://www.walkscore.com/NE/Lincoln/68521" TargetMode="External"/><Relationship Id="rId10" Type="http://schemas.openxmlformats.org/officeDocument/2006/relationships/hyperlink" Target="https://www.walkscore.com/NE/Grand_Island" TargetMode="External"/><Relationship Id="rId4" Type="http://schemas.openxmlformats.org/officeDocument/2006/relationships/hyperlink" Target="https://www.walkscore.com/NE/Lincoln" TargetMode="External"/><Relationship Id="rId9" Type="http://schemas.openxmlformats.org/officeDocument/2006/relationships/hyperlink" Target="https://www.walkscore.com/NE/Norfolk" TargetMode="External"/><Relationship Id="rId14" Type="http://schemas.openxmlformats.org/officeDocument/2006/relationships/table" Target="../tables/table32.xm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V/Sparks" TargetMode="External"/><Relationship Id="rId13" Type="http://schemas.openxmlformats.org/officeDocument/2006/relationships/hyperlink" Target="https://www.walkscore.com/NV/Sunrise_Manor/89142" TargetMode="External"/><Relationship Id="rId18" Type="http://schemas.openxmlformats.org/officeDocument/2006/relationships/hyperlink" Target="https://www.walkscore.com/NV/North_Las_Vegas/89031" TargetMode="External"/><Relationship Id="rId26" Type="http://schemas.openxmlformats.org/officeDocument/2006/relationships/hyperlink" Target="https://www.walkscore.com/NV/Sun_Valley/89433" TargetMode="External"/><Relationship Id="rId3" Type="http://schemas.openxmlformats.org/officeDocument/2006/relationships/hyperlink" Target="https://www.walkscore.com/NV/Paradise/89119" TargetMode="External"/><Relationship Id="rId21" Type="http://schemas.openxmlformats.org/officeDocument/2006/relationships/hyperlink" Target="https://www.walkscore.com/NV/Whitney" TargetMode="External"/><Relationship Id="rId7" Type="http://schemas.openxmlformats.org/officeDocument/2006/relationships/hyperlink" Target="https://www.walkscore.com/NV/Las_Vegas/89108" TargetMode="External"/><Relationship Id="rId12" Type="http://schemas.openxmlformats.org/officeDocument/2006/relationships/hyperlink" Target="https://www.walkscore.com/NV/Sunrise_Manor" TargetMode="External"/><Relationship Id="rId17" Type="http://schemas.openxmlformats.org/officeDocument/2006/relationships/hyperlink" Target="https://www.walkscore.com/NV/North_Las_Vegas" TargetMode="External"/><Relationship Id="rId25" Type="http://schemas.openxmlformats.org/officeDocument/2006/relationships/hyperlink" Target="https://www.walkscore.com/NV/Sun_Valley" TargetMode="External"/><Relationship Id="rId2" Type="http://schemas.openxmlformats.org/officeDocument/2006/relationships/hyperlink" Target="https://www.walkscore.com/NV/Paradise" TargetMode="External"/><Relationship Id="rId16" Type="http://schemas.openxmlformats.org/officeDocument/2006/relationships/hyperlink" Target="https://www.walkscore.com/NV/Elko" TargetMode="External"/><Relationship Id="rId20" Type="http://schemas.openxmlformats.org/officeDocument/2006/relationships/hyperlink" Target="https://www.walkscore.com/NV/Henderson/89074" TargetMode="External"/><Relationship Id="rId29" Type="http://schemas.openxmlformats.org/officeDocument/2006/relationships/hyperlink" Target="https://www.walkscore.com/NV/Pahrump/89060" TargetMode="External"/><Relationship Id="rId1" Type="http://schemas.openxmlformats.org/officeDocument/2006/relationships/hyperlink" Target="https://www.walkscore.com/NV/Winchester" TargetMode="External"/><Relationship Id="rId6" Type="http://schemas.openxmlformats.org/officeDocument/2006/relationships/hyperlink" Target="https://www.walkscore.com/NV/Las_Vegas" TargetMode="External"/><Relationship Id="rId11" Type="http://schemas.openxmlformats.org/officeDocument/2006/relationships/hyperlink" Target="https://www.walkscore.com/NV/Reno/89509" TargetMode="External"/><Relationship Id="rId24" Type="http://schemas.openxmlformats.org/officeDocument/2006/relationships/hyperlink" Target="https://www.walkscore.com/NV/Summerlin_South" TargetMode="External"/><Relationship Id="rId5" Type="http://schemas.openxmlformats.org/officeDocument/2006/relationships/hyperlink" Target="https://www.walkscore.com/NV/Spring_Valley/89147" TargetMode="External"/><Relationship Id="rId15" Type="http://schemas.openxmlformats.org/officeDocument/2006/relationships/hyperlink" Target="https://www.walkscore.com/NV/Carson_City/89701" TargetMode="External"/><Relationship Id="rId23" Type="http://schemas.openxmlformats.org/officeDocument/2006/relationships/hyperlink" Target="https://www.walkscore.com/NV/Enterprise/89139" TargetMode="External"/><Relationship Id="rId28" Type="http://schemas.openxmlformats.org/officeDocument/2006/relationships/hyperlink" Target="https://www.walkscore.com/NV/Pahrump" TargetMode="External"/><Relationship Id="rId10" Type="http://schemas.openxmlformats.org/officeDocument/2006/relationships/hyperlink" Target="https://www.walkscore.com/NV/Reno" TargetMode="External"/><Relationship Id="rId19" Type="http://schemas.openxmlformats.org/officeDocument/2006/relationships/hyperlink" Target="https://www.walkscore.com/NV/Henderson" TargetMode="External"/><Relationship Id="rId4" Type="http://schemas.openxmlformats.org/officeDocument/2006/relationships/hyperlink" Target="https://www.walkscore.com/NV/Spring_Valley" TargetMode="External"/><Relationship Id="rId9" Type="http://schemas.openxmlformats.org/officeDocument/2006/relationships/hyperlink" Target="https://www.walkscore.com/NV/Sparks/89431" TargetMode="External"/><Relationship Id="rId14" Type="http://schemas.openxmlformats.org/officeDocument/2006/relationships/hyperlink" Target="https://www.walkscore.com/NV/Carson_City" TargetMode="External"/><Relationship Id="rId22" Type="http://schemas.openxmlformats.org/officeDocument/2006/relationships/hyperlink" Target="https://www.walkscore.com/NV/Enterprise" TargetMode="External"/><Relationship Id="rId27" Type="http://schemas.openxmlformats.org/officeDocument/2006/relationships/hyperlink" Target="https://www.walkscore.com/NV/Fernley" TargetMode="External"/><Relationship Id="rId30" Type="http://schemas.openxmlformats.org/officeDocument/2006/relationships/table" Target="../tables/table33.xm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H/Concord/03301" TargetMode="External"/><Relationship Id="rId13" Type="http://schemas.openxmlformats.org/officeDocument/2006/relationships/table" Target="../tables/table34.xml"/><Relationship Id="rId3" Type="http://schemas.openxmlformats.org/officeDocument/2006/relationships/hyperlink" Target="https://www.walkscore.com/NH/Portsmouth" TargetMode="External"/><Relationship Id="rId7" Type="http://schemas.openxmlformats.org/officeDocument/2006/relationships/hyperlink" Target="https://www.walkscore.com/NH/Concord" TargetMode="External"/><Relationship Id="rId12" Type="http://schemas.openxmlformats.org/officeDocument/2006/relationships/hyperlink" Target="https://www.walkscore.com/NH/Rochester/03868" TargetMode="External"/><Relationship Id="rId2" Type="http://schemas.openxmlformats.org/officeDocument/2006/relationships/hyperlink" Target="https://www.walkscore.com/NH/Manchester/03103" TargetMode="External"/><Relationship Id="rId1" Type="http://schemas.openxmlformats.org/officeDocument/2006/relationships/hyperlink" Target="https://www.walkscore.com/NH/Manchester" TargetMode="External"/><Relationship Id="rId6" Type="http://schemas.openxmlformats.org/officeDocument/2006/relationships/hyperlink" Target="https://www.walkscore.com/NH/Nashua/03060" TargetMode="External"/><Relationship Id="rId11" Type="http://schemas.openxmlformats.org/officeDocument/2006/relationships/hyperlink" Target="https://www.walkscore.com/NH/Rochester" TargetMode="External"/><Relationship Id="rId5" Type="http://schemas.openxmlformats.org/officeDocument/2006/relationships/hyperlink" Target="https://www.walkscore.com/NH/Nashua" TargetMode="External"/><Relationship Id="rId10" Type="http://schemas.openxmlformats.org/officeDocument/2006/relationships/hyperlink" Target="https://www.walkscore.com/NH/Derry" TargetMode="External"/><Relationship Id="rId4" Type="http://schemas.openxmlformats.org/officeDocument/2006/relationships/hyperlink" Target="https://www.walkscore.com/NH/Keene" TargetMode="External"/><Relationship Id="rId9" Type="http://schemas.openxmlformats.org/officeDocument/2006/relationships/hyperlink" Target="https://www.walkscore.com/NH/Dover" TargetMode="External"/></Relationships>
</file>

<file path=xl/worksheets/_rels/sheet4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NJ/Paterson/07501" TargetMode="External"/><Relationship Id="rId21" Type="http://schemas.openxmlformats.org/officeDocument/2006/relationships/hyperlink" Target="https://www.walkscore.com/NJ/Garfield" TargetMode="External"/><Relationship Id="rId42" Type="http://schemas.openxmlformats.org/officeDocument/2006/relationships/hyperlink" Target="https://www.walkscore.com/NJ/Trenton/08608" TargetMode="External"/><Relationship Id="rId47" Type="http://schemas.openxmlformats.org/officeDocument/2006/relationships/hyperlink" Target="https://www.walkscore.com/NJ/Camden/08105" TargetMode="External"/><Relationship Id="rId63" Type="http://schemas.openxmlformats.org/officeDocument/2006/relationships/hyperlink" Target="https://www.walkscore.com/NJ/Long_Branch/07740" TargetMode="External"/><Relationship Id="rId68" Type="http://schemas.openxmlformats.org/officeDocument/2006/relationships/hyperlink" Target="https://www.walkscore.com/NJ/Carteret" TargetMode="External"/><Relationship Id="rId84" Type="http://schemas.openxmlformats.org/officeDocument/2006/relationships/hyperlink" Target="https://www.walkscore.com/NJ/Summit" TargetMode="External"/><Relationship Id="rId89" Type="http://schemas.openxmlformats.org/officeDocument/2006/relationships/hyperlink" Target="https://www.walkscore.com/NJ/South_Plainfield" TargetMode="External"/><Relationship Id="rId16" Type="http://schemas.openxmlformats.org/officeDocument/2006/relationships/hyperlink" Target="https://www.walkscore.com/NJ/Elizabeth/07202" TargetMode="External"/><Relationship Id="rId107" Type="http://schemas.openxmlformats.org/officeDocument/2006/relationships/hyperlink" Target="https://www.walkscore.com/NJ/Vineland/08361" TargetMode="External"/><Relationship Id="rId11" Type="http://schemas.openxmlformats.org/officeDocument/2006/relationships/hyperlink" Target="https://www.walkscore.com/NJ/Passaic" TargetMode="External"/><Relationship Id="rId32" Type="http://schemas.openxmlformats.org/officeDocument/2006/relationships/hyperlink" Target="https://www.walkscore.com/NJ/New_Brunswick/08901" TargetMode="External"/><Relationship Id="rId37" Type="http://schemas.openxmlformats.org/officeDocument/2006/relationships/hyperlink" Target="https://www.walkscore.com/NJ/Lodi" TargetMode="External"/><Relationship Id="rId53" Type="http://schemas.openxmlformats.org/officeDocument/2006/relationships/hyperlink" Target="https://www.walkscore.com/NJ/Roselle/07203" TargetMode="External"/><Relationship Id="rId58" Type="http://schemas.openxmlformats.org/officeDocument/2006/relationships/hyperlink" Target="https://www.walkscore.com/NJ/Iselin" TargetMode="External"/><Relationship Id="rId74" Type="http://schemas.openxmlformats.org/officeDocument/2006/relationships/hyperlink" Target="https://www.walkscore.com/NJ/Plainfield" TargetMode="External"/><Relationship Id="rId79" Type="http://schemas.openxmlformats.org/officeDocument/2006/relationships/hyperlink" Target="https://www.walkscore.com/NJ/Pleasantville" TargetMode="External"/><Relationship Id="rId102" Type="http://schemas.openxmlformats.org/officeDocument/2006/relationships/hyperlink" Target="https://www.walkscore.com/NJ/Sayreville/08872" TargetMode="External"/><Relationship Id="rId5" Type="http://schemas.openxmlformats.org/officeDocument/2006/relationships/hyperlink" Target="https://www.walkscore.com/NJ/West_New_York" TargetMode="External"/><Relationship Id="rId90" Type="http://schemas.openxmlformats.org/officeDocument/2006/relationships/hyperlink" Target="https://www.walkscore.com/NJ/South_Plainfield/07080" TargetMode="External"/><Relationship Id="rId95" Type="http://schemas.openxmlformats.org/officeDocument/2006/relationships/hyperlink" Target="https://www.walkscore.com/NJ/Lindenwold" TargetMode="External"/><Relationship Id="rId22" Type="http://schemas.openxmlformats.org/officeDocument/2006/relationships/hyperlink" Target="https://www.walkscore.com/NJ/Garfield/07026" TargetMode="External"/><Relationship Id="rId27" Type="http://schemas.openxmlformats.org/officeDocument/2006/relationships/hyperlink" Target="https://www.walkscore.com/NJ/Kearny" TargetMode="External"/><Relationship Id="rId43" Type="http://schemas.openxmlformats.org/officeDocument/2006/relationships/hyperlink" Target="https://www.walkscore.com/NJ/Morristown" TargetMode="External"/><Relationship Id="rId48" Type="http://schemas.openxmlformats.org/officeDocument/2006/relationships/hyperlink" Target="https://www.walkscore.com/NJ/Linden" TargetMode="External"/><Relationship Id="rId64" Type="http://schemas.openxmlformats.org/officeDocument/2006/relationships/hyperlink" Target="https://www.walkscore.com/NJ/Englewood" TargetMode="External"/><Relationship Id="rId69" Type="http://schemas.openxmlformats.org/officeDocument/2006/relationships/hyperlink" Target="https://www.walkscore.com/NJ/Carteret/07008" TargetMode="External"/><Relationship Id="rId80" Type="http://schemas.openxmlformats.org/officeDocument/2006/relationships/hyperlink" Target="https://www.walkscore.com/NJ/Pleasantville/08232" TargetMode="External"/><Relationship Id="rId85" Type="http://schemas.openxmlformats.org/officeDocument/2006/relationships/hyperlink" Target="https://www.walkscore.com/NJ/Summit/07901" TargetMode="External"/><Relationship Id="rId12" Type="http://schemas.openxmlformats.org/officeDocument/2006/relationships/hyperlink" Target="https://www.walkscore.com/NJ/Passaic/07055" TargetMode="External"/><Relationship Id="rId17" Type="http://schemas.openxmlformats.org/officeDocument/2006/relationships/hyperlink" Target="https://www.walkscore.com/NJ/Bayonne" TargetMode="External"/><Relationship Id="rId33" Type="http://schemas.openxmlformats.org/officeDocument/2006/relationships/hyperlink" Target="https://www.walkscore.com/NJ/Perth_Amboy" TargetMode="External"/><Relationship Id="rId38" Type="http://schemas.openxmlformats.org/officeDocument/2006/relationships/hyperlink" Target="https://www.walkscore.com/NJ/Lodi/07644" TargetMode="External"/><Relationship Id="rId59" Type="http://schemas.openxmlformats.org/officeDocument/2006/relationships/hyperlink" Target="https://www.walkscore.com/NJ/Iselin/08830" TargetMode="External"/><Relationship Id="rId103" Type="http://schemas.openxmlformats.org/officeDocument/2006/relationships/hyperlink" Target="https://www.walkscore.com/NJ/Toms_River" TargetMode="External"/><Relationship Id="rId108" Type="http://schemas.openxmlformats.org/officeDocument/2006/relationships/hyperlink" Target="https://www.walkscore.com/NJ/Somerset" TargetMode="External"/><Relationship Id="rId54" Type="http://schemas.openxmlformats.org/officeDocument/2006/relationships/hyperlink" Target="https://www.walkscore.com/NJ/Clifton" TargetMode="External"/><Relationship Id="rId70" Type="http://schemas.openxmlformats.org/officeDocument/2006/relationships/hyperlink" Target="https://www.walkscore.com/NJ/Elmwood_Park" TargetMode="External"/><Relationship Id="rId75" Type="http://schemas.openxmlformats.org/officeDocument/2006/relationships/hyperlink" Target="https://www.walkscore.com/NJ/Plainfield/07062" TargetMode="External"/><Relationship Id="rId91" Type="http://schemas.openxmlformats.org/officeDocument/2006/relationships/hyperlink" Target="https://www.walkscore.com/NJ/Ridgewood" TargetMode="External"/><Relationship Id="rId96" Type="http://schemas.openxmlformats.org/officeDocument/2006/relationships/hyperlink" Target="https://www.walkscore.com/NJ/Bridgeton" TargetMode="External"/><Relationship Id="rId1" Type="http://schemas.openxmlformats.org/officeDocument/2006/relationships/hyperlink" Target="https://www.walkscore.com/NJ/Hoboken" TargetMode="External"/><Relationship Id="rId6" Type="http://schemas.openxmlformats.org/officeDocument/2006/relationships/hyperlink" Target="https://www.walkscore.com/NJ/West_New_York/07093" TargetMode="External"/><Relationship Id="rId15" Type="http://schemas.openxmlformats.org/officeDocument/2006/relationships/hyperlink" Target="https://www.walkscore.com/NJ/Elizabeth" TargetMode="External"/><Relationship Id="rId23" Type="http://schemas.openxmlformats.org/officeDocument/2006/relationships/hyperlink" Target="https://www.walkscore.com/NJ/Newark" TargetMode="External"/><Relationship Id="rId28" Type="http://schemas.openxmlformats.org/officeDocument/2006/relationships/hyperlink" Target="https://www.walkscore.com/NJ/Kearny/07032" TargetMode="External"/><Relationship Id="rId36" Type="http://schemas.openxmlformats.org/officeDocument/2006/relationships/hyperlink" Target="https://www.walkscore.com/NJ/Hackensack/07601" TargetMode="External"/><Relationship Id="rId49" Type="http://schemas.openxmlformats.org/officeDocument/2006/relationships/hyperlink" Target="https://www.walkscore.com/NJ/Linden/07036" TargetMode="External"/><Relationship Id="rId57" Type="http://schemas.openxmlformats.org/officeDocument/2006/relationships/hyperlink" Target="https://www.walkscore.com/NJ/Rahway/07065" TargetMode="External"/><Relationship Id="rId106" Type="http://schemas.openxmlformats.org/officeDocument/2006/relationships/hyperlink" Target="https://www.walkscore.com/NJ/Vineland" TargetMode="External"/><Relationship Id="rId10" Type="http://schemas.openxmlformats.org/officeDocument/2006/relationships/hyperlink" Target="https://www.walkscore.com/NJ/Cliffside_Park/07010" TargetMode="External"/><Relationship Id="rId31" Type="http://schemas.openxmlformats.org/officeDocument/2006/relationships/hyperlink" Target="https://www.walkscore.com/NJ/New_Brunswick" TargetMode="External"/><Relationship Id="rId44" Type="http://schemas.openxmlformats.org/officeDocument/2006/relationships/hyperlink" Target="https://www.walkscore.com/NJ/Rutherford" TargetMode="External"/><Relationship Id="rId52" Type="http://schemas.openxmlformats.org/officeDocument/2006/relationships/hyperlink" Target="https://www.walkscore.com/NJ/Roselle" TargetMode="External"/><Relationship Id="rId60" Type="http://schemas.openxmlformats.org/officeDocument/2006/relationships/hyperlink" Target="https://www.walkscore.com/NJ/Fair_Lawn" TargetMode="External"/><Relationship Id="rId65" Type="http://schemas.openxmlformats.org/officeDocument/2006/relationships/hyperlink" Target="https://www.walkscore.com/NJ/Englewood/07631" TargetMode="External"/><Relationship Id="rId73" Type="http://schemas.openxmlformats.org/officeDocument/2006/relationships/hyperlink" Target="https://www.walkscore.com/NJ/Dumont/07628" TargetMode="External"/><Relationship Id="rId78" Type="http://schemas.openxmlformats.org/officeDocument/2006/relationships/hyperlink" Target="https://www.walkscore.com/NJ/Woodbridge" TargetMode="External"/><Relationship Id="rId81" Type="http://schemas.openxmlformats.org/officeDocument/2006/relationships/hyperlink" Target="https://www.walkscore.com/NJ/Point_Pleasant" TargetMode="External"/><Relationship Id="rId86" Type="http://schemas.openxmlformats.org/officeDocument/2006/relationships/hyperlink" Target="https://www.walkscore.com/NJ/Lakewood" TargetMode="External"/><Relationship Id="rId94" Type="http://schemas.openxmlformats.org/officeDocument/2006/relationships/hyperlink" Target="https://www.walkscore.com/NJ/Colonia/07067" TargetMode="External"/><Relationship Id="rId99" Type="http://schemas.openxmlformats.org/officeDocument/2006/relationships/hyperlink" Target="https://www.walkscore.com/NJ/Glassboro" TargetMode="External"/><Relationship Id="rId101" Type="http://schemas.openxmlformats.org/officeDocument/2006/relationships/hyperlink" Target="https://www.walkscore.com/NJ/Sayreville" TargetMode="External"/><Relationship Id="rId4" Type="http://schemas.openxmlformats.org/officeDocument/2006/relationships/hyperlink" Target="https://www.walkscore.com/NJ/Union_City/07087" TargetMode="External"/><Relationship Id="rId9" Type="http://schemas.openxmlformats.org/officeDocument/2006/relationships/hyperlink" Target="https://www.walkscore.com/NJ/Cliffside_Park" TargetMode="External"/><Relationship Id="rId13" Type="http://schemas.openxmlformats.org/officeDocument/2006/relationships/hyperlink" Target="https://www.walkscore.com/NJ/Palisades_Park" TargetMode="External"/><Relationship Id="rId18" Type="http://schemas.openxmlformats.org/officeDocument/2006/relationships/hyperlink" Target="https://www.walkscore.com/NJ/Bayonne/07002" TargetMode="External"/><Relationship Id="rId39" Type="http://schemas.openxmlformats.org/officeDocument/2006/relationships/hyperlink" Target="https://www.walkscore.com/NJ/East_Orange" TargetMode="External"/><Relationship Id="rId109" Type="http://schemas.openxmlformats.org/officeDocument/2006/relationships/hyperlink" Target="https://www.walkscore.com/NJ/Tinton_Falls" TargetMode="External"/><Relationship Id="rId34" Type="http://schemas.openxmlformats.org/officeDocument/2006/relationships/hyperlink" Target="https://www.walkscore.com/NJ/Perth_Amboy/08861" TargetMode="External"/><Relationship Id="rId50" Type="http://schemas.openxmlformats.org/officeDocument/2006/relationships/hyperlink" Target="https://www.walkscore.com/NJ/Bergenfield" TargetMode="External"/><Relationship Id="rId55" Type="http://schemas.openxmlformats.org/officeDocument/2006/relationships/hyperlink" Target="https://www.walkscore.com/NJ/Clifton/07011" TargetMode="External"/><Relationship Id="rId76" Type="http://schemas.openxmlformats.org/officeDocument/2006/relationships/hyperlink" Target="https://www.walkscore.com/NJ/Hawthorne" TargetMode="External"/><Relationship Id="rId97" Type="http://schemas.openxmlformats.org/officeDocument/2006/relationships/hyperlink" Target="https://www.walkscore.com/NJ/Paramus" TargetMode="External"/><Relationship Id="rId104" Type="http://schemas.openxmlformats.org/officeDocument/2006/relationships/hyperlink" Target="https://www.walkscore.com/NJ/Toms_River/08753" TargetMode="External"/><Relationship Id="rId7" Type="http://schemas.openxmlformats.org/officeDocument/2006/relationships/hyperlink" Target="https://www.walkscore.com/NJ/Jersey_City" TargetMode="External"/><Relationship Id="rId71" Type="http://schemas.openxmlformats.org/officeDocument/2006/relationships/hyperlink" Target="https://www.walkscore.com/NJ/Elmwood_Park/07407" TargetMode="External"/><Relationship Id="rId92" Type="http://schemas.openxmlformats.org/officeDocument/2006/relationships/hyperlink" Target="https://www.walkscore.com/NJ/Ridgewood/07450" TargetMode="External"/><Relationship Id="rId2" Type="http://schemas.openxmlformats.org/officeDocument/2006/relationships/hyperlink" Target="https://www.walkscore.com/NJ/Hoboken/07030" TargetMode="External"/><Relationship Id="rId29" Type="http://schemas.openxmlformats.org/officeDocument/2006/relationships/hyperlink" Target="https://www.walkscore.com/NJ/Atlantic_City" TargetMode="External"/><Relationship Id="rId24" Type="http://schemas.openxmlformats.org/officeDocument/2006/relationships/hyperlink" Target="https://www.walkscore.com/NJ/Newark/07104" TargetMode="External"/><Relationship Id="rId40" Type="http://schemas.openxmlformats.org/officeDocument/2006/relationships/hyperlink" Target="https://www.walkscore.com/NJ/East_Orange/07017" TargetMode="External"/><Relationship Id="rId45" Type="http://schemas.openxmlformats.org/officeDocument/2006/relationships/hyperlink" Target="https://www.walkscore.com/NJ/Rutherford/07070" TargetMode="External"/><Relationship Id="rId66" Type="http://schemas.openxmlformats.org/officeDocument/2006/relationships/hyperlink" Target="https://www.walkscore.com/NJ/Dover" TargetMode="External"/><Relationship Id="rId87" Type="http://schemas.openxmlformats.org/officeDocument/2006/relationships/hyperlink" Target="https://www.walkscore.com/NJ/Westfield" TargetMode="External"/><Relationship Id="rId110" Type="http://schemas.openxmlformats.org/officeDocument/2006/relationships/table" Target="../tables/table35.xml"/><Relationship Id="rId61" Type="http://schemas.openxmlformats.org/officeDocument/2006/relationships/hyperlink" Target="https://www.walkscore.com/NJ/Fair_Lawn/07410" TargetMode="External"/><Relationship Id="rId82" Type="http://schemas.openxmlformats.org/officeDocument/2006/relationships/hyperlink" Target="https://www.walkscore.com/NJ/Avenel" TargetMode="External"/><Relationship Id="rId19" Type="http://schemas.openxmlformats.org/officeDocument/2006/relationships/hyperlink" Target="https://www.walkscore.com/NJ/Fort_Lee" TargetMode="External"/><Relationship Id="rId14" Type="http://schemas.openxmlformats.org/officeDocument/2006/relationships/hyperlink" Target="https://www.walkscore.com/NJ/Palisades_Park/07650" TargetMode="External"/><Relationship Id="rId30" Type="http://schemas.openxmlformats.org/officeDocument/2006/relationships/hyperlink" Target="https://www.walkscore.com/NJ/Atlantic_City/08401" TargetMode="External"/><Relationship Id="rId35" Type="http://schemas.openxmlformats.org/officeDocument/2006/relationships/hyperlink" Target="https://www.walkscore.com/NJ/Hackensack" TargetMode="External"/><Relationship Id="rId56" Type="http://schemas.openxmlformats.org/officeDocument/2006/relationships/hyperlink" Target="https://www.walkscore.com/NJ/Rahway" TargetMode="External"/><Relationship Id="rId77" Type="http://schemas.openxmlformats.org/officeDocument/2006/relationships/hyperlink" Target="https://www.walkscore.com/NJ/Hawthorne/07506" TargetMode="External"/><Relationship Id="rId100" Type="http://schemas.openxmlformats.org/officeDocument/2006/relationships/hyperlink" Target="https://www.walkscore.com/NJ/Old_Bridge" TargetMode="External"/><Relationship Id="rId105" Type="http://schemas.openxmlformats.org/officeDocument/2006/relationships/hyperlink" Target="https://www.walkscore.com/NJ/Millville" TargetMode="External"/><Relationship Id="rId8" Type="http://schemas.openxmlformats.org/officeDocument/2006/relationships/hyperlink" Target="https://www.walkscore.com/NJ/Jersey_City/07305" TargetMode="External"/><Relationship Id="rId51" Type="http://schemas.openxmlformats.org/officeDocument/2006/relationships/hyperlink" Target="https://www.walkscore.com/NJ/Bergenfield/07621" TargetMode="External"/><Relationship Id="rId72" Type="http://schemas.openxmlformats.org/officeDocument/2006/relationships/hyperlink" Target="https://www.walkscore.com/NJ/Dumont" TargetMode="External"/><Relationship Id="rId93" Type="http://schemas.openxmlformats.org/officeDocument/2006/relationships/hyperlink" Target="https://www.walkscore.com/NJ/Colonia" TargetMode="External"/><Relationship Id="rId98" Type="http://schemas.openxmlformats.org/officeDocument/2006/relationships/hyperlink" Target="https://www.walkscore.com/NJ/Paramus/07652" TargetMode="External"/><Relationship Id="rId3" Type="http://schemas.openxmlformats.org/officeDocument/2006/relationships/hyperlink" Target="https://www.walkscore.com/NJ/Union_City" TargetMode="External"/><Relationship Id="rId25" Type="http://schemas.openxmlformats.org/officeDocument/2006/relationships/hyperlink" Target="https://www.walkscore.com/NJ/Paterson" TargetMode="External"/><Relationship Id="rId46" Type="http://schemas.openxmlformats.org/officeDocument/2006/relationships/hyperlink" Target="https://www.walkscore.com/NJ/Camden" TargetMode="External"/><Relationship Id="rId67" Type="http://schemas.openxmlformats.org/officeDocument/2006/relationships/hyperlink" Target="https://www.walkscore.com/NJ/North_Plainfield" TargetMode="External"/><Relationship Id="rId20" Type="http://schemas.openxmlformats.org/officeDocument/2006/relationships/hyperlink" Target="https://www.walkscore.com/NJ/Fort_Lee/07024" TargetMode="External"/><Relationship Id="rId41" Type="http://schemas.openxmlformats.org/officeDocument/2006/relationships/hyperlink" Target="https://www.walkscore.com/NJ/Trenton" TargetMode="External"/><Relationship Id="rId62" Type="http://schemas.openxmlformats.org/officeDocument/2006/relationships/hyperlink" Target="https://www.walkscore.com/NJ/Long_Branch" TargetMode="External"/><Relationship Id="rId83" Type="http://schemas.openxmlformats.org/officeDocument/2006/relationships/hyperlink" Target="https://www.walkscore.com/NJ/Avenel/07001" TargetMode="External"/><Relationship Id="rId88" Type="http://schemas.openxmlformats.org/officeDocument/2006/relationships/hyperlink" Target="https://www.walkscore.com/NJ/Westfield/07090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M/Carlsbad" TargetMode="External"/><Relationship Id="rId13" Type="http://schemas.openxmlformats.org/officeDocument/2006/relationships/hyperlink" Target="https://www.walkscore.com/NM/Rio_Rancho" TargetMode="External"/><Relationship Id="rId3" Type="http://schemas.openxmlformats.org/officeDocument/2006/relationships/hyperlink" Target="https://www.walkscore.com/NM/Santa_Fe" TargetMode="External"/><Relationship Id="rId7" Type="http://schemas.openxmlformats.org/officeDocument/2006/relationships/hyperlink" Target="https://www.walkscore.com/NM/Clovis" TargetMode="External"/><Relationship Id="rId12" Type="http://schemas.openxmlformats.org/officeDocument/2006/relationships/hyperlink" Target="https://www.walkscore.com/NM/South_Valley" TargetMode="External"/><Relationship Id="rId2" Type="http://schemas.openxmlformats.org/officeDocument/2006/relationships/hyperlink" Target="https://www.walkscore.com/NM/Albuquerque/87120" TargetMode="External"/><Relationship Id="rId1" Type="http://schemas.openxmlformats.org/officeDocument/2006/relationships/hyperlink" Target="https://www.walkscore.com/NM/Albuquerque" TargetMode="External"/><Relationship Id="rId6" Type="http://schemas.openxmlformats.org/officeDocument/2006/relationships/hyperlink" Target="https://www.walkscore.com/NM/Roswell" TargetMode="External"/><Relationship Id="rId11" Type="http://schemas.openxmlformats.org/officeDocument/2006/relationships/hyperlink" Target="https://www.walkscore.com/NM/Alamogordo" TargetMode="External"/><Relationship Id="rId5" Type="http://schemas.openxmlformats.org/officeDocument/2006/relationships/hyperlink" Target="https://www.walkscore.com/NM/Las_Cruces" TargetMode="External"/><Relationship Id="rId10" Type="http://schemas.openxmlformats.org/officeDocument/2006/relationships/hyperlink" Target="https://www.walkscore.com/NM/Gallup" TargetMode="External"/><Relationship Id="rId4" Type="http://schemas.openxmlformats.org/officeDocument/2006/relationships/hyperlink" Target="https://www.walkscore.com/NM/Hobbs" TargetMode="External"/><Relationship Id="rId9" Type="http://schemas.openxmlformats.org/officeDocument/2006/relationships/hyperlink" Target="https://www.walkscore.com/NM/Farmington" TargetMode="External"/><Relationship Id="rId14" Type="http://schemas.openxmlformats.org/officeDocument/2006/relationships/table" Target="../tables/table36.xml"/></Relationships>
</file>

<file path=xl/worksheets/_rels/sheet4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NY/Lackawanna" TargetMode="External"/><Relationship Id="rId21" Type="http://schemas.openxmlformats.org/officeDocument/2006/relationships/hyperlink" Target="https://www.walkscore.com/NY/Buffalo/14213" TargetMode="External"/><Relationship Id="rId42" Type="http://schemas.openxmlformats.org/officeDocument/2006/relationships/hyperlink" Target="https://www.walkscore.com/NY/Rochester" TargetMode="External"/><Relationship Id="rId63" Type="http://schemas.openxmlformats.org/officeDocument/2006/relationships/hyperlink" Target="https://www.walkscore.com/NY/Oceanside/11572" TargetMode="External"/><Relationship Id="rId84" Type="http://schemas.openxmlformats.org/officeDocument/2006/relationships/hyperlink" Target="https://www.walkscore.com/NY/Spring_Valley" TargetMode="External"/><Relationship Id="rId138" Type="http://schemas.openxmlformats.org/officeDocument/2006/relationships/hyperlink" Target="https://www.walkscore.com/NY/Irondequoit/14617" TargetMode="External"/><Relationship Id="rId159" Type="http://schemas.openxmlformats.org/officeDocument/2006/relationships/hyperlink" Target="https://www.walkscore.com/NY/New_City/10956" TargetMode="External"/><Relationship Id="rId107" Type="http://schemas.openxmlformats.org/officeDocument/2006/relationships/hyperlink" Target="https://www.walkscore.com/NY/Islip/11751" TargetMode="External"/><Relationship Id="rId11" Type="http://schemas.openxmlformats.org/officeDocument/2006/relationships/hyperlink" Target="https://www.walkscore.com/NY/Ithaca/14853" TargetMode="External"/><Relationship Id="rId32" Type="http://schemas.openxmlformats.org/officeDocument/2006/relationships/hyperlink" Target="https://www.walkscore.com/NY/Baldwin" TargetMode="External"/><Relationship Id="rId53" Type="http://schemas.openxmlformats.org/officeDocument/2006/relationships/hyperlink" Target="https://www.walkscore.com/NY/Copiague" TargetMode="External"/><Relationship Id="rId74" Type="http://schemas.openxmlformats.org/officeDocument/2006/relationships/hyperlink" Target="https://www.walkscore.com/NY/Garden_City" TargetMode="External"/><Relationship Id="rId128" Type="http://schemas.openxmlformats.org/officeDocument/2006/relationships/hyperlink" Target="https://www.walkscore.com/NY/Central_Islip" TargetMode="External"/><Relationship Id="rId149" Type="http://schemas.openxmlformats.org/officeDocument/2006/relationships/hyperlink" Target="https://www.walkscore.com/NY/Hauppauge" TargetMode="External"/><Relationship Id="rId5" Type="http://schemas.openxmlformats.org/officeDocument/2006/relationships/hyperlink" Target="https://www.walkscore.com/NY/Port_Chester" TargetMode="External"/><Relationship Id="rId95" Type="http://schemas.openxmlformats.org/officeDocument/2006/relationships/hyperlink" Target="https://www.walkscore.com/NY/Wantagh" TargetMode="External"/><Relationship Id="rId160" Type="http://schemas.openxmlformats.org/officeDocument/2006/relationships/hyperlink" Target="https://www.walkscore.com/NY/Medford" TargetMode="External"/><Relationship Id="rId22" Type="http://schemas.openxmlformats.org/officeDocument/2006/relationships/hyperlink" Target="https://www.walkscore.com/NY/Newburgh" TargetMode="External"/><Relationship Id="rId43" Type="http://schemas.openxmlformats.org/officeDocument/2006/relationships/hyperlink" Target="https://www.walkscore.com/NY/Rochester/14621" TargetMode="External"/><Relationship Id="rId64" Type="http://schemas.openxmlformats.org/officeDocument/2006/relationships/hyperlink" Target="https://www.walkscore.com/NY/Lindenhurst" TargetMode="External"/><Relationship Id="rId118" Type="http://schemas.openxmlformats.org/officeDocument/2006/relationships/hyperlink" Target="https://www.walkscore.com/NY/Lackawanna/14218" TargetMode="External"/><Relationship Id="rId139" Type="http://schemas.openxmlformats.org/officeDocument/2006/relationships/hyperlink" Target="https://www.walkscore.com/NY/Commack" TargetMode="External"/><Relationship Id="rId85" Type="http://schemas.openxmlformats.org/officeDocument/2006/relationships/hyperlink" Target="https://www.walkscore.com/NY/Elmira" TargetMode="External"/><Relationship Id="rId150" Type="http://schemas.openxmlformats.org/officeDocument/2006/relationships/hyperlink" Target="https://www.walkscore.com/NY/Hauppauge/11788" TargetMode="External"/><Relationship Id="rId12" Type="http://schemas.openxmlformats.org/officeDocument/2006/relationships/hyperlink" Target="https://www.walkscore.com/NY/Lynbrook" TargetMode="External"/><Relationship Id="rId17" Type="http://schemas.openxmlformats.org/officeDocument/2006/relationships/hyperlink" Target="https://www.walkscore.com/NY/Franklin_Square" TargetMode="External"/><Relationship Id="rId33" Type="http://schemas.openxmlformats.org/officeDocument/2006/relationships/hyperlink" Target="https://www.walkscore.com/NY/Eastchester" TargetMode="External"/><Relationship Id="rId38" Type="http://schemas.openxmlformats.org/officeDocument/2006/relationships/hyperlink" Target="https://www.walkscore.com/NY/Freeport/11520" TargetMode="External"/><Relationship Id="rId59" Type="http://schemas.openxmlformats.org/officeDocument/2006/relationships/hyperlink" Target="https://www.walkscore.com/NY/North_Bellmore" TargetMode="External"/><Relationship Id="rId103" Type="http://schemas.openxmlformats.org/officeDocument/2006/relationships/hyperlink" Target="https://www.walkscore.com/NY/Deer_Park/11729" TargetMode="External"/><Relationship Id="rId108" Type="http://schemas.openxmlformats.org/officeDocument/2006/relationships/hyperlink" Target="https://www.walkscore.com/NY/Saratoga_Springs" TargetMode="External"/><Relationship Id="rId124" Type="http://schemas.openxmlformats.org/officeDocument/2006/relationships/hyperlink" Target="https://www.walkscore.com/NY/Harrison/10528" TargetMode="External"/><Relationship Id="rId129" Type="http://schemas.openxmlformats.org/officeDocument/2006/relationships/hyperlink" Target="https://www.walkscore.com/NY/Central_Islip/11722" TargetMode="External"/><Relationship Id="rId54" Type="http://schemas.openxmlformats.org/officeDocument/2006/relationships/hyperlink" Target="https://www.walkscore.com/NY/Copiague/11726" TargetMode="External"/><Relationship Id="rId70" Type="http://schemas.openxmlformats.org/officeDocument/2006/relationships/hyperlink" Target="https://www.walkscore.com/NY/East_Meadow/11554" TargetMode="External"/><Relationship Id="rId75" Type="http://schemas.openxmlformats.org/officeDocument/2006/relationships/hyperlink" Target="https://www.walkscore.com/NY/Troy" TargetMode="External"/><Relationship Id="rId91" Type="http://schemas.openxmlformats.org/officeDocument/2006/relationships/hyperlink" Target="https://www.walkscore.com/NY/North_Massapequa" TargetMode="External"/><Relationship Id="rId96" Type="http://schemas.openxmlformats.org/officeDocument/2006/relationships/hyperlink" Target="https://www.walkscore.com/NY/North_Babylon" TargetMode="External"/><Relationship Id="rId140" Type="http://schemas.openxmlformats.org/officeDocument/2006/relationships/hyperlink" Target="https://www.walkscore.com/NY/Commack/11725" TargetMode="External"/><Relationship Id="rId145" Type="http://schemas.openxmlformats.org/officeDocument/2006/relationships/hyperlink" Target="https://www.walkscore.com/NY/Kings_Park/11754" TargetMode="External"/><Relationship Id="rId161" Type="http://schemas.openxmlformats.org/officeDocument/2006/relationships/hyperlink" Target="https://www.walkscore.com/NY/Melville" TargetMode="External"/><Relationship Id="rId166" Type="http://schemas.openxmlformats.org/officeDocument/2006/relationships/table" Target="../tables/table37.xml"/><Relationship Id="rId1" Type="http://schemas.openxmlformats.org/officeDocument/2006/relationships/hyperlink" Target="https://www.walkscore.com/NY/New_York" TargetMode="External"/><Relationship Id="rId6" Type="http://schemas.openxmlformats.org/officeDocument/2006/relationships/hyperlink" Target="https://www.walkscore.com/NY/Mount_Vernon" TargetMode="External"/><Relationship Id="rId23" Type="http://schemas.openxmlformats.org/officeDocument/2006/relationships/hyperlink" Target="https://www.walkscore.com/NY/West_Hempstead" TargetMode="External"/><Relationship Id="rId28" Type="http://schemas.openxmlformats.org/officeDocument/2006/relationships/hyperlink" Target="https://www.walkscore.com/NY/New_Rochelle/10801" TargetMode="External"/><Relationship Id="rId49" Type="http://schemas.openxmlformats.org/officeDocument/2006/relationships/hyperlink" Target="https://www.walkscore.com/NY/Rockville_Centre" TargetMode="External"/><Relationship Id="rId114" Type="http://schemas.openxmlformats.org/officeDocument/2006/relationships/hyperlink" Target="https://www.walkscore.com/NY/Scarsdale" TargetMode="External"/><Relationship Id="rId119" Type="http://schemas.openxmlformats.org/officeDocument/2006/relationships/hyperlink" Target="https://www.walkscore.com/NY/Brentwood" TargetMode="External"/><Relationship Id="rId44" Type="http://schemas.openxmlformats.org/officeDocument/2006/relationships/hyperlink" Target="https://www.walkscore.com/NY/Hicksville" TargetMode="External"/><Relationship Id="rId60" Type="http://schemas.openxmlformats.org/officeDocument/2006/relationships/hyperlink" Target="https://www.walkscore.com/NY/Merrick" TargetMode="External"/><Relationship Id="rId65" Type="http://schemas.openxmlformats.org/officeDocument/2006/relationships/hyperlink" Target="https://www.walkscore.com/NY/Plattsburgh" TargetMode="External"/><Relationship Id="rId81" Type="http://schemas.openxmlformats.org/officeDocument/2006/relationships/hyperlink" Target="https://www.walkscore.com/NY/Niagara_Falls" TargetMode="External"/><Relationship Id="rId86" Type="http://schemas.openxmlformats.org/officeDocument/2006/relationships/hyperlink" Target="https://www.walkscore.com/NY/Watertown" TargetMode="External"/><Relationship Id="rId130" Type="http://schemas.openxmlformats.org/officeDocument/2006/relationships/hyperlink" Target="https://www.walkscore.com/NY/West_Islip" TargetMode="External"/><Relationship Id="rId135" Type="http://schemas.openxmlformats.org/officeDocument/2006/relationships/hyperlink" Target="https://www.walkscore.com/NY/Nanuet" TargetMode="External"/><Relationship Id="rId151" Type="http://schemas.openxmlformats.org/officeDocument/2006/relationships/hyperlink" Target="https://www.walkscore.com/NY/Ronkonkoma" TargetMode="External"/><Relationship Id="rId156" Type="http://schemas.openxmlformats.org/officeDocument/2006/relationships/hyperlink" Target="https://www.walkscore.com/NY/Centereach/11720" TargetMode="External"/><Relationship Id="rId13" Type="http://schemas.openxmlformats.org/officeDocument/2006/relationships/hyperlink" Target="https://www.walkscore.com/NY/Lynbrook/11563" TargetMode="External"/><Relationship Id="rId18" Type="http://schemas.openxmlformats.org/officeDocument/2006/relationships/hyperlink" Target="https://www.walkscore.com/NY/Franklin_Square/11010" TargetMode="External"/><Relationship Id="rId39" Type="http://schemas.openxmlformats.org/officeDocument/2006/relationships/hyperlink" Target="https://www.walkscore.com/NY/Elmont" TargetMode="External"/><Relationship Id="rId109" Type="http://schemas.openxmlformats.org/officeDocument/2006/relationships/hyperlink" Target="https://www.walkscore.com/NY/Rotterdam" TargetMode="External"/><Relationship Id="rId34" Type="http://schemas.openxmlformats.org/officeDocument/2006/relationships/hyperlink" Target="https://www.walkscore.com/NY/Eastchester/10709" TargetMode="External"/><Relationship Id="rId50" Type="http://schemas.openxmlformats.org/officeDocument/2006/relationships/hyperlink" Target="https://www.walkscore.com/NY/Rockville_Centre/11570" TargetMode="External"/><Relationship Id="rId55" Type="http://schemas.openxmlformats.org/officeDocument/2006/relationships/hyperlink" Target="https://www.walkscore.com/NY/Oswego" TargetMode="External"/><Relationship Id="rId76" Type="http://schemas.openxmlformats.org/officeDocument/2006/relationships/hyperlink" Target="https://www.walkscore.com/NY/Jamestown" TargetMode="External"/><Relationship Id="rId97" Type="http://schemas.openxmlformats.org/officeDocument/2006/relationships/hyperlink" Target="https://www.walkscore.com/NY/North_Babylon/11703" TargetMode="External"/><Relationship Id="rId104" Type="http://schemas.openxmlformats.org/officeDocument/2006/relationships/hyperlink" Target="https://www.walkscore.com/NY/North_Amityville" TargetMode="External"/><Relationship Id="rId120" Type="http://schemas.openxmlformats.org/officeDocument/2006/relationships/hyperlink" Target="https://www.walkscore.com/NY/Brentwood/11717" TargetMode="External"/><Relationship Id="rId125" Type="http://schemas.openxmlformats.org/officeDocument/2006/relationships/hyperlink" Target="https://www.walkscore.com/NY/Huntington" TargetMode="External"/><Relationship Id="rId141" Type="http://schemas.openxmlformats.org/officeDocument/2006/relationships/hyperlink" Target="https://www.walkscore.com/NY/Brighton" TargetMode="External"/><Relationship Id="rId146" Type="http://schemas.openxmlformats.org/officeDocument/2006/relationships/hyperlink" Target="https://www.walkscore.com/NY/West_Seneca" TargetMode="External"/><Relationship Id="rId7" Type="http://schemas.openxmlformats.org/officeDocument/2006/relationships/hyperlink" Target="https://www.walkscore.com/NY/Mount_Vernon/10550" TargetMode="External"/><Relationship Id="rId71" Type="http://schemas.openxmlformats.org/officeDocument/2006/relationships/hyperlink" Target="https://www.walkscore.com/NY/Kingston" TargetMode="External"/><Relationship Id="rId92" Type="http://schemas.openxmlformats.org/officeDocument/2006/relationships/hyperlink" Target="https://www.walkscore.com/NY/Bay_Shore" TargetMode="External"/><Relationship Id="rId162" Type="http://schemas.openxmlformats.org/officeDocument/2006/relationships/hyperlink" Target="https://www.walkscore.com/NY/Melville/11747" TargetMode="External"/><Relationship Id="rId2" Type="http://schemas.openxmlformats.org/officeDocument/2006/relationships/hyperlink" Target="https://www.walkscore.com/NY/New_York/11368" TargetMode="External"/><Relationship Id="rId29" Type="http://schemas.openxmlformats.org/officeDocument/2006/relationships/hyperlink" Target="https://www.walkscore.com/NY/White_Plains" TargetMode="External"/><Relationship Id="rId24" Type="http://schemas.openxmlformats.org/officeDocument/2006/relationships/hyperlink" Target="https://www.walkscore.com/NY/Mamaroneck" TargetMode="External"/><Relationship Id="rId40" Type="http://schemas.openxmlformats.org/officeDocument/2006/relationships/hyperlink" Target="https://www.walkscore.com/NY/Elmont/11003" TargetMode="External"/><Relationship Id="rId45" Type="http://schemas.openxmlformats.org/officeDocument/2006/relationships/hyperlink" Target="https://www.walkscore.com/NY/Hicksville/11801" TargetMode="External"/><Relationship Id="rId66" Type="http://schemas.openxmlformats.org/officeDocument/2006/relationships/hyperlink" Target="https://www.walkscore.com/NY/Plattsburgh/12903" TargetMode="External"/><Relationship Id="rId87" Type="http://schemas.openxmlformats.org/officeDocument/2006/relationships/hyperlink" Target="https://www.walkscore.com/NY/Massapequa" TargetMode="External"/><Relationship Id="rId110" Type="http://schemas.openxmlformats.org/officeDocument/2006/relationships/hyperlink" Target="https://www.walkscore.com/NY/East_Northport" TargetMode="External"/><Relationship Id="rId115" Type="http://schemas.openxmlformats.org/officeDocument/2006/relationships/hyperlink" Target="https://www.walkscore.com/NY/North_Tonawanda" TargetMode="External"/><Relationship Id="rId131" Type="http://schemas.openxmlformats.org/officeDocument/2006/relationships/hyperlink" Target="https://www.walkscore.com/NY/West_Islip/11795" TargetMode="External"/><Relationship Id="rId136" Type="http://schemas.openxmlformats.org/officeDocument/2006/relationships/hyperlink" Target="https://www.walkscore.com/NY/Sayville" TargetMode="External"/><Relationship Id="rId157" Type="http://schemas.openxmlformats.org/officeDocument/2006/relationships/hyperlink" Target="https://www.walkscore.com/NY/Smithtown" TargetMode="External"/><Relationship Id="rId61" Type="http://schemas.openxmlformats.org/officeDocument/2006/relationships/hyperlink" Target="https://www.walkscore.com/NY/Binghamton" TargetMode="External"/><Relationship Id="rId82" Type="http://schemas.openxmlformats.org/officeDocument/2006/relationships/hyperlink" Target="https://www.walkscore.com/NY/Niagara_Falls/14301" TargetMode="External"/><Relationship Id="rId152" Type="http://schemas.openxmlformats.org/officeDocument/2006/relationships/hyperlink" Target="https://www.walkscore.com/NY/Kiryas_Joel" TargetMode="External"/><Relationship Id="rId19" Type="http://schemas.openxmlformats.org/officeDocument/2006/relationships/hyperlink" Target="https://www.walkscore.com/NY/Long_Beach" TargetMode="External"/><Relationship Id="rId14" Type="http://schemas.openxmlformats.org/officeDocument/2006/relationships/hyperlink" Target="https://www.walkscore.com/NY/Yonkers" TargetMode="External"/><Relationship Id="rId30" Type="http://schemas.openxmlformats.org/officeDocument/2006/relationships/hyperlink" Target="https://www.walkscore.com/NY/White_Plains/10605" TargetMode="External"/><Relationship Id="rId35" Type="http://schemas.openxmlformats.org/officeDocument/2006/relationships/hyperlink" Target="https://www.walkscore.com/NY/Schenectady" TargetMode="External"/><Relationship Id="rId56" Type="http://schemas.openxmlformats.org/officeDocument/2006/relationships/hyperlink" Target="https://www.walkscore.com/NY/Syracuse" TargetMode="External"/><Relationship Id="rId77" Type="http://schemas.openxmlformats.org/officeDocument/2006/relationships/hyperlink" Target="https://www.walkscore.com/NY/Auburn" TargetMode="External"/><Relationship Id="rId100" Type="http://schemas.openxmlformats.org/officeDocument/2006/relationships/hyperlink" Target="https://www.walkscore.com/NY/West_Babylon" TargetMode="External"/><Relationship Id="rId105" Type="http://schemas.openxmlformats.org/officeDocument/2006/relationships/hyperlink" Target="https://www.walkscore.com/NY/Lockport" TargetMode="External"/><Relationship Id="rId126" Type="http://schemas.openxmlformats.org/officeDocument/2006/relationships/hyperlink" Target="https://www.walkscore.com/NY/Cheektowaga" TargetMode="External"/><Relationship Id="rId147" Type="http://schemas.openxmlformats.org/officeDocument/2006/relationships/hyperlink" Target="https://www.walkscore.com/NY/West_Seneca/14224" TargetMode="External"/><Relationship Id="rId8" Type="http://schemas.openxmlformats.org/officeDocument/2006/relationships/hyperlink" Target="https://www.walkscore.com/NY/Hempstead" TargetMode="External"/><Relationship Id="rId51" Type="http://schemas.openxmlformats.org/officeDocument/2006/relationships/hyperlink" Target="https://www.walkscore.com/NY/Peekskill" TargetMode="External"/><Relationship Id="rId72" Type="http://schemas.openxmlformats.org/officeDocument/2006/relationships/hyperlink" Target="https://www.walkscore.com/NY/Levittown" TargetMode="External"/><Relationship Id="rId93" Type="http://schemas.openxmlformats.org/officeDocument/2006/relationships/hyperlink" Target="https://www.walkscore.com/NY/Plainview" TargetMode="External"/><Relationship Id="rId98" Type="http://schemas.openxmlformats.org/officeDocument/2006/relationships/hyperlink" Target="https://www.walkscore.com/NY/Massapequa_Park" TargetMode="External"/><Relationship Id="rId121" Type="http://schemas.openxmlformats.org/officeDocument/2006/relationships/hyperlink" Target="https://www.walkscore.com/NY/Rome" TargetMode="External"/><Relationship Id="rId142" Type="http://schemas.openxmlformats.org/officeDocument/2006/relationships/hyperlink" Target="https://www.walkscore.com/NY/Shirley" TargetMode="External"/><Relationship Id="rId163" Type="http://schemas.openxmlformats.org/officeDocument/2006/relationships/hyperlink" Target="https://www.walkscore.com/NY/Coram" TargetMode="External"/><Relationship Id="rId3" Type="http://schemas.openxmlformats.org/officeDocument/2006/relationships/hyperlink" Target="https://www.walkscore.com/NY/Mineola" TargetMode="External"/><Relationship Id="rId25" Type="http://schemas.openxmlformats.org/officeDocument/2006/relationships/hyperlink" Target="https://www.walkscore.com/NY/Albany" TargetMode="External"/><Relationship Id="rId46" Type="http://schemas.openxmlformats.org/officeDocument/2006/relationships/hyperlink" Target="https://www.walkscore.com/NY/Poughkeepsie" TargetMode="External"/><Relationship Id="rId67" Type="http://schemas.openxmlformats.org/officeDocument/2006/relationships/hyperlink" Target="https://www.walkscore.com/NY/Utica" TargetMode="External"/><Relationship Id="rId116" Type="http://schemas.openxmlformats.org/officeDocument/2006/relationships/hyperlink" Target="https://www.walkscore.com/NY/North_Bay_Shore" TargetMode="External"/><Relationship Id="rId137" Type="http://schemas.openxmlformats.org/officeDocument/2006/relationships/hyperlink" Target="https://www.walkscore.com/NY/Irondequoit" TargetMode="External"/><Relationship Id="rId158" Type="http://schemas.openxmlformats.org/officeDocument/2006/relationships/hyperlink" Target="https://www.walkscore.com/NY/New_City" TargetMode="External"/><Relationship Id="rId20" Type="http://schemas.openxmlformats.org/officeDocument/2006/relationships/hyperlink" Target="https://www.walkscore.com/NY/Buffalo" TargetMode="External"/><Relationship Id="rId41" Type="http://schemas.openxmlformats.org/officeDocument/2006/relationships/hyperlink" Target="https://www.walkscore.com/NY/North_Valley_Stream" TargetMode="External"/><Relationship Id="rId62" Type="http://schemas.openxmlformats.org/officeDocument/2006/relationships/hyperlink" Target="https://www.walkscore.com/NY/Oceanside" TargetMode="External"/><Relationship Id="rId83" Type="http://schemas.openxmlformats.org/officeDocument/2006/relationships/hyperlink" Target="https://www.walkscore.com/NY/Huntington_Station" TargetMode="External"/><Relationship Id="rId88" Type="http://schemas.openxmlformats.org/officeDocument/2006/relationships/hyperlink" Target="https://www.walkscore.com/NY/East_Massapequa" TargetMode="External"/><Relationship Id="rId111" Type="http://schemas.openxmlformats.org/officeDocument/2006/relationships/hyperlink" Target="https://www.walkscore.com/NY/Lake_Ronkonkoma" TargetMode="External"/><Relationship Id="rId132" Type="http://schemas.openxmlformats.org/officeDocument/2006/relationships/hyperlink" Target="https://www.walkscore.com/NY/Monsey" TargetMode="External"/><Relationship Id="rId153" Type="http://schemas.openxmlformats.org/officeDocument/2006/relationships/hyperlink" Target="https://www.walkscore.com/NY/Holtsville" TargetMode="External"/><Relationship Id="rId15" Type="http://schemas.openxmlformats.org/officeDocument/2006/relationships/hyperlink" Target="https://www.walkscore.com/NY/Yonkers/10701" TargetMode="External"/><Relationship Id="rId36" Type="http://schemas.openxmlformats.org/officeDocument/2006/relationships/hyperlink" Target="https://www.walkscore.com/NY/Schenectady/12308" TargetMode="External"/><Relationship Id="rId57" Type="http://schemas.openxmlformats.org/officeDocument/2006/relationships/hyperlink" Target="https://www.walkscore.com/NY/Syracuse/13210" TargetMode="External"/><Relationship Id="rId106" Type="http://schemas.openxmlformats.org/officeDocument/2006/relationships/hyperlink" Target="https://www.walkscore.com/NY/Islip" TargetMode="External"/><Relationship Id="rId127" Type="http://schemas.openxmlformats.org/officeDocument/2006/relationships/hyperlink" Target="https://www.walkscore.com/NY/Cheektowaga/14225" TargetMode="External"/><Relationship Id="rId10" Type="http://schemas.openxmlformats.org/officeDocument/2006/relationships/hyperlink" Target="https://www.walkscore.com/NY/Ithaca" TargetMode="External"/><Relationship Id="rId31" Type="http://schemas.openxmlformats.org/officeDocument/2006/relationships/hyperlink" Target="https://www.walkscore.com/NY/Ossining" TargetMode="External"/><Relationship Id="rId52" Type="http://schemas.openxmlformats.org/officeDocument/2006/relationships/hyperlink" Target="https://www.walkscore.com/NY/Peekskill/10566" TargetMode="External"/><Relationship Id="rId73" Type="http://schemas.openxmlformats.org/officeDocument/2006/relationships/hyperlink" Target="https://www.walkscore.com/NY/Levittown/11756" TargetMode="External"/><Relationship Id="rId78" Type="http://schemas.openxmlformats.org/officeDocument/2006/relationships/hyperlink" Target="https://www.walkscore.com/NY/Glen_Cove" TargetMode="External"/><Relationship Id="rId94" Type="http://schemas.openxmlformats.org/officeDocument/2006/relationships/hyperlink" Target="https://www.walkscore.com/NY/Plainview/11803" TargetMode="External"/><Relationship Id="rId99" Type="http://schemas.openxmlformats.org/officeDocument/2006/relationships/hyperlink" Target="https://www.walkscore.com/NY/Woodmere" TargetMode="External"/><Relationship Id="rId101" Type="http://schemas.openxmlformats.org/officeDocument/2006/relationships/hyperlink" Target="https://www.walkscore.com/NY/West_Babylon/11704" TargetMode="External"/><Relationship Id="rId122" Type="http://schemas.openxmlformats.org/officeDocument/2006/relationships/hyperlink" Target="https://www.walkscore.com/NY/Selden" TargetMode="External"/><Relationship Id="rId143" Type="http://schemas.openxmlformats.org/officeDocument/2006/relationships/hyperlink" Target="https://www.walkscore.com/NY/Shirley/11967" TargetMode="External"/><Relationship Id="rId148" Type="http://schemas.openxmlformats.org/officeDocument/2006/relationships/hyperlink" Target="https://www.walkscore.com/NY/East_Patchogue" TargetMode="External"/><Relationship Id="rId164" Type="http://schemas.openxmlformats.org/officeDocument/2006/relationships/hyperlink" Target="https://www.walkscore.com/NY/Coram/11727" TargetMode="External"/><Relationship Id="rId4" Type="http://schemas.openxmlformats.org/officeDocument/2006/relationships/hyperlink" Target="https://www.walkscore.com/NY/Mineola/11501" TargetMode="External"/><Relationship Id="rId9" Type="http://schemas.openxmlformats.org/officeDocument/2006/relationships/hyperlink" Target="https://www.walkscore.com/NY/Hempstead/11550" TargetMode="External"/><Relationship Id="rId26" Type="http://schemas.openxmlformats.org/officeDocument/2006/relationships/hyperlink" Target="https://www.walkscore.com/NY/Albany/12208" TargetMode="External"/><Relationship Id="rId47" Type="http://schemas.openxmlformats.org/officeDocument/2006/relationships/hyperlink" Target="https://www.walkscore.com/NY/Uniondale" TargetMode="External"/><Relationship Id="rId68" Type="http://schemas.openxmlformats.org/officeDocument/2006/relationships/hyperlink" Target="https://www.walkscore.com/NY/Utica/13501" TargetMode="External"/><Relationship Id="rId89" Type="http://schemas.openxmlformats.org/officeDocument/2006/relationships/hyperlink" Target="https://www.walkscore.com/NY/Tonawanda" TargetMode="External"/><Relationship Id="rId112" Type="http://schemas.openxmlformats.org/officeDocument/2006/relationships/hyperlink" Target="https://www.walkscore.com/NY/Syosset" TargetMode="External"/><Relationship Id="rId133" Type="http://schemas.openxmlformats.org/officeDocument/2006/relationships/hyperlink" Target="https://www.walkscore.com/NY/Holbrook" TargetMode="External"/><Relationship Id="rId154" Type="http://schemas.openxmlformats.org/officeDocument/2006/relationships/hyperlink" Target="https://www.walkscore.com/NY/Holtsville/11742" TargetMode="External"/><Relationship Id="rId16" Type="http://schemas.openxmlformats.org/officeDocument/2006/relationships/hyperlink" Target="https://www.walkscore.com/NY/Valley_Stream" TargetMode="External"/><Relationship Id="rId37" Type="http://schemas.openxmlformats.org/officeDocument/2006/relationships/hyperlink" Target="https://www.walkscore.com/NY/Freeport" TargetMode="External"/><Relationship Id="rId58" Type="http://schemas.openxmlformats.org/officeDocument/2006/relationships/hyperlink" Target="https://www.walkscore.com/NY/Middletown" TargetMode="External"/><Relationship Id="rId79" Type="http://schemas.openxmlformats.org/officeDocument/2006/relationships/hyperlink" Target="https://www.walkscore.com/NY/Glen_Cove/11542" TargetMode="External"/><Relationship Id="rId102" Type="http://schemas.openxmlformats.org/officeDocument/2006/relationships/hyperlink" Target="https://www.walkscore.com/NY/Deer_Park" TargetMode="External"/><Relationship Id="rId123" Type="http://schemas.openxmlformats.org/officeDocument/2006/relationships/hyperlink" Target="https://www.walkscore.com/NY/Harrison" TargetMode="External"/><Relationship Id="rId144" Type="http://schemas.openxmlformats.org/officeDocument/2006/relationships/hyperlink" Target="https://www.walkscore.com/NY/Kings_Park" TargetMode="External"/><Relationship Id="rId90" Type="http://schemas.openxmlformats.org/officeDocument/2006/relationships/hyperlink" Target="https://www.walkscore.com/NY/Tonawanda/14223" TargetMode="External"/><Relationship Id="rId165" Type="http://schemas.openxmlformats.org/officeDocument/2006/relationships/hyperlink" Target="https://www.walkscore.com/NY/Dix_Hills" TargetMode="External"/><Relationship Id="rId27" Type="http://schemas.openxmlformats.org/officeDocument/2006/relationships/hyperlink" Target="https://www.walkscore.com/NY/New_Rochelle" TargetMode="External"/><Relationship Id="rId48" Type="http://schemas.openxmlformats.org/officeDocument/2006/relationships/hyperlink" Target="https://www.walkscore.com/NY/Uniondale/11553" TargetMode="External"/><Relationship Id="rId69" Type="http://schemas.openxmlformats.org/officeDocument/2006/relationships/hyperlink" Target="https://www.walkscore.com/NY/East_Meadow" TargetMode="External"/><Relationship Id="rId113" Type="http://schemas.openxmlformats.org/officeDocument/2006/relationships/hyperlink" Target="https://www.walkscore.com/NY/Amsterdam" TargetMode="External"/><Relationship Id="rId134" Type="http://schemas.openxmlformats.org/officeDocument/2006/relationships/hyperlink" Target="https://www.walkscore.com/NY/Holbrook/11741" TargetMode="External"/><Relationship Id="rId80" Type="http://schemas.openxmlformats.org/officeDocument/2006/relationships/hyperlink" Target="https://www.walkscore.com/NY/Cortland" TargetMode="External"/><Relationship Id="rId155" Type="http://schemas.openxmlformats.org/officeDocument/2006/relationships/hyperlink" Target="https://www.walkscore.com/NY/Centereach" TargetMode="External"/></Relationships>
</file>

<file path=xl/worksheets/_rels/sheet4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NC/Shelby" TargetMode="External"/><Relationship Id="rId21" Type="http://schemas.openxmlformats.org/officeDocument/2006/relationships/hyperlink" Target="https://www.walkscore.com/NC/Carrboro" TargetMode="External"/><Relationship Id="rId34" Type="http://schemas.openxmlformats.org/officeDocument/2006/relationships/hyperlink" Target="https://www.walkscore.com/NC/Cornelius" TargetMode="External"/><Relationship Id="rId42" Type="http://schemas.openxmlformats.org/officeDocument/2006/relationships/hyperlink" Target="https://www.walkscore.com/NC/High_Point/27260" TargetMode="External"/><Relationship Id="rId47" Type="http://schemas.openxmlformats.org/officeDocument/2006/relationships/hyperlink" Target="https://www.walkscore.com/NC/Winston-Salem/27106" TargetMode="External"/><Relationship Id="rId50" Type="http://schemas.openxmlformats.org/officeDocument/2006/relationships/hyperlink" Target="https://www.walkscore.com/NC/Sanford" TargetMode="External"/><Relationship Id="rId55" Type="http://schemas.openxmlformats.org/officeDocument/2006/relationships/hyperlink" Target="https://www.walkscore.com/NC/Mooresville" TargetMode="External"/><Relationship Id="rId63" Type="http://schemas.openxmlformats.org/officeDocument/2006/relationships/hyperlink" Target="https://www.walkscore.com/NC/Indian_Trail" TargetMode="External"/><Relationship Id="rId7" Type="http://schemas.openxmlformats.org/officeDocument/2006/relationships/hyperlink" Target="https://www.walkscore.com/NC/Chapel_Hill" TargetMode="External"/><Relationship Id="rId2" Type="http://schemas.openxmlformats.org/officeDocument/2006/relationships/hyperlink" Target="https://www.walkscore.com/NC/Asheville" TargetMode="External"/><Relationship Id="rId16" Type="http://schemas.openxmlformats.org/officeDocument/2006/relationships/hyperlink" Target="https://www.walkscore.com/NC/Durham" TargetMode="External"/><Relationship Id="rId29" Type="http://schemas.openxmlformats.org/officeDocument/2006/relationships/hyperlink" Target="https://www.walkscore.com/NC/Morrisville" TargetMode="External"/><Relationship Id="rId11" Type="http://schemas.openxmlformats.org/officeDocument/2006/relationships/hyperlink" Target="https://www.walkscore.com/NC/Raleigh/27612" TargetMode="External"/><Relationship Id="rId24" Type="http://schemas.openxmlformats.org/officeDocument/2006/relationships/hyperlink" Target="https://www.walkscore.com/NC/Cary/27511" TargetMode="External"/><Relationship Id="rId32" Type="http://schemas.openxmlformats.org/officeDocument/2006/relationships/hyperlink" Target="https://www.walkscore.com/NC/Apex" TargetMode="External"/><Relationship Id="rId37" Type="http://schemas.openxmlformats.org/officeDocument/2006/relationships/hyperlink" Target="https://www.walkscore.com/NC/Havelock" TargetMode="External"/><Relationship Id="rId40" Type="http://schemas.openxmlformats.org/officeDocument/2006/relationships/hyperlink" Target="https://www.walkscore.com/NC/Asheboro" TargetMode="External"/><Relationship Id="rId45" Type="http://schemas.openxmlformats.org/officeDocument/2006/relationships/hyperlink" Target="https://www.walkscore.com/NC/Garner" TargetMode="External"/><Relationship Id="rId53" Type="http://schemas.openxmlformats.org/officeDocument/2006/relationships/hyperlink" Target="https://www.walkscore.com/NC/Fayetteville/28314" TargetMode="External"/><Relationship Id="rId58" Type="http://schemas.openxmlformats.org/officeDocument/2006/relationships/hyperlink" Target="https://www.walkscore.com/NC/Holly_Springs" TargetMode="External"/><Relationship Id="rId5" Type="http://schemas.openxmlformats.org/officeDocument/2006/relationships/hyperlink" Target="https://www.walkscore.com/NC/Wilmington" TargetMode="External"/><Relationship Id="rId61" Type="http://schemas.openxmlformats.org/officeDocument/2006/relationships/hyperlink" Target="https://www.walkscore.com/NC/Matthews" TargetMode="External"/><Relationship Id="rId19" Type="http://schemas.openxmlformats.org/officeDocument/2006/relationships/hyperlink" Target="https://www.walkscore.com/NC/Greensboro/27401" TargetMode="External"/><Relationship Id="rId14" Type="http://schemas.openxmlformats.org/officeDocument/2006/relationships/hyperlink" Target="https://www.walkscore.com/NC/Statesville" TargetMode="External"/><Relationship Id="rId22" Type="http://schemas.openxmlformats.org/officeDocument/2006/relationships/hyperlink" Target="https://www.walkscore.com/NC/Carrboro/27510" TargetMode="External"/><Relationship Id="rId27" Type="http://schemas.openxmlformats.org/officeDocument/2006/relationships/hyperlink" Target="https://www.walkscore.com/NC/Salisbury" TargetMode="External"/><Relationship Id="rId30" Type="http://schemas.openxmlformats.org/officeDocument/2006/relationships/hyperlink" Target="https://www.walkscore.com/NC/Charlotte" TargetMode="External"/><Relationship Id="rId35" Type="http://schemas.openxmlformats.org/officeDocument/2006/relationships/hyperlink" Target="https://www.walkscore.com/NC/Morganton" TargetMode="External"/><Relationship Id="rId43" Type="http://schemas.openxmlformats.org/officeDocument/2006/relationships/hyperlink" Target="https://www.walkscore.com/NC/Gastonia" TargetMode="External"/><Relationship Id="rId48" Type="http://schemas.openxmlformats.org/officeDocument/2006/relationships/hyperlink" Target="https://www.walkscore.com/NC/Rocky_Mount" TargetMode="External"/><Relationship Id="rId56" Type="http://schemas.openxmlformats.org/officeDocument/2006/relationships/hyperlink" Target="https://www.walkscore.com/NC/Wake_Forest" TargetMode="External"/><Relationship Id="rId64" Type="http://schemas.openxmlformats.org/officeDocument/2006/relationships/hyperlink" Target="https://www.walkscore.com/NC/Mint_Hill" TargetMode="External"/><Relationship Id="rId8" Type="http://schemas.openxmlformats.org/officeDocument/2006/relationships/hyperlink" Target="https://www.walkscore.com/NC/Burlington" TargetMode="External"/><Relationship Id="rId51" Type="http://schemas.openxmlformats.org/officeDocument/2006/relationships/hyperlink" Target="https://www.walkscore.com/NC/Fuquay-Varina" TargetMode="External"/><Relationship Id="rId3" Type="http://schemas.openxmlformats.org/officeDocument/2006/relationships/hyperlink" Target="https://www.walkscore.com/NC/Asheville/28801" TargetMode="External"/><Relationship Id="rId12" Type="http://schemas.openxmlformats.org/officeDocument/2006/relationships/hyperlink" Target="https://www.walkscore.com/NC/Greenville" TargetMode="External"/><Relationship Id="rId17" Type="http://schemas.openxmlformats.org/officeDocument/2006/relationships/hyperlink" Target="https://www.walkscore.com/NC/Durham/27701" TargetMode="External"/><Relationship Id="rId25" Type="http://schemas.openxmlformats.org/officeDocument/2006/relationships/hyperlink" Target="https://www.walkscore.com/NC/Hickory" TargetMode="External"/><Relationship Id="rId33" Type="http://schemas.openxmlformats.org/officeDocument/2006/relationships/hyperlink" Target="https://www.walkscore.com/NC/Thomasville" TargetMode="External"/><Relationship Id="rId38" Type="http://schemas.openxmlformats.org/officeDocument/2006/relationships/hyperlink" Target="https://www.walkscore.com/NC/Jacksonville" TargetMode="External"/><Relationship Id="rId46" Type="http://schemas.openxmlformats.org/officeDocument/2006/relationships/hyperlink" Target="https://www.walkscore.com/NC/Winston-Salem" TargetMode="External"/><Relationship Id="rId59" Type="http://schemas.openxmlformats.org/officeDocument/2006/relationships/hyperlink" Target="https://www.walkscore.com/NC/Concord" TargetMode="External"/><Relationship Id="rId20" Type="http://schemas.openxmlformats.org/officeDocument/2006/relationships/hyperlink" Target="https://www.walkscore.com/NC/Lumberton" TargetMode="External"/><Relationship Id="rId41" Type="http://schemas.openxmlformats.org/officeDocument/2006/relationships/hyperlink" Target="https://www.walkscore.com/NC/High_Point" TargetMode="External"/><Relationship Id="rId54" Type="http://schemas.openxmlformats.org/officeDocument/2006/relationships/hyperlink" Target="https://www.walkscore.com/NC/Lenoir" TargetMode="External"/><Relationship Id="rId62" Type="http://schemas.openxmlformats.org/officeDocument/2006/relationships/hyperlink" Target="https://www.walkscore.com/NC/Clemmons" TargetMode="External"/><Relationship Id="rId1" Type="http://schemas.openxmlformats.org/officeDocument/2006/relationships/hyperlink" Target="https://www.walkscore.com/NC/Boone" TargetMode="External"/><Relationship Id="rId6" Type="http://schemas.openxmlformats.org/officeDocument/2006/relationships/hyperlink" Target="https://www.walkscore.com/NC/Wilmington/28403" TargetMode="External"/><Relationship Id="rId15" Type="http://schemas.openxmlformats.org/officeDocument/2006/relationships/hyperlink" Target="https://www.walkscore.com/NC/Kinston" TargetMode="External"/><Relationship Id="rId23" Type="http://schemas.openxmlformats.org/officeDocument/2006/relationships/hyperlink" Target="https://www.walkscore.com/NC/Cary" TargetMode="External"/><Relationship Id="rId28" Type="http://schemas.openxmlformats.org/officeDocument/2006/relationships/hyperlink" Target="https://www.walkscore.com/NC/New_Bern" TargetMode="External"/><Relationship Id="rId36" Type="http://schemas.openxmlformats.org/officeDocument/2006/relationships/hyperlink" Target="https://www.walkscore.com/NC/Goldsboro" TargetMode="External"/><Relationship Id="rId49" Type="http://schemas.openxmlformats.org/officeDocument/2006/relationships/hyperlink" Target="https://www.walkscore.com/NC/Kannapolis" TargetMode="External"/><Relationship Id="rId57" Type="http://schemas.openxmlformats.org/officeDocument/2006/relationships/hyperlink" Target="https://www.walkscore.com/NC/Kernersville" TargetMode="External"/><Relationship Id="rId10" Type="http://schemas.openxmlformats.org/officeDocument/2006/relationships/hyperlink" Target="https://www.walkscore.com/NC/Raleigh" TargetMode="External"/><Relationship Id="rId31" Type="http://schemas.openxmlformats.org/officeDocument/2006/relationships/hyperlink" Target="https://www.walkscore.com/NC/Charlotte/28269" TargetMode="External"/><Relationship Id="rId44" Type="http://schemas.openxmlformats.org/officeDocument/2006/relationships/hyperlink" Target="https://www.walkscore.com/NC/Monroe" TargetMode="External"/><Relationship Id="rId52" Type="http://schemas.openxmlformats.org/officeDocument/2006/relationships/hyperlink" Target="https://www.walkscore.com/NC/Fayetteville" TargetMode="External"/><Relationship Id="rId60" Type="http://schemas.openxmlformats.org/officeDocument/2006/relationships/hyperlink" Target="https://www.walkscore.com/NC/Huntersville" TargetMode="External"/><Relationship Id="rId65" Type="http://schemas.openxmlformats.org/officeDocument/2006/relationships/table" Target="../tables/table38.xml"/><Relationship Id="rId4" Type="http://schemas.openxmlformats.org/officeDocument/2006/relationships/hyperlink" Target="https://www.walkscore.com/NC/Elizabeth_City" TargetMode="External"/><Relationship Id="rId9" Type="http://schemas.openxmlformats.org/officeDocument/2006/relationships/hyperlink" Target="https://www.walkscore.com/NC/Lexington" TargetMode="External"/><Relationship Id="rId13" Type="http://schemas.openxmlformats.org/officeDocument/2006/relationships/hyperlink" Target="https://www.walkscore.com/NC/Wilson" TargetMode="External"/><Relationship Id="rId18" Type="http://schemas.openxmlformats.org/officeDocument/2006/relationships/hyperlink" Target="https://www.walkscore.com/NC/Greensboro" TargetMode="External"/><Relationship Id="rId39" Type="http://schemas.openxmlformats.org/officeDocument/2006/relationships/hyperlink" Target="https://www.walkscore.com/NC/Jacksonville/28543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D/Mandan" TargetMode="External"/><Relationship Id="rId3" Type="http://schemas.openxmlformats.org/officeDocument/2006/relationships/hyperlink" Target="https://www.walkscore.com/ND/Fargo/58103" TargetMode="External"/><Relationship Id="rId7" Type="http://schemas.openxmlformats.org/officeDocument/2006/relationships/hyperlink" Target="https://www.walkscore.com/ND/West_Fargo" TargetMode="External"/><Relationship Id="rId2" Type="http://schemas.openxmlformats.org/officeDocument/2006/relationships/hyperlink" Target="https://www.walkscore.com/ND/Fargo" TargetMode="External"/><Relationship Id="rId1" Type="http://schemas.openxmlformats.org/officeDocument/2006/relationships/hyperlink" Target="https://www.walkscore.com/ND/Grand_Forks" TargetMode="External"/><Relationship Id="rId6" Type="http://schemas.openxmlformats.org/officeDocument/2006/relationships/hyperlink" Target="https://www.walkscore.com/ND/Dickinson" TargetMode="External"/><Relationship Id="rId5" Type="http://schemas.openxmlformats.org/officeDocument/2006/relationships/hyperlink" Target="https://www.walkscore.com/ND/Bismarck" TargetMode="External"/><Relationship Id="rId4" Type="http://schemas.openxmlformats.org/officeDocument/2006/relationships/hyperlink" Target="https://www.walkscore.com/ND/Minot" TargetMode="External"/><Relationship Id="rId9" Type="http://schemas.openxmlformats.org/officeDocument/2006/relationships/table" Target="../tables/table39.xml"/></Relationships>
</file>

<file path=xl/worksheets/_rels/sheet4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OH/Marysville" TargetMode="External"/><Relationship Id="rId21" Type="http://schemas.openxmlformats.org/officeDocument/2006/relationships/hyperlink" Target="https://www.walkscore.com/OH/Mayfield_Heights" TargetMode="External"/><Relationship Id="rId42" Type="http://schemas.openxmlformats.org/officeDocument/2006/relationships/hyperlink" Target="https://www.walkscore.com/OH/Lima" TargetMode="External"/><Relationship Id="rId63" Type="http://schemas.openxmlformats.org/officeDocument/2006/relationships/hyperlink" Target="https://www.walkscore.com/OH/Lorain" TargetMode="External"/><Relationship Id="rId84" Type="http://schemas.openxmlformats.org/officeDocument/2006/relationships/hyperlink" Target="https://www.walkscore.com/OH/Sidney" TargetMode="External"/><Relationship Id="rId138" Type="http://schemas.openxmlformats.org/officeDocument/2006/relationships/hyperlink" Target="https://www.walkscore.com/OH/North_Royalton/44133" TargetMode="External"/><Relationship Id="rId107" Type="http://schemas.openxmlformats.org/officeDocument/2006/relationships/hyperlink" Target="https://www.walkscore.com/OH/Sylvania" TargetMode="External"/><Relationship Id="rId11" Type="http://schemas.openxmlformats.org/officeDocument/2006/relationships/hyperlink" Target="https://www.walkscore.com/OH/Cincinnati" TargetMode="External"/><Relationship Id="rId32" Type="http://schemas.openxmlformats.org/officeDocument/2006/relationships/hyperlink" Target="https://www.walkscore.com/OH/Oxford" TargetMode="External"/><Relationship Id="rId53" Type="http://schemas.openxmlformats.org/officeDocument/2006/relationships/hyperlink" Target="https://www.walkscore.com/OH/Ashland" TargetMode="External"/><Relationship Id="rId74" Type="http://schemas.openxmlformats.org/officeDocument/2006/relationships/hyperlink" Target="https://www.walkscore.com/OH/Riverside" TargetMode="External"/><Relationship Id="rId128" Type="http://schemas.openxmlformats.org/officeDocument/2006/relationships/hyperlink" Target="https://www.walkscore.com/OH/Trotwood/45426" TargetMode="External"/><Relationship Id="rId149" Type="http://schemas.openxmlformats.org/officeDocument/2006/relationships/hyperlink" Target="https://www.walkscore.com/OH/Green" TargetMode="External"/><Relationship Id="rId5" Type="http://schemas.openxmlformats.org/officeDocument/2006/relationships/hyperlink" Target="https://www.walkscore.com/OH/Cleveland/44102" TargetMode="External"/><Relationship Id="rId95" Type="http://schemas.openxmlformats.org/officeDocument/2006/relationships/hyperlink" Target="https://www.walkscore.com/OH/Boardman" TargetMode="External"/><Relationship Id="rId22" Type="http://schemas.openxmlformats.org/officeDocument/2006/relationships/hyperlink" Target="https://www.walkscore.com/OH/Toledo" TargetMode="External"/><Relationship Id="rId27" Type="http://schemas.openxmlformats.org/officeDocument/2006/relationships/hyperlink" Target="https://www.walkscore.com/OH/Dayton/45406" TargetMode="External"/><Relationship Id="rId43" Type="http://schemas.openxmlformats.org/officeDocument/2006/relationships/hyperlink" Target="https://www.walkscore.com/OH/Barberton" TargetMode="External"/><Relationship Id="rId48" Type="http://schemas.openxmlformats.org/officeDocument/2006/relationships/hyperlink" Target="https://www.walkscore.com/OH/Lancaster" TargetMode="External"/><Relationship Id="rId64" Type="http://schemas.openxmlformats.org/officeDocument/2006/relationships/hyperlink" Target="https://www.walkscore.com/OH/Lorain/44052" TargetMode="External"/><Relationship Id="rId69" Type="http://schemas.openxmlformats.org/officeDocument/2006/relationships/hyperlink" Target="https://www.walkscore.com/OH/Marion" TargetMode="External"/><Relationship Id="rId113" Type="http://schemas.openxmlformats.org/officeDocument/2006/relationships/hyperlink" Target="https://www.walkscore.com/OH/Westlake/44145" TargetMode="External"/><Relationship Id="rId118" Type="http://schemas.openxmlformats.org/officeDocument/2006/relationships/hyperlink" Target="https://www.walkscore.com/OH/Oregon" TargetMode="External"/><Relationship Id="rId134" Type="http://schemas.openxmlformats.org/officeDocument/2006/relationships/hyperlink" Target="https://www.walkscore.com/OH/Dublin" TargetMode="External"/><Relationship Id="rId139" Type="http://schemas.openxmlformats.org/officeDocument/2006/relationships/hyperlink" Target="https://www.walkscore.com/OH/North_Ridgeville" TargetMode="External"/><Relationship Id="rId80" Type="http://schemas.openxmlformats.org/officeDocument/2006/relationships/hyperlink" Target="https://www.walkscore.com/OH/Ashtabula" TargetMode="External"/><Relationship Id="rId85" Type="http://schemas.openxmlformats.org/officeDocument/2006/relationships/hyperlink" Target="https://www.walkscore.com/OH/Brook_Park" TargetMode="External"/><Relationship Id="rId150" Type="http://schemas.openxmlformats.org/officeDocument/2006/relationships/table" Target="../tables/table40.xml"/><Relationship Id="rId12" Type="http://schemas.openxmlformats.org/officeDocument/2006/relationships/hyperlink" Target="https://www.walkscore.com/OH/Cincinnati/45205" TargetMode="External"/><Relationship Id="rId17" Type="http://schemas.openxmlformats.org/officeDocument/2006/relationships/hyperlink" Target="https://www.walkscore.com/OH/Canton/44703" TargetMode="External"/><Relationship Id="rId33" Type="http://schemas.openxmlformats.org/officeDocument/2006/relationships/hyperlink" Target="https://www.walkscore.com/OH/Rocky_River" TargetMode="External"/><Relationship Id="rId38" Type="http://schemas.openxmlformats.org/officeDocument/2006/relationships/hyperlink" Target="https://www.walkscore.com/OH/Parma/44134" TargetMode="External"/><Relationship Id="rId59" Type="http://schemas.openxmlformats.org/officeDocument/2006/relationships/hyperlink" Target="https://www.walkscore.com/OH/Chillicothe" TargetMode="External"/><Relationship Id="rId103" Type="http://schemas.openxmlformats.org/officeDocument/2006/relationships/hyperlink" Target="https://www.walkscore.com/OH/Xenia" TargetMode="External"/><Relationship Id="rId108" Type="http://schemas.openxmlformats.org/officeDocument/2006/relationships/hyperlink" Target="https://www.walkscore.com/OH/Gahanna" TargetMode="External"/><Relationship Id="rId124" Type="http://schemas.openxmlformats.org/officeDocument/2006/relationships/hyperlink" Target="https://www.walkscore.com/OH/Mentor" TargetMode="External"/><Relationship Id="rId129" Type="http://schemas.openxmlformats.org/officeDocument/2006/relationships/hyperlink" Target="https://www.walkscore.com/OH/Pickerington" TargetMode="External"/><Relationship Id="rId54" Type="http://schemas.openxmlformats.org/officeDocument/2006/relationships/hyperlink" Target="https://www.walkscore.com/OH/Fairview_Park" TargetMode="External"/><Relationship Id="rId70" Type="http://schemas.openxmlformats.org/officeDocument/2006/relationships/hyperlink" Target="https://www.walkscore.com/OH/Painesville" TargetMode="External"/><Relationship Id="rId75" Type="http://schemas.openxmlformats.org/officeDocument/2006/relationships/hyperlink" Target="https://www.walkscore.com/OH/Berea" TargetMode="External"/><Relationship Id="rId91" Type="http://schemas.openxmlformats.org/officeDocument/2006/relationships/hyperlink" Target="https://www.walkscore.com/OH/Centerville" TargetMode="External"/><Relationship Id="rId96" Type="http://schemas.openxmlformats.org/officeDocument/2006/relationships/hyperlink" Target="https://www.walkscore.com/OH/Delaware" TargetMode="External"/><Relationship Id="rId140" Type="http://schemas.openxmlformats.org/officeDocument/2006/relationships/hyperlink" Target="https://www.walkscore.com/OH/North_Ridgeville/44039" TargetMode="External"/><Relationship Id="rId145" Type="http://schemas.openxmlformats.org/officeDocument/2006/relationships/hyperlink" Target="https://www.walkscore.com/OH/Solon/44139" TargetMode="External"/><Relationship Id="rId1" Type="http://schemas.openxmlformats.org/officeDocument/2006/relationships/hyperlink" Target="https://www.walkscore.com/OH/Lakewood" TargetMode="External"/><Relationship Id="rId6" Type="http://schemas.openxmlformats.org/officeDocument/2006/relationships/hyperlink" Target="https://www.walkscore.com/OH/Athens" TargetMode="External"/><Relationship Id="rId23" Type="http://schemas.openxmlformats.org/officeDocument/2006/relationships/hyperlink" Target="https://www.walkscore.com/OH/Toledo/43613" TargetMode="External"/><Relationship Id="rId28" Type="http://schemas.openxmlformats.org/officeDocument/2006/relationships/hyperlink" Target="https://www.walkscore.com/OH/Upper_Arlington" TargetMode="External"/><Relationship Id="rId49" Type="http://schemas.openxmlformats.org/officeDocument/2006/relationships/hyperlink" Target="https://www.walkscore.com/OH/Kent" TargetMode="External"/><Relationship Id="rId114" Type="http://schemas.openxmlformats.org/officeDocument/2006/relationships/hyperlink" Target="https://www.walkscore.com/OH/Avon_Lake" TargetMode="External"/><Relationship Id="rId119" Type="http://schemas.openxmlformats.org/officeDocument/2006/relationships/hyperlink" Target="https://www.walkscore.com/OH/Oregon/43616" TargetMode="External"/><Relationship Id="rId44" Type="http://schemas.openxmlformats.org/officeDocument/2006/relationships/hyperlink" Target="https://www.walkscore.com/OH/Piqua" TargetMode="External"/><Relationship Id="rId60" Type="http://schemas.openxmlformats.org/officeDocument/2006/relationships/hyperlink" Target="https://www.walkscore.com/OH/Mount_Vernon" TargetMode="External"/><Relationship Id="rId65" Type="http://schemas.openxmlformats.org/officeDocument/2006/relationships/hyperlink" Target="https://www.walkscore.com/OH/Steubenville" TargetMode="External"/><Relationship Id="rId81" Type="http://schemas.openxmlformats.org/officeDocument/2006/relationships/hyperlink" Target="https://www.walkscore.com/OH/Middletown" TargetMode="External"/><Relationship Id="rId86" Type="http://schemas.openxmlformats.org/officeDocument/2006/relationships/hyperlink" Target="https://www.walkscore.com/OH/Mansfield" TargetMode="External"/><Relationship Id="rId130" Type="http://schemas.openxmlformats.org/officeDocument/2006/relationships/hyperlink" Target="https://www.walkscore.com/OH/Beavercreek" TargetMode="External"/><Relationship Id="rId135" Type="http://schemas.openxmlformats.org/officeDocument/2006/relationships/hyperlink" Target="https://www.walkscore.com/OH/Tallmadge" TargetMode="External"/><Relationship Id="rId13" Type="http://schemas.openxmlformats.org/officeDocument/2006/relationships/hyperlink" Target="https://www.walkscore.com/OH/Tiffin" TargetMode="External"/><Relationship Id="rId18" Type="http://schemas.openxmlformats.org/officeDocument/2006/relationships/hyperlink" Target="https://www.walkscore.com/OH/Fremont" TargetMode="External"/><Relationship Id="rId39" Type="http://schemas.openxmlformats.org/officeDocument/2006/relationships/hyperlink" Target="https://www.walkscore.com/OH/Hamilton" TargetMode="External"/><Relationship Id="rId109" Type="http://schemas.openxmlformats.org/officeDocument/2006/relationships/hyperlink" Target="https://www.walkscore.com/OH/Forest_Park" TargetMode="External"/><Relationship Id="rId34" Type="http://schemas.openxmlformats.org/officeDocument/2006/relationships/hyperlink" Target="https://www.walkscore.com/OH/Rocky_River/44116" TargetMode="External"/><Relationship Id="rId50" Type="http://schemas.openxmlformats.org/officeDocument/2006/relationships/hyperlink" Target="https://www.walkscore.com/OH/Kent/44243" TargetMode="External"/><Relationship Id="rId55" Type="http://schemas.openxmlformats.org/officeDocument/2006/relationships/hyperlink" Target="https://www.walkscore.com/OH/Fairview_Park/44126" TargetMode="External"/><Relationship Id="rId76" Type="http://schemas.openxmlformats.org/officeDocument/2006/relationships/hyperlink" Target="https://www.walkscore.com/OH/Berea/44017" TargetMode="External"/><Relationship Id="rId97" Type="http://schemas.openxmlformats.org/officeDocument/2006/relationships/hyperlink" Target="https://www.walkscore.com/OH/Fairfield" TargetMode="External"/><Relationship Id="rId104" Type="http://schemas.openxmlformats.org/officeDocument/2006/relationships/hyperlink" Target="https://www.walkscore.com/OH/Grove_City" TargetMode="External"/><Relationship Id="rId120" Type="http://schemas.openxmlformats.org/officeDocument/2006/relationships/hyperlink" Target="https://www.walkscore.com/OH/Stow" TargetMode="External"/><Relationship Id="rId125" Type="http://schemas.openxmlformats.org/officeDocument/2006/relationships/hyperlink" Target="https://www.walkscore.com/OH/Strongsville" TargetMode="External"/><Relationship Id="rId141" Type="http://schemas.openxmlformats.org/officeDocument/2006/relationships/hyperlink" Target="https://www.walkscore.com/OH/Twinsburg" TargetMode="External"/><Relationship Id="rId146" Type="http://schemas.openxmlformats.org/officeDocument/2006/relationships/hyperlink" Target="https://www.walkscore.com/OH/Hudson" TargetMode="External"/><Relationship Id="rId7" Type="http://schemas.openxmlformats.org/officeDocument/2006/relationships/hyperlink" Target="https://www.walkscore.com/OH/East_Cleveland" TargetMode="External"/><Relationship Id="rId71" Type="http://schemas.openxmlformats.org/officeDocument/2006/relationships/hyperlink" Target="https://www.walkscore.com/OH/Newark" TargetMode="External"/><Relationship Id="rId92" Type="http://schemas.openxmlformats.org/officeDocument/2006/relationships/hyperlink" Target="https://www.walkscore.com/OH/Willoughby" TargetMode="External"/><Relationship Id="rId2" Type="http://schemas.openxmlformats.org/officeDocument/2006/relationships/hyperlink" Target="https://www.walkscore.com/OH/Lakewood/44107" TargetMode="External"/><Relationship Id="rId29" Type="http://schemas.openxmlformats.org/officeDocument/2006/relationships/hyperlink" Target="https://www.walkscore.com/OH/Shaker_Heights" TargetMode="External"/><Relationship Id="rId24" Type="http://schemas.openxmlformats.org/officeDocument/2006/relationships/hyperlink" Target="https://www.walkscore.com/OH/Cuyahoga_Falls" TargetMode="External"/><Relationship Id="rId40" Type="http://schemas.openxmlformats.org/officeDocument/2006/relationships/hyperlink" Target="https://www.walkscore.com/OH/Hamilton/45015" TargetMode="External"/><Relationship Id="rId45" Type="http://schemas.openxmlformats.org/officeDocument/2006/relationships/hyperlink" Target="https://www.walkscore.com/OH/Columbus" TargetMode="External"/><Relationship Id="rId66" Type="http://schemas.openxmlformats.org/officeDocument/2006/relationships/hyperlink" Target="https://www.walkscore.com/OH/Norwalk" TargetMode="External"/><Relationship Id="rId87" Type="http://schemas.openxmlformats.org/officeDocument/2006/relationships/hyperlink" Target="https://www.walkscore.com/OH/Mansfield/44902" TargetMode="External"/><Relationship Id="rId110" Type="http://schemas.openxmlformats.org/officeDocument/2006/relationships/hyperlink" Target="https://www.walkscore.com/OH/Eastlake" TargetMode="External"/><Relationship Id="rId115" Type="http://schemas.openxmlformats.org/officeDocument/2006/relationships/hyperlink" Target="https://www.walkscore.com/OH/Avon_Lake/44012" TargetMode="External"/><Relationship Id="rId131" Type="http://schemas.openxmlformats.org/officeDocument/2006/relationships/hyperlink" Target="https://www.walkscore.com/OH/Beavercreek/45430" TargetMode="External"/><Relationship Id="rId136" Type="http://schemas.openxmlformats.org/officeDocument/2006/relationships/hyperlink" Target="https://www.walkscore.com/OH/Tallmadge/44278" TargetMode="External"/><Relationship Id="rId61" Type="http://schemas.openxmlformats.org/officeDocument/2006/relationships/hyperlink" Target="https://www.walkscore.com/OH/Findlay" TargetMode="External"/><Relationship Id="rId82" Type="http://schemas.openxmlformats.org/officeDocument/2006/relationships/hyperlink" Target="https://www.walkscore.com/OH/Wooster" TargetMode="External"/><Relationship Id="rId19" Type="http://schemas.openxmlformats.org/officeDocument/2006/relationships/hyperlink" Target="https://www.walkscore.com/OH/South_Euclid" TargetMode="External"/><Relationship Id="rId14" Type="http://schemas.openxmlformats.org/officeDocument/2006/relationships/hyperlink" Target="https://www.walkscore.com/OH/Akron" TargetMode="External"/><Relationship Id="rId30" Type="http://schemas.openxmlformats.org/officeDocument/2006/relationships/hyperlink" Target="https://www.walkscore.com/OH/New_Philadelphia" TargetMode="External"/><Relationship Id="rId35" Type="http://schemas.openxmlformats.org/officeDocument/2006/relationships/hyperlink" Target="https://www.walkscore.com/OH/Bowling_Green" TargetMode="External"/><Relationship Id="rId56" Type="http://schemas.openxmlformats.org/officeDocument/2006/relationships/hyperlink" Target="https://www.walkscore.com/OH/Massillon" TargetMode="External"/><Relationship Id="rId77" Type="http://schemas.openxmlformats.org/officeDocument/2006/relationships/hyperlink" Target="https://www.walkscore.com/OH/Youngstown" TargetMode="External"/><Relationship Id="rId100" Type="http://schemas.openxmlformats.org/officeDocument/2006/relationships/hyperlink" Target="https://www.walkscore.com/OH/Westerville" TargetMode="External"/><Relationship Id="rId105" Type="http://schemas.openxmlformats.org/officeDocument/2006/relationships/hyperlink" Target="https://www.walkscore.com/OH/Austintown" TargetMode="External"/><Relationship Id="rId126" Type="http://schemas.openxmlformats.org/officeDocument/2006/relationships/hyperlink" Target="https://www.walkscore.com/OH/Strongsville/44136" TargetMode="External"/><Relationship Id="rId147" Type="http://schemas.openxmlformats.org/officeDocument/2006/relationships/hyperlink" Target="https://www.walkscore.com/OH/Broadview_Heights" TargetMode="External"/><Relationship Id="rId8" Type="http://schemas.openxmlformats.org/officeDocument/2006/relationships/hyperlink" Target="https://www.walkscore.com/OH/Cleveland_Heights" TargetMode="External"/><Relationship Id="rId51" Type="http://schemas.openxmlformats.org/officeDocument/2006/relationships/hyperlink" Target="https://www.walkscore.com/OH/Zanesville" TargetMode="External"/><Relationship Id="rId72" Type="http://schemas.openxmlformats.org/officeDocument/2006/relationships/hyperlink" Target="https://www.walkscore.com/OH/Troy" TargetMode="External"/><Relationship Id="rId93" Type="http://schemas.openxmlformats.org/officeDocument/2006/relationships/hyperlink" Target="https://www.walkscore.com/OH/Elyria" TargetMode="External"/><Relationship Id="rId98" Type="http://schemas.openxmlformats.org/officeDocument/2006/relationships/hyperlink" Target="https://www.walkscore.com/OH/Fairfield/45014" TargetMode="External"/><Relationship Id="rId121" Type="http://schemas.openxmlformats.org/officeDocument/2006/relationships/hyperlink" Target="https://www.walkscore.com/OH/Stow/44224" TargetMode="External"/><Relationship Id="rId142" Type="http://schemas.openxmlformats.org/officeDocument/2006/relationships/hyperlink" Target="https://www.walkscore.com/OH/Avon" TargetMode="External"/><Relationship Id="rId3" Type="http://schemas.openxmlformats.org/officeDocument/2006/relationships/hyperlink" Target="https://www.walkscore.com/OH/Norwood" TargetMode="External"/><Relationship Id="rId25" Type="http://schemas.openxmlformats.org/officeDocument/2006/relationships/hyperlink" Target="https://www.walkscore.com/OH/Cuyahoga_Falls/44221" TargetMode="External"/><Relationship Id="rId46" Type="http://schemas.openxmlformats.org/officeDocument/2006/relationships/hyperlink" Target="https://www.walkscore.com/OH/Columbus/43229" TargetMode="External"/><Relationship Id="rId67" Type="http://schemas.openxmlformats.org/officeDocument/2006/relationships/hyperlink" Target="https://www.walkscore.com/OH/Euclid" TargetMode="External"/><Relationship Id="rId116" Type="http://schemas.openxmlformats.org/officeDocument/2006/relationships/hyperlink" Target="https://www.walkscore.com/OH/Hilliard" TargetMode="External"/><Relationship Id="rId137" Type="http://schemas.openxmlformats.org/officeDocument/2006/relationships/hyperlink" Target="https://www.walkscore.com/OH/North_Royalton" TargetMode="External"/><Relationship Id="rId20" Type="http://schemas.openxmlformats.org/officeDocument/2006/relationships/hyperlink" Target="https://www.walkscore.com/OH/Portsmouth" TargetMode="External"/><Relationship Id="rId41" Type="http://schemas.openxmlformats.org/officeDocument/2006/relationships/hyperlink" Target="https://www.walkscore.com/OH/Springfield" TargetMode="External"/><Relationship Id="rId62" Type="http://schemas.openxmlformats.org/officeDocument/2006/relationships/hyperlink" Target="https://www.walkscore.com/OH/North_Canton" TargetMode="External"/><Relationship Id="rId83" Type="http://schemas.openxmlformats.org/officeDocument/2006/relationships/hyperlink" Target="https://www.walkscore.com/OH/Fairborn" TargetMode="External"/><Relationship Id="rId88" Type="http://schemas.openxmlformats.org/officeDocument/2006/relationships/hyperlink" Target="https://www.walkscore.com/OH/Wadsworth" TargetMode="External"/><Relationship Id="rId111" Type="http://schemas.openxmlformats.org/officeDocument/2006/relationships/hyperlink" Target="https://www.walkscore.com/OH/Perrysburg" TargetMode="External"/><Relationship Id="rId132" Type="http://schemas.openxmlformats.org/officeDocument/2006/relationships/hyperlink" Target="https://www.walkscore.com/OH/Mason" TargetMode="External"/><Relationship Id="rId15" Type="http://schemas.openxmlformats.org/officeDocument/2006/relationships/hyperlink" Target="https://www.walkscore.com/OH/Akron/44310" TargetMode="External"/><Relationship Id="rId36" Type="http://schemas.openxmlformats.org/officeDocument/2006/relationships/hyperlink" Target="https://www.walkscore.com/OH/Alliance" TargetMode="External"/><Relationship Id="rId57" Type="http://schemas.openxmlformats.org/officeDocument/2006/relationships/hyperlink" Target="https://www.walkscore.com/OH/Maple_Heights" TargetMode="External"/><Relationship Id="rId106" Type="http://schemas.openxmlformats.org/officeDocument/2006/relationships/hyperlink" Target="https://www.walkscore.com/OH/Miamisburg" TargetMode="External"/><Relationship Id="rId127" Type="http://schemas.openxmlformats.org/officeDocument/2006/relationships/hyperlink" Target="https://www.walkscore.com/OH/Trotwood" TargetMode="External"/><Relationship Id="rId10" Type="http://schemas.openxmlformats.org/officeDocument/2006/relationships/hyperlink" Target="https://www.walkscore.com/OH/Sandusky" TargetMode="External"/><Relationship Id="rId31" Type="http://schemas.openxmlformats.org/officeDocument/2006/relationships/hyperlink" Target="https://www.walkscore.com/OH/Garfield_Heights" TargetMode="External"/><Relationship Id="rId52" Type="http://schemas.openxmlformats.org/officeDocument/2006/relationships/hyperlink" Target="https://www.walkscore.com/OH/Parma_Heights" TargetMode="External"/><Relationship Id="rId73" Type="http://schemas.openxmlformats.org/officeDocument/2006/relationships/hyperlink" Target="https://www.walkscore.com/OH/Niles" TargetMode="External"/><Relationship Id="rId78" Type="http://schemas.openxmlformats.org/officeDocument/2006/relationships/hyperlink" Target="https://www.walkscore.com/OH/Youngstown/44509" TargetMode="External"/><Relationship Id="rId94" Type="http://schemas.openxmlformats.org/officeDocument/2006/relationships/hyperlink" Target="https://www.walkscore.com/OH/Reynoldsburg" TargetMode="External"/><Relationship Id="rId99" Type="http://schemas.openxmlformats.org/officeDocument/2006/relationships/hyperlink" Target="https://www.walkscore.com/OH/Huber_Heights" TargetMode="External"/><Relationship Id="rId101" Type="http://schemas.openxmlformats.org/officeDocument/2006/relationships/hyperlink" Target="https://www.walkscore.com/OH/North_Olmsted" TargetMode="External"/><Relationship Id="rId122" Type="http://schemas.openxmlformats.org/officeDocument/2006/relationships/hyperlink" Target="https://www.walkscore.com/OH/Brunswick" TargetMode="External"/><Relationship Id="rId143" Type="http://schemas.openxmlformats.org/officeDocument/2006/relationships/hyperlink" Target="https://www.walkscore.com/OH/Avon/44011" TargetMode="External"/><Relationship Id="rId148" Type="http://schemas.openxmlformats.org/officeDocument/2006/relationships/hyperlink" Target="https://www.walkscore.com/OH/Broadview_Heights/44147" TargetMode="External"/><Relationship Id="rId4" Type="http://schemas.openxmlformats.org/officeDocument/2006/relationships/hyperlink" Target="https://www.walkscore.com/OH/Cleveland" TargetMode="External"/><Relationship Id="rId9" Type="http://schemas.openxmlformats.org/officeDocument/2006/relationships/hyperlink" Target="https://www.walkscore.com/OH/Whitehall" TargetMode="External"/><Relationship Id="rId26" Type="http://schemas.openxmlformats.org/officeDocument/2006/relationships/hyperlink" Target="https://www.walkscore.com/OH/Dayton" TargetMode="External"/><Relationship Id="rId47" Type="http://schemas.openxmlformats.org/officeDocument/2006/relationships/hyperlink" Target="https://www.walkscore.com/OH/Kettering" TargetMode="External"/><Relationship Id="rId68" Type="http://schemas.openxmlformats.org/officeDocument/2006/relationships/hyperlink" Target="https://www.walkscore.com/OH/Euclid/44123" TargetMode="External"/><Relationship Id="rId89" Type="http://schemas.openxmlformats.org/officeDocument/2006/relationships/hyperlink" Target="https://www.walkscore.com/OH/White_Oak" TargetMode="External"/><Relationship Id="rId112" Type="http://schemas.openxmlformats.org/officeDocument/2006/relationships/hyperlink" Target="https://www.walkscore.com/OH/Westlake" TargetMode="External"/><Relationship Id="rId133" Type="http://schemas.openxmlformats.org/officeDocument/2006/relationships/hyperlink" Target="https://www.walkscore.com/OH/Springboro" TargetMode="External"/><Relationship Id="rId16" Type="http://schemas.openxmlformats.org/officeDocument/2006/relationships/hyperlink" Target="https://www.walkscore.com/OH/Canton" TargetMode="External"/><Relationship Id="rId37" Type="http://schemas.openxmlformats.org/officeDocument/2006/relationships/hyperlink" Target="https://www.walkscore.com/OH/Parma" TargetMode="External"/><Relationship Id="rId58" Type="http://schemas.openxmlformats.org/officeDocument/2006/relationships/hyperlink" Target="https://www.walkscore.com/OH/Maple_Heights/44137" TargetMode="External"/><Relationship Id="rId79" Type="http://schemas.openxmlformats.org/officeDocument/2006/relationships/hyperlink" Target="https://www.walkscore.com/OH/Warren" TargetMode="External"/><Relationship Id="rId102" Type="http://schemas.openxmlformats.org/officeDocument/2006/relationships/hyperlink" Target="https://www.walkscore.com/OH/North_Olmsted/44070" TargetMode="External"/><Relationship Id="rId123" Type="http://schemas.openxmlformats.org/officeDocument/2006/relationships/hyperlink" Target="https://www.walkscore.com/OH/Lebanon" TargetMode="External"/><Relationship Id="rId144" Type="http://schemas.openxmlformats.org/officeDocument/2006/relationships/hyperlink" Target="https://www.walkscore.com/OH/Solon" TargetMode="External"/><Relationship Id="rId90" Type="http://schemas.openxmlformats.org/officeDocument/2006/relationships/hyperlink" Target="https://www.walkscore.com/OH/Medina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OK/Moore" TargetMode="External"/><Relationship Id="rId18" Type="http://schemas.openxmlformats.org/officeDocument/2006/relationships/hyperlink" Target="https://www.walkscore.com/OK/Norman/73071" TargetMode="External"/><Relationship Id="rId26" Type="http://schemas.openxmlformats.org/officeDocument/2006/relationships/hyperlink" Target="https://www.walkscore.com/OK/Owasso" TargetMode="External"/><Relationship Id="rId39" Type="http://schemas.openxmlformats.org/officeDocument/2006/relationships/table" Target="../tables/table41.xml"/><Relationship Id="rId21" Type="http://schemas.openxmlformats.org/officeDocument/2006/relationships/hyperlink" Target="https://www.walkscore.com/OK/Edmond" TargetMode="External"/><Relationship Id="rId34" Type="http://schemas.openxmlformats.org/officeDocument/2006/relationships/hyperlink" Target="https://www.walkscore.com/OK/Broken_Arrow/74012" TargetMode="External"/><Relationship Id="rId7" Type="http://schemas.openxmlformats.org/officeDocument/2006/relationships/hyperlink" Target="https://www.walkscore.com/OK/Del_City/73115" TargetMode="External"/><Relationship Id="rId12" Type="http://schemas.openxmlformats.org/officeDocument/2006/relationships/hyperlink" Target="https://www.walkscore.com/OK/Yukon" TargetMode="External"/><Relationship Id="rId17" Type="http://schemas.openxmlformats.org/officeDocument/2006/relationships/hyperlink" Target="https://www.walkscore.com/OK/Norman" TargetMode="External"/><Relationship Id="rId25" Type="http://schemas.openxmlformats.org/officeDocument/2006/relationships/hyperlink" Target="https://www.walkscore.com/OK/El_Reno" TargetMode="External"/><Relationship Id="rId33" Type="http://schemas.openxmlformats.org/officeDocument/2006/relationships/hyperlink" Target="https://www.walkscore.com/OK/Broken_Arrow" TargetMode="External"/><Relationship Id="rId38" Type="http://schemas.openxmlformats.org/officeDocument/2006/relationships/hyperlink" Target="https://www.walkscore.com/OK/Jenks/74037" TargetMode="External"/><Relationship Id="rId2" Type="http://schemas.openxmlformats.org/officeDocument/2006/relationships/hyperlink" Target="https://www.walkscore.com/OK/Tulsa" TargetMode="External"/><Relationship Id="rId16" Type="http://schemas.openxmlformats.org/officeDocument/2006/relationships/hyperlink" Target="https://www.walkscore.com/OK/Ardmore" TargetMode="External"/><Relationship Id="rId20" Type="http://schemas.openxmlformats.org/officeDocument/2006/relationships/hyperlink" Target="https://www.walkscore.com/OK/Enid" TargetMode="External"/><Relationship Id="rId29" Type="http://schemas.openxmlformats.org/officeDocument/2006/relationships/hyperlink" Target="https://www.walkscore.com/OK/Claremore" TargetMode="External"/><Relationship Id="rId1" Type="http://schemas.openxmlformats.org/officeDocument/2006/relationships/hyperlink" Target="https://www.walkscore.com/OK/Bethany" TargetMode="External"/><Relationship Id="rId6" Type="http://schemas.openxmlformats.org/officeDocument/2006/relationships/hyperlink" Target="https://www.walkscore.com/OK/Del_City" TargetMode="External"/><Relationship Id="rId11" Type="http://schemas.openxmlformats.org/officeDocument/2006/relationships/hyperlink" Target="https://www.walkscore.com/OK/Muskogee" TargetMode="External"/><Relationship Id="rId24" Type="http://schemas.openxmlformats.org/officeDocument/2006/relationships/hyperlink" Target="https://www.walkscore.com/OK/Altus" TargetMode="External"/><Relationship Id="rId32" Type="http://schemas.openxmlformats.org/officeDocument/2006/relationships/hyperlink" Target="https://www.walkscore.com/OK/Mustang" TargetMode="External"/><Relationship Id="rId37" Type="http://schemas.openxmlformats.org/officeDocument/2006/relationships/hyperlink" Target="https://www.walkscore.com/OK/Jenks" TargetMode="External"/><Relationship Id="rId5" Type="http://schemas.openxmlformats.org/officeDocument/2006/relationships/hyperlink" Target="https://www.walkscore.com/OK/Shawnee" TargetMode="External"/><Relationship Id="rId15" Type="http://schemas.openxmlformats.org/officeDocument/2006/relationships/hyperlink" Target="https://www.walkscore.com/OK/Ponca_City" TargetMode="External"/><Relationship Id="rId23" Type="http://schemas.openxmlformats.org/officeDocument/2006/relationships/hyperlink" Target="https://www.walkscore.com/OK/Midwest_City/73110" TargetMode="External"/><Relationship Id="rId28" Type="http://schemas.openxmlformats.org/officeDocument/2006/relationships/hyperlink" Target="https://www.walkscore.com/OK/Bartlesville" TargetMode="External"/><Relationship Id="rId36" Type="http://schemas.openxmlformats.org/officeDocument/2006/relationships/hyperlink" Target="https://www.walkscore.com/OK/Bixby" TargetMode="External"/><Relationship Id="rId10" Type="http://schemas.openxmlformats.org/officeDocument/2006/relationships/hyperlink" Target="https://www.walkscore.com/OK/Lawton" TargetMode="External"/><Relationship Id="rId19" Type="http://schemas.openxmlformats.org/officeDocument/2006/relationships/hyperlink" Target="https://www.walkscore.com/OK/Ada" TargetMode="External"/><Relationship Id="rId31" Type="http://schemas.openxmlformats.org/officeDocument/2006/relationships/hyperlink" Target="https://www.walkscore.com/OK/Sapulpa" TargetMode="External"/><Relationship Id="rId4" Type="http://schemas.openxmlformats.org/officeDocument/2006/relationships/hyperlink" Target="https://www.walkscore.com/OK/Stillwater" TargetMode="External"/><Relationship Id="rId9" Type="http://schemas.openxmlformats.org/officeDocument/2006/relationships/hyperlink" Target="https://www.walkscore.com/OK/Oklahoma_City/73170" TargetMode="External"/><Relationship Id="rId14" Type="http://schemas.openxmlformats.org/officeDocument/2006/relationships/hyperlink" Target="https://www.walkscore.com/OK/Moore/73160" TargetMode="External"/><Relationship Id="rId22" Type="http://schemas.openxmlformats.org/officeDocument/2006/relationships/hyperlink" Target="https://www.walkscore.com/OK/Midwest_City" TargetMode="External"/><Relationship Id="rId27" Type="http://schemas.openxmlformats.org/officeDocument/2006/relationships/hyperlink" Target="https://www.walkscore.com/OK/Duncan" TargetMode="External"/><Relationship Id="rId30" Type="http://schemas.openxmlformats.org/officeDocument/2006/relationships/hyperlink" Target="https://www.walkscore.com/OK/McAlester" TargetMode="External"/><Relationship Id="rId35" Type="http://schemas.openxmlformats.org/officeDocument/2006/relationships/hyperlink" Target="https://www.walkscore.com/OK/Sand_Springs" TargetMode="External"/><Relationship Id="rId8" Type="http://schemas.openxmlformats.org/officeDocument/2006/relationships/hyperlink" Target="https://www.walkscore.com/OK/Oklahoma_City" TargetMode="External"/><Relationship Id="rId3" Type="http://schemas.openxmlformats.org/officeDocument/2006/relationships/hyperlink" Target="https://www.walkscore.com/OK/Tulsa/74133" TargetMode="External"/></Relationships>
</file>

<file path=xl/worksheets/_rels/sheet4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OR/Eugene" TargetMode="External"/><Relationship Id="rId18" Type="http://schemas.openxmlformats.org/officeDocument/2006/relationships/hyperlink" Target="https://www.walkscore.com/OR/Newberg" TargetMode="External"/><Relationship Id="rId26" Type="http://schemas.openxmlformats.org/officeDocument/2006/relationships/hyperlink" Target="https://www.walkscore.com/OR/Roseburg" TargetMode="External"/><Relationship Id="rId39" Type="http://schemas.openxmlformats.org/officeDocument/2006/relationships/hyperlink" Target="https://www.walkscore.com/OR/Wilsonville" TargetMode="External"/><Relationship Id="rId21" Type="http://schemas.openxmlformats.org/officeDocument/2006/relationships/hyperlink" Target="https://www.walkscore.com/OR/McMinnville" TargetMode="External"/><Relationship Id="rId34" Type="http://schemas.openxmlformats.org/officeDocument/2006/relationships/hyperlink" Target="https://www.walkscore.com/OR/Pendleton" TargetMode="External"/><Relationship Id="rId42" Type="http://schemas.openxmlformats.org/officeDocument/2006/relationships/hyperlink" Target="https://www.walkscore.com/OR/Altamont" TargetMode="External"/><Relationship Id="rId7" Type="http://schemas.openxmlformats.org/officeDocument/2006/relationships/hyperlink" Target="https://www.walkscore.com/OR/Oak_Grove" TargetMode="External"/><Relationship Id="rId2" Type="http://schemas.openxmlformats.org/officeDocument/2006/relationships/hyperlink" Target="https://www.walkscore.com/OR/Portland/97206" TargetMode="External"/><Relationship Id="rId16" Type="http://schemas.openxmlformats.org/officeDocument/2006/relationships/hyperlink" Target="https://www.walkscore.com/OR/Hermiston" TargetMode="External"/><Relationship Id="rId20" Type="http://schemas.openxmlformats.org/officeDocument/2006/relationships/hyperlink" Target="https://www.walkscore.com/OR/Tigard" TargetMode="External"/><Relationship Id="rId29" Type="http://schemas.openxmlformats.org/officeDocument/2006/relationships/hyperlink" Target="https://www.walkscore.com/OR/Sherwood" TargetMode="External"/><Relationship Id="rId41" Type="http://schemas.openxmlformats.org/officeDocument/2006/relationships/hyperlink" Target="https://www.walkscore.com/OR/Tualatin" TargetMode="External"/><Relationship Id="rId1" Type="http://schemas.openxmlformats.org/officeDocument/2006/relationships/hyperlink" Target="https://www.walkscore.com/OR/Portland" TargetMode="External"/><Relationship Id="rId6" Type="http://schemas.openxmlformats.org/officeDocument/2006/relationships/hyperlink" Target="https://www.walkscore.com/OR/Beaverton/97008" TargetMode="External"/><Relationship Id="rId11" Type="http://schemas.openxmlformats.org/officeDocument/2006/relationships/hyperlink" Target="https://www.walkscore.com/OR/Corvallis/97331" TargetMode="External"/><Relationship Id="rId24" Type="http://schemas.openxmlformats.org/officeDocument/2006/relationships/hyperlink" Target="https://www.walkscore.com/OR/Grants_Pass" TargetMode="External"/><Relationship Id="rId32" Type="http://schemas.openxmlformats.org/officeDocument/2006/relationships/hyperlink" Target="https://www.walkscore.com/OR/Keizer" TargetMode="External"/><Relationship Id="rId37" Type="http://schemas.openxmlformats.org/officeDocument/2006/relationships/hyperlink" Target="https://www.walkscore.com/OR/Bend" TargetMode="External"/><Relationship Id="rId40" Type="http://schemas.openxmlformats.org/officeDocument/2006/relationships/hyperlink" Target="https://www.walkscore.com/OR/Redmond" TargetMode="External"/><Relationship Id="rId5" Type="http://schemas.openxmlformats.org/officeDocument/2006/relationships/hyperlink" Target="https://www.walkscore.com/OR/Beaverton" TargetMode="External"/><Relationship Id="rId15" Type="http://schemas.openxmlformats.org/officeDocument/2006/relationships/hyperlink" Target="https://www.walkscore.com/OR/Springfield" TargetMode="External"/><Relationship Id="rId23" Type="http://schemas.openxmlformats.org/officeDocument/2006/relationships/hyperlink" Target="https://www.walkscore.com/OR/Forest_Grove" TargetMode="External"/><Relationship Id="rId28" Type="http://schemas.openxmlformats.org/officeDocument/2006/relationships/hyperlink" Target="https://www.walkscore.com/OR/Oregon_City" TargetMode="External"/><Relationship Id="rId36" Type="http://schemas.openxmlformats.org/officeDocument/2006/relationships/hyperlink" Target="https://www.walkscore.com/OR/Albany" TargetMode="External"/><Relationship Id="rId10" Type="http://schemas.openxmlformats.org/officeDocument/2006/relationships/hyperlink" Target="https://www.walkscore.com/OR/Corvallis" TargetMode="External"/><Relationship Id="rId19" Type="http://schemas.openxmlformats.org/officeDocument/2006/relationships/hyperlink" Target="https://www.walkscore.com/OR/Aloha" TargetMode="External"/><Relationship Id="rId31" Type="http://schemas.openxmlformats.org/officeDocument/2006/relationships/hyperlink" Target="https://www.walkscore.com/OR/Bethany" TargetMode="External"/><Relationship Id="rId4" Type="http://schemas.openxmlformats.org/officeDocument/2006/relationships/hyperlink" Target="https://www.walkscore.com/OR/Milwaukie" TargetMode="External"/><Relationship Id="rId9" Type="http://schemas.openxmlformats.org/officeDocument/2006/relationships/hyperlink" Target="https://www.walkscore.com/OR/Gresham/97030" TargetMode="External"/><Relationship Id="rId14" Type="http://schemas.openxmlformats.org/officeDocument/2006/relationships/hyperlink" Target="https://www.walkscore.com/OR/Eugene/97401" TargetMode="External"/><Relationship Id="rId22" Type="http://schemas.openxmlformats.org/officeDocument/2006/relationships/hyperlink" Target="https://www.walkscore.com/OR/Salem" TargetMode="External"/><Relationship Id="rId27" Type="http://schemas.openxmlformats.org/officeDocument/2006/relationships/hyperlink" Target="https://www.walkscore.com/OR/Medford" TargetMode="External"/><Relationship Id="rId30" Type="http://schemas.openxmlformats.org/officeDocument/2006/relationships/hyperlink" Target="https://www.walkscore.com/OR/Lake_Oswego" TargetMode="External"/><Relationship Id="rId35" Type="http://schemas.openxmlformats.org/officeDocument/2006/relationships/hyperlink" Target="https://www.walkscore.com/OR/West_Linn" TargetMode="External"/><Relationship Id="rId43" Type="http://schemas.openxmlformats.org/officeDocument/2006/relationships/table" Target="../tables/table42.xml"/><Relationship Id="rId8" Type="http://schemas.openxmlformats.org/officeDocument/2006/relationships/hyperlink" Target="https://www.walkscore.com/OR/Gresham" TargetMode="External"/><Relationship Id="rId3" Type="http://schemas.openxmlformats.org/officeDocument/2006/relationships/hyperlink" Target="https://www.walkscore.com/OR/Ashland" TargetMode="External"/><Relationship Id="rId12" Type="http://schemas.openxmlformats.org/officeDocument/2006/relationships/hyperlink" Target="https://www.walkscore.com/OR/Woodburn" TargetMode="External"/><Relationship Id="rId17" Type="http://schemas.openxmlformats.org/officeDocument/2006/relationships/hyperlink" Target="https://www.walkscore.com/OR/Hillsboro" TargetMode="External"/><Relationship Id="rId25" Type="http://schemas.openxmlformats.org/officeDocument/2006/relationships/hyperlink" Target="https://www.walkscore.com/OR/Klamath_Falls" TargetMode="External"/><Relationship Id="rId33" Type="http://schemas.openxmlformats.org/officeDocument/2006/relationships/hyperlink" Target="https://www.walkscore.com/OR/Hayesville" TargetMode="External"/><Relationship Id="rId38" Type="http://schemas.openxmlformats.org/officeDocument/2006/relationships/hyperlink" Target="https://www.walkscore.com/OR/Central_Point" TargetMode="External"/></Relationships>
</file>

<file path=xl/worksheets/_rels/sheet4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PA/Allentown/18102" TargetMode="External"/><Relationship Id="rId18" Type="http://schemas.openxmlformats.org/officeDocument/2006/relationships/hyperlink" Target="https://www.walkscore.com/PA/Pittsburgh" TargetMode="External"/><Relationship Id="rId26" Type="http://schemas.openxmlformats.org/officeDocument/2006/relationships/hyperlink" Target="https://www.walkscore.com/PA/Chester" TargetMode="External"/><Relationship Id="rId39" Type="http://schemas.openxmlformats.org/officeDocument/2006/relationships/hyperlink" Target="https://www.walkscore.com/PA/McKeesport" TargetMode="External"/><Relationship Id="rId21" Type="http://schemas.openxmlformats.org/officeDocument/2006/relationships/hyperlink" Target="https://www.walkscore.com/PA/Wilkes-Barre/18701" TargetMode="External"/><Relationship Id="rId34" Type="http://schemas.openxmlformats.org/officeDocument/2006/relationships/hyperlink" Target="https://www.walkscore.com/PA/Altoona" TargetMode="External"/><Relationship Id="rId42" Type="http://schemas.openxmlformats.org/officeDocument/2006/relationships/hyperlink" Target="https://www.walkscore.com/PA/Levittown/19055" TargetMode="External"/><Relationship Id="rId47" Type="http://schemas.openxmlformats.org/officeDocument/2006/relationships/hyperlink" Target="https://www.walkscore.com/PA/West_Mifflin" TargetMode="External"/><Relationship Id="rId50" Type="http://schemas.openxmlformats.org/officeDocument/2006/relationships/hyperlink" Target="https://www.walkscore.com/PA/Monroeville/15146" TargetMode="External"/><Relationship Id="rId55" Type="http://schemas.openxmlformats.org/officeDocument/2006/relationships/hyperlink" Target="https://www.walkscore.com/PA/Plum/15239" TargetMode="External"/><Relationship Id="rId7" Type="http://schemas.openxmlformats.org/officeDocument/2006/relationships/hyperlink" Target="https://www.walkscore.com/PA/York/17401" TargetMode="External"/><Relationship Id="rId2" Type="http://schemas.openxmlformats.org/officeDocument/2006/relationships/hyperlink" Target="https://www.walkscore.com/PA/Philadelphia" TargetMode="External"/><Relationship Id="rId16" Type="http://schemas.openxmlformats.org/officeDocument/2006/relationships/hyperlink" Target="https://www.walkscore.com/PA/Hazleton" TargetMode="External"/><Relationship Id="rId29" Type="http://schemas.openxmlformats.org/officeDocument/2006/relationships/hyperlink" Target="https://www.walkscore.com/PA/Bethlehem" TargetMode="External"/><Relationship Id="rId11" Type="http://schemas.openxmlformats.org/officeDocument/2006/relationships/hyperlink" Target="https://www.walkscore.com/PA/Norristown" TargetMode="External"/><Relationship Id="rId24" Type="http://schemas.openxmlformats.org/officeDocument/2006/relationships/hyperlink" Target="https://www.walkscore.com/PA/Erie" TargetMode="External"/><Relationship Id="rId32" Type="http://schemas.openxmlformats.org/officeDocument/2006/relationships/hyperlink" Target="https://www.walkscore.com/PA/Scranton/18503" TargetMode="External"/><Relationship Id="rId37" Type="http://schemas.openxmlformats.org/officeDocument/2006/relationships/hyperlink" Target="https://www.walkscore.com/PA/Johnstown/15901" TargetMode="External"/><Relationship Id="rId40" Type="http://schemas.openxmlformats.org/officeDocument/2006/relationships/hyperlink" Target="https://www.walkscore.com/PA/McKeesport/15132" TargetMode="External"/><Relationship Id="rId45" Type="http://schemas.openxmlformats.org/officeDocument/2006/relationships/hyperlink" Target="https://www.walkscore.com/PA/Bethel_Park/15102" TargetMode="External"/><Relationship Id="rId53" Type="http://schemas.openxmlformats.org/officeDocument/2006/relationships/hyperlink" Target="https://www.walkscore.com/PA/Upper_St._Clair/15241" TargetMode="External"/><Relationship Id="rId58" Type="http://schemas.openxmlformats.org/officeDocument/2006/relationships/table" Target="../tables/table43.xml"/><Relationship Id="rId5" Type="http://schemas.openxmlformats.org/officeDocument/2006/relationships/hyperlink" Target="https://www.walkscore.com/PA/Reading" TargetMode="External"/><Relationship Id="rId19" Type="http://schemas.openxmlformats.org/officeDocument/2006/relationships/hyperlink" Target="https://www.walkscore.com/PA/Pittsburgh/15213" TargetMode="External"/><Relationship Id="rId4" Type="http://schemas.openxmlformats.org/officeDocument/2006/relationships/hyperlink" Target="https://www.walkscore.com/PA/West_Chester" TargetMode="External"/><Relationship Id="rId9" Type="http://schemas.openxmlformats.org/officeDocument/2006/relationships/hyperlink" Target="https://www.walkscore.com/PA/Harrisburg/17104" TargetMode="External"/><Relationship Id="rId14" Type="http://schemas.openxmlformats.org/officeDocument/2006/relationships/hyperlink" Target="https://www.walkscore.com/PA/Easton" TargetMode="External"/><Relationship Id="rId22" Type="http://schemas.openxmlformats.org/officeDocument/2006/relationships/hyperlink" Target="https://www.walkscore.com/PA/Drexel_Hill" TargetMode="External"/><Relationship Id="rId27" Type="http://schemas.openxmlformats.org/officeDocument/2006/relationships/hyperlink" Target="https://www.walkscore.com/PA/Chester/19013" TargetMode="External"/><Relationship Id="rId30" Type="http://schemas.openxmlformats.org/officeDocument/2006/relationships/hyperlink" Target="https://www.walkscore.com/PA/Bethlehem/18018" TargetMode="External"/><Relationship Id="rId35" Type="http://schemas.openxmlformats.org/officeDocument/2006/relationships/hyperlink" Target="https://www.walkscore.com/PA/Chambersburg" TargetMode="External"/><Relationship Id="rId43" Type="http://schemas.openxmlformats.org/officeDocument/2006/relationships/hyperlink" Target="https://www.walkscore.com/PA/King_of_Prussia" TargetMode="External"/><Relationship Id="rId48" Type="http://schemas.openxmlformats.org/officeDocument/2006/relationships/hyperlink" Target="https://www.walkscore.com/PA/West_Mifflin/15122" TargetMode="External"/><Relationship Id="rId56" Type="http://schemas.openxmlformats.org/officeDocument/2006/relationships/hyperlink" Target="https://www.walkscore.com/PA/Murrysville" TargetMode="External"/><Relationship Id="rId8" Type="http://schemas.openxmlformats.org/officeDocument/2006/relationships/hyperlink" Target="https://www.walkscore.com/PA/Harrisburg" TargetMode="External"/><Relationship Id="rId51" Type="http://schemas.openxmlformats.org/officeDocument/2006/relationships/hyperlink" Target="https://www.walkscore.com/PA/Allison_Park" TargetMode="External"/><Relationship Id="rId3" Type="http://schemas.openxmlformats.org/officeDocument/2006/relationships/hyperlink" Target="https://www.walkscore.com/PA/Philadelphia/19120" TargetMode="External"/><Relationship Id="rId12" Type="http://schemas.openxmlformats.org/officeDocument/2006/relationships/hyperlink" Target="https://www.walkscore.com/PA/Allentown" TargetMode="External"/><Relationship Id="rId17" Type="http://schemas.openxmlformats.org/officeDocument/2006/relationships/hyperlink" Target="https://www.walkscore.com/PA/Carlisle" TargetMode="External"/><Relationship Id="rId25" Type="http://schemas.openxmlformats.org/officeDocument/2006/relationships/hyperlink" Target="https://www.walkscore.com/PA/Erie/16504" TargetMode="External"/><Relationship Id="rId33" Type="http://schemas.openxmlformats.org/officeDocument/2006/relationships/hyperlink" Target="https://www.walkscore.com/PA/Williamsport" TargetMode="External"/><Relationship Id="rId38" Type="http://schemas.openxmlformats.org/officeDocument/2006/relationships/hyperlink" Target="https://www.walkscore.com/PA/New_Castle" TargetMode="External"/><Relationship Id="rId46" Type="http://schemas.openxmlformats.org/officeDocument/2006/relationships/hyperlink" Target="https://www.walkscore.com/PA/Baldwin" TargetMode="External"/><Relationship Id="rId20" Type="http://schemas.openxmlformats.org/officeDocument/2006/relationships/hyperlink" Target="https://www.walkscore.com/PA/Wilkes-Barre" TargetMode="External"/><Relationship Id="rId41" Type="http://schemas.openxmlformats.org/officeDocument/2006/relationships/hyperlink" Target="https://www.walkscore.com/PA/Levittown" TargetMode="External"/><Relationship Id="rId54" Type="http://schemas.openxmlformats.org/officeDocument/2006/relationships/hyperlink" Target="https://www.walkscore.com/PA/Plum" TargetMode="External"/><Relationship Id="rId1" Type="http://schemas.openxmlformats.org/officeDocument/2006/relationships/hyperlink" Target="https://www.walkscore.com/PA/Lancaster" TargetMode="External"/><Relationship Id="rId6" Type="http://schemas.openxmlformats.org/officeDocument/2006/relationships/hyperlink" Target="https://www.walkscore.com/PA/York" TargetMode="External"/><Relationship Id="rId15" Type="http://schemas.openxmlformats.org/officeDocument/2006/relationships/hyperlink" Target="https://www.walkscore.com/PA/Lebanon" TargetMode="External"/><Relationship Id="rId23" Type="http://schemas.openxmlformats.org/officeDocument/2006/relationships/hyperlink" Target="https://www.walkscore.com/PA/Drexel_Hill/19026" TargetMode="External"/><Relationship Id="rId28" Type="http://schemas.openxmlformats.org/officeDocument/2006/relationships/hyperlink" Target="https://www.walkscore.com/PA/Pottstown" TargetMode="External"/><Relationship Id="rId36" Type="http://schemas.openxmlformats.org/officeDocument/2006/relationships/hyperlink" Target="https://www.walkscore.com/PA/Johnstown" TargetMode="External"/><Relationship Id="rId49" Type="http://schemas.openxmlformats.org/officeDocument/2006/relationships/hyperlink" Target="https://www.walkscore.com/PA/Monroeville" TargetMode="External"/><Relationship Id="rId57" Type="http://schemas.openxmlformats.org/officeDocument/2006/relationships/hyperlink" Target="https://www.walkscore.com/PA/Murrysville/15668" TargetMode="External"/><Relationship Id="rId10" Type="http://schemas.openxmlformats.org/officeDocument/2006/relationships/hyperlink" Target="https://www.walkscore.com/PA/State_College" TargetMode="External"/><Relationship Id="rId31" Type="http://schemas.openxmlformats.org/officeDocument/2006/relationships/hyperlink" Target="https://www.walkscore.com/PA/Scranton" TargetMode="External"/><Relationship Id="rId44" Type="http://schemas.openxmlformats.org/officeDocument/2006/relationships/hyperlink" Target="https://www.walkscore.com/PA/Bethel_Park" TargetMode="External"/><Relationship Id="rId52" Type="http://schemas.openxmlformats.org/officeDocument/2006/relationships/hyperlink" Target="https://www.walkscore.com/PA/Upper_St._Clair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RI/Newport/02840" TargetMode="External"/><Relationship Id="rId13" Type="http://schemas.openxmlformats.org/officeDocument/2006/relationships/hyperlink" Target="https://www.walkscore.com/RI/East_Providence" TargetMode="External"/><Relationship Id="rId18" Type="http://schemas.openxmlformats.org/officeDocument/2006/relationships/table" Target="../tables/table44.xml"/><Relationship Id="rId3" Type="http://schemas.openxmlformats.org/officeDocument/2006/relationships/hyperlink" Target="https://www.walkscore.com/RI/Providence" TargetMode="External"/><Relationship Id="rId7" Type="http://schemas.openxmlformats.org/officeDocument/2006/relationships/hyperlink" Target="https://www.walkscore.com/RI/Newport" TargetMode="External"/><Relationship Id="rId12" Type="http://schemas.openxmlformats.org/officeDocument/2006/relationships/hyperlink" Target="https://www.walkscore.com/RI/Cranston/02920" TargetMode="External"/><Relationship Id="rId17" Type="http://schemas.openxmlformats.org/officeDocument/2006/relationships/hyperlink" Target="https://www.walkscore.com/RI/Warwick/02886" TargetMode="External"/><Relationship Id="rId2" Type="http://schemas.openxmlformats.org/officeDocument/2006/relationships/hyperlink" Target="https://www.walkscore.com/RI/Central_Falls/02863" TargetMode="External"/><Relationship Id="rId16" Type="http://schemas.openxmlformats.org/officeDocument/2006/relationships/hyperlink" Target="https://www.walkscore.com/RI/Warwick" TargetMode="External"/><Relationship Id="rId1" Type="http://schemas.openxmlformats.org/officeDocument/2006/relationships/hyperlink" Target="https://www.walkscore.com/RI/Central_Falls" TargetMode="External"/><Relationship Id="rId6" Type="http://schemas.openxmlformats.org/officeDocument/2006/relationships/hyperlink" Target="https://www.walkscore.com/RI/Pawtucket/02860" TargetMode="External"/><Relationship Id="rId11" Type="http://schemas.openxmlformats.org/officeDocument/2006/relationships/hyperlink" Target="https://www.walkscore.com/RI/Cranston" TargetMode="External"/><Relationship Id="rId5" Type="http://schemas.openxmlformats.org/officeDocument/2006/relationships/hyperlink" Target="https://www.walkscore.com/RI/Pawtucket" TargetMode="External"/><Relationship Id="rId15" Type="http://schemas.openxmlformats.org/officeDocument/2006/relationships/hyperlink" Target="https://www.walkscore.com/RI/Westerly" TargetMode="External"/><Relationship Id="rId10" Type="http://schemas.openxmlformats.org/officeDocument/2006/relationships/hyperlink" Target="https://www.walkscore.com/RI/Woonsocket/02895" TargetMode="External"/><Relationship Id="rId4" Type="http://schemas.openxmlformats.org/officeDocument/2006/relationships/hyperlink" Target="https://www.walkscore.com/RI/Providence/02909" TargetMode="External"/><Relationship Id="rId9" Type="http://schemas.openxmlformats.org/officeDocument/2006/relationships/hyperlink" Target="https://www.walkscore.com/RI/Woonsocket" TargetMode="External"/><Relationship Id="rId14" Type="http://schemas.openxmlformats.org/officeDocument/2006/relationships/hyperlink" Target="https://www.walkscore.com/RI/East_Providence/02914" TargetMode="External"/></Relationships>
</file>

<file path=xl/worksheets/_rels/sheet5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SC/Conway" TargetMode="External"/><Relationship Id="rId18" Type="http://schemas.openxmlformats.org/officeDocument/2006/relationships/hyperlink" Target="https://www.walkscore.com/SC/Sumter/29152" TargetMode="External"/><Relationship Id="rId26" Type="http://schemas.openxmlformats.org/officeDocument/2006/relationships/hyperlink" Target="https://www.walkscore.com/SC/Summerville" TargetMode="External"/><Relationship Id="rId3" Type="http://schemas.openxmlformats.org/officeDocument/2006/relationships/hyperlink" Target="https://www.walkscore.com/SC/Myrtle_Beach" TargetMode="External"/><Relationship Id="rId21" Type="http://schemas.openxmlformats.org/officeDocument/2006/relationships/hyperlink" Target="https://www.walkscore.com/SC/Aiken" TargetMode="External"/><Relationship Id="rId34" Type="http://schemas.openxmlformats.org/officeDocument/2006/relationships/hyperlink" Target="https://www.walkscore.com/SC/Hilton_Head_Island/29928" TargetMode="External"/><Relationship Id="rId7" Type="http://schemas.openxmlformats.org/officeDocument/2006/relationships/hyperlink" Target="https://www.walkscore.com/SC/Columbia/29205" TargetMode="External"/><Relationship Id="rId12" Type="http://schemas.openxmlformats.org/officeDocument/2006/relationships/hyperlink" Target="https://www.walkscore.com/SC/Rock_Hill" TargetMode="External"/><Relationship Id="rId17" Type="http://schemas.openxmlformats.org/officeDocument/2006/relationships/hyperlink" Target="https://www.walkscore.com/SC/Sumter" TargetMode="External"/><Relationship Id="rId25" Type="http://schemas.openxmlformats.org/officeDocument/2006/relationships/hyperlink" Target="https://www.walkscore.com/SC/Mount_Pleasant" TargetMode="External"/><Relationship Id="rId33" Type="http://schemas.openxmlformats.org/officeDocument/2006/relationships/hyperlink" Target="https://www.walkscore.com/SC/Hilton_Head_Island" TargetMode="External"/><Relationship Id="rId2" Type="http://schemas.openxmlformats.org/officeDocument/2006/relationships/hyperlink" Target="https://www.walkscore.com/SC/Greenville/29601" TargetMode="External"/><Relationship Id="rId16" Type="http://schemas.openxmlformats.org/officeDocument/2006/relationships/hyperlink" Target="https://www.walkscore.com/SC/North_Charleston/29405" TargetMode="External"/><Relationship Id="rId20" Type="http://schemas.openxmlformats.org/officeDocument/2006/relationships/hyperlink" Target="https://www.walkscore.com/SC/Lexington" TargetMode="External"/><Relationship Id="rId29" Type="http://schemas.openxmlformats.org/officeDocument/2006/relationships/hyperlink" Target="https://www.walkscore.com/SC/Mauldin" TargetMode="External"/><Relationship Id="rId1" Type="http://schemas.openxmlformats.org/officeDocument/2006/relationships/hyperlink" Target="https://www.walkscore.com/SC/Greenville" TargetMode="External"/><Relationship Id="rId6" Type="http://schemas.openxmlformats.org/officeDocument/2006/relationships/hyperlink" Target="https://www.walkscore.com/SC/Columbia" TargetMode="External"/><Relationship Id="rId11" Type="http://schemas.openxmlformats.org/officeDocument/2006/relationships/hyperlink" Target="https://www.walkscore.com/SC/Greenwood" TargetMode="External"/><Relationship Id="rId24" Type="http://schemas.openxmlformats.org/officeDocument/2006/relationships/hyperlink" Target="https://www.walkscore.com/SC/Socastee" TargetMode="External"/><Relationship Id="rId32" Type="http://schemas.openxmlformats.org/officeDocument/2006/relationships/hyperlink" Target="https://www.walkscore.com/SC/Goose_Creek" TargetMode="External"/><Relationship Id="rId5" Type="http://schemas.openxmlformats.org/officeDocument/2006/relationships/hyperlink" Target="https://www.walkscore.com/SC/Charleston/29407" TargetMode="External"/><Relationship Id="rId15" Type="http://schemas.openxmlformats.org/officeDocument/2006/relationships/hyperlink" Target="https://www.walkscore.com/SC/North_Charleston" TargetMode="External"/><Relationship Id="rId23" Type="http://schemas.openxmlformats.org/officeDocument/2006/relationships/hyperlink" Target="https://www.walkscore.com/SC/Easley" TargetMode="External"/><Relationship Id="rId28" Type="http://schemas.openxmlformats.org/officeDocument/2006/relationships/hyperlink" Target="https://www.walkscore.com/SC/Simpsonville" TargetMode="External"/><Relationship Id="rId36" Type="http://schemas.openxmlformats.org/officeDocument/2006/relationships/table" Target="../tables/table45.xml"/><Relationship Id="rId10" Type="http://schemas.openxmlformats.org/officeDocument/2006/relationships/hyperlink" Target="https://www.walkscore.com/SC/Spartanburg" TargetMode="External"/><Relationship Id="rId19" Type="http://schemas.openxmlformats.org/officeDocument/2006/relationships/hyperlink" Target="https://www.walkscore.com/SC/Greer" TargetMode="External"/><Relationship Id="rId31" Type="http://schemas.openxmlformats.org/officeDocument/2006/relationships/hyperlink" Target="https://www.walkscore.com/SC/Hanahan" TargetMode="External"/><Relationship Id="rId4" Type="http://schemas.openxmlformats.org/officeDocument/2006/relationships/hyperlink" Target="https://www.walkscore.com/SC/Charleston" TargetMode="External"/><Relationship Id="rId9" Type="http://schemas.openxmlformats.org/officeDocument/2006/relationships/hyperlink" Target="https://www.walkscore.com/SC/Anderson" TargetMode="External"/><Relationship Id="rId14" Type="http://schemas.openxmlformats.org/officeDocument/2006/relationships/hyperlink" Target="https://www.walkscore.com/SC/Florence" TargetMode="External"/><Relationship Id="rId22" Type="http://schemas.openxmlformats.org/officeDocument/2006/relationships/hyperlink" Target="https://www.walkscore.com/SC/St._Andrews" TargetMode="External"/><Relationship Id="rId27" Type="http://schemas.openxmlformats.org/officeDocument/2006/relationships/hyperlink" Target="https://www.walkscore.com/SC/North_Augusta" TargetMode="External"/><Relationship Id="rId30" Type="http://schemas.openxmlformats.org/officeDocument/2006/relationships/hyperlink" Target="https://www.walkscore.com/SC/Mauldin/29662" TargetMode="External"/><Relationship Id="rId35" Type="http://schemas.openxmlformats.org/officeDocument/2006/relationships/hyperlink" Target="https://www.walkscore.com/SC/Taylors" TargetMode="External"/><Relationship Id="rId8" Type="http://schemas.openxmlformats.org/officeDocument/2006/relationships/hyperlink" Target="https://www.walkscore.com/SC/Wade_Hampton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SD/Sioux_Falls" TargetMode="External"/><Relationship Id="rId2" Type="http://schemas.openxmlformats.org/officeDocument/2006/relationships/hyperlink" Target="https://www.walkscore.com/SD/Brookings" TargetMode="External"/><Relationship Id="rId1" Type="http://schemas.openxmlformats.org/officeDocument/2006/relationships/hyperlink" Target="https://www.walkscore.com/SD/Aberdeen" TargetMode="External"/><Relationship Id="rId6" Type="http://schemas.openxmlformats.org/officeDocument/2006/relationships/table" Target="../tables/table46.xml"/><Relationship Id="rId5" Type="http://schemas.openxmlformats.org/officeDocument/2006/relationships/hyperlink" Target="https://www.walkscore.com/SD/Rapid_City" TargetMode="External"/><Relationship Id="rId4" Type="http://schemas.openxmlformats.org/officeDocument/2006/relationships/hyperlink" Target="https://www.walkscore.com/SD/Watertown" TargetMode="External"/></Relationships>
</file>

<file path=xl/worksheets/_rels/sheet5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TN/Morristown" TargetMode="External"/><Relationship Id="rId18" Type="http://schemas.openxmlformats.org/officeDocument/2006/relationships/hyperlink" Target="https://www.walkscore.com/TN/Kingsport/37665" TargetMode="External"/><Relationship Id="rId26" Type="http://schemas.openxmlformats.org/officeDocument/2006/relationships/hyperlink" Target="https://www.walkscore.com/TN/Jackson" TargetMode="External"/><Relationship Id="rId39" Type="http://schemas.openxmlformats.org/officeDocument/2006/relationships/hyperlink" Target="https://www.walkscore.com/TN/Spring_Hill" TargetMode="External"/><Relationship Id="rId21" Type="http://schemas.openxmlformats.org/officeDocument/2006/relationships/hyperlink" Target="https://www.walkscore.com/TN/Gallatin" TargetMode="External"/><Relationship Id="rId34" Type="http://schemas.openxmlformats.org/officeDocument/2006/relationships/hyperlink" Target="https://www.walkscore.com/TN/Bartlett" TargetMode="External"/><Relationship Id="rId42" Type="http://schemas.openxmlformats.org/officeDocument/2006/relationships/hyperlink" Target="https://www.walkscore.com/TN/Brentwood" TargetMode="External"/><Relationship Id="rId7" Type="http://schemas.openxmlformats.org/officeDocument/2006/relationships/hyperlink" Target="https://www.walkscore.com/TN/East_Ridge/37412" TargetMode="External"/><Relationship Id="rId2" Type="http://schemas.openxmlformats.org/officeDocument/2006/relationships/hyperlink" Target="https://www.walkscore.com/TN/Memphis/38109" TargetMode="External"/><Relationship Id="rId16" Type="http://schemas.openxmlformats.org/officeDocument/2006/relationships/hyperlink" Target="https://www.walkscore.com/TN/Murfreesboro" TargetMode="External"/><Relationship Id="rId20" Type="http://schemas.openxmlformats.org/officeDocument/2006/relationships/hyperlink" Target="https://www.walkscore.com/TN/Columbia" TargetMode="External"/><Relationship Id="rId29" Type="http://schemas.openxmlformats.org/officeDocument/2006/relationships/hyperlink" Target="https://www.walkscore.com/TN/Oak_Ridge" TargetMode="External"/><Relationship Id="rId41" Type="http://schemas.openxmlformats.org/officeDocument/2006/relationships/hyperlink" Target="https://www.walkscore.com/TN/La_Vergne/37086" TargetMode="External"/><Relationship Id="rId1" Type="http://schemas.openxmlformats.org/officeDocument/2006/relationships/hyperlink" Target="https://www.walkscore.com/TN/Memphis" TargetMode="External"/><Relationship Id="rId6" Type="http://schemas.openxmlformats.org/officeDocument/2006/relationships/hyperlink" Target="https://www.walkscore.com/TN/East_Ridge" TargetMode="External"/><Relationship Id="rId11" Type="http://schemas.openxmlformats.org/officeDocument/2006/relationships/hyperlink" Target="https://www.walkscore.com/TN/Chattanooga/37411" TargetMode="External"/><Relationship Id="rId24" Type="http://schemas.openxmlformats.org/officeDocument/2006/relationships/hyperlink" Target="https://www.walkscore.com/TN/Lebanon" TargetMode="External"/><Relationship Id="rId32" Type="http://schemas.openxmlformats.org/officeDocument/2006/relationships/hyperlink" Target="https://www.walkscore.com/TN/Germantown" TargetMode="External"/><Relationship Id="rId37" Type="http://schemas.openxmlformats.org/officeDocument/2006/relationships/hyperlink" Target="https://www.walkscore.com/TN/Farragut" TargetMode="External"/><Relationship Id="rId40" Type="http://schemas.openxmlformats.org/officeDocument/2006/relationships/hyperlink" Target="https://www.walkscore.com/TN/La_Vergne" TargetMode="External"/><Relationship Id="rId5" Type="http://schemas.openxmlformats.org/officeDocument/2006/relationships/hyperlink" Target="https://www.walkscore.com/TN/Knoxville/37917" TargetMode="External"/><Relationship Id="rId15" Type="http://schemas.openxmlformats.org/officeDocument/2006/relationships/hyperlink" Target="https://www.walkscore.com/TN/Maryville" TargetMode="External"/><Relationship Id="rId23" Type="http://schemas.openxmlformats.org/officeDocument/2006/relationships/hyperlink" Target="https://www.walkscore.com/TN/Franklin" TargetMode="External"/><Relationship Id="rId28" Type="http://schemas.openxmlformats.org/officeDocument/2006/relationships/hyperlink" Target="https://www.walkscore.com/TN/Clarksville" TargetMode="External"/><Relationship Id="rId36" Type="http://schemas.openxmlformats.org/officeDocument/2006/relationships/hyperlink" Target="https://www.walkscore.com/TN/Mount_Juliet" TargetMode="External"/><Relationship Id="rId10" Type="http://schemas.openxmlformats.org/officeDocument/2006/relationships/hyperlink" Target="https://www.walkscore.com/TN/Chattanooga" TargetMode="External"/><Relationship Id="rId19" Type="http://schemas.openxmlformats.org/officeDocument/2006/relationships/hyperlink" Target="https://www.walkscore.com/TN/Bristol" TargetMode="External"/><Relationship Id="rId31" Type="http://schemas.openxmlformats.org/officeDocument/2006/relationships/hyperlink" Target="https://www.walkscore.com/TN/Tullahoma" TargetMode="External"/><Relationship Id="rId4" Type="http://schemas.openxmlformats.org/officeDocument/2006/relationships/hyperlink" Target="https://www.walkscore.com/TN/Knoxville" TargetMode="External"/><Relationship Id="rId9" Type="http://schemas.openxmlformats.org/officeDocument/2006/relationships/hyperlink" Target="https://www.walkscore.com/TN/Nashville-Davidson/37013" TargetMode="External"/><Relationship Id="rId14" Type="http://schemas.openxmlformats.org/officeDocument/2006/relationships/hyperlink" Target="https://www.walkscore.com/TN/Johnson_City" TargetMode="External"/><Relationship Id="rId22" Type="http://schemas.openxmlformats.org/officeDocument/2006/relationships/hyperlink" Target="https://www.walkscore.com/TN/Dyersburg" TargetMode="External"/><Relationship Id="rId27" Type="http://schemas.openxmlformats.org/officeDocument/2006/relationships/hyperlink" Target="https://www.walkscore.com/TN/Smyrna" TargetMode="External"/><Relationship Id="rId30" Type="http://schemas.openxmlformats.org/officeDocument/2006/relationships/hyperlink" Target="https://www.walkscore.com/TN/Oak_Ridge/37830" TargetMode="External"/><Relationship Id="rId35" Type="http://schemas.openxmlformats.org/officeDocument/2006/relationships/hyperlink" Target="https://www.walkscore.com/TN/Hendersonville" TargetMode="External"/><Relationship Id="rId43" Type="http://schemas.openxmlformats.org/officeDocument/2006/relationships/table" Target="../tables/table47.xml"/><Relationship Id="rId8" Type="http://schemas.openxmlformats.org/officeDocument/2006/relationships/hyperlink" Target="https://www.walkscore.com/TN/Nashville-Davidson" TargetMode="External"/><Relationship Id="rId3" Type="http://schemas.openxmlformats.org/officeDocument/2006/relationships/hyperlink" Target="https://www.walkscore.com/TN/Cookeville" TargetMode="External"/><Relationship Id="rId12" Type="http://schemas.openxmlformats.org/officeDocument/2006/relationships/hyperlink" Target="https://www.walkscore.com/TN/Cleveland" TargetMode="External"/><Relationship Id="rId17" Type="http://schemas.openxmlformats.org/officeDocument/2006/relationships/hyperlink" Target="https://www.walkscore.com/TN/Kingsport" TargetMode="External"/><Relationship Id="rId25" Type="http://schemas.openxmlformats.org/officeDocument/2006/relationships/hyperlink" Target="https://www.walkscore.com/TN/Shelbyville" TargetMode="External"/><Relationship Id="rId33" Type="http://schemas.openxmlformats.org/officeDocument/2006/relationships/hyperlink" Target="https://www.walkscore.com/TN/Germantown/38138" TargetMode="External"/><Relationship Id="rId38" Type="http://schemas.openxmlformats.org/officeDocument/2006/relationships/hyperlink" Target="https://www.walkscore.com/TN/Collierville" TargetMode="External"/></Relationships>
</file>

<file path=xl/worksheets/_rels/sheet5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TX/Abilene" TargetMode="External"/><Relationship Id="rId21" Type="http://schemas.openxmlformats.org/officeDocument/2006/relationships/hyperlink" Target="https://www.walkscore.com/TX/Bedford/76021" TargetMode="External"/><Relationship Id="rId42" Type="http://schemas.openxmlformats.org/officeDocument/2006/relationships/hyperlink" Target="https://www.walkscore.com/TX/Corpus_Christi/78413" TargetMode="External"/><Relationship Id="rId63" Type="http://schemas.openxmlformats.org/officeDocument/2006/relationships/hyperlink" Target="https://www.walkscore.com/TX/Laredo/78041" TargetMode="External"/><Relationship Id="rId84" Type="http://schemas.openxmlformats.org/officeDocument/2006/relationships/hyperlink" Target="https://www.walkscore.com/TX/Victoria/77901" TargetMode="External"/><Relationship Id="rId138" Type="http://schemas.openxmlformats.org/officeDocument/2006/relationships/hyperlink" Target="https://www.walkscore.com/TX/Longview" TargetMode="External"/><Relationship Id="rId159" Type="http://schemas.openxmlformats.org/officeDocument/2006/relationships/hyperlink" Target="https://www.walkscore.com/TX/Cedar_Park" TargetMode="External"/><Relationship Id="rId170" Type="http://schemas.openxmlformats.org/officeDocument/2006/relationships/hyperlink" Target="https://www.walkscore.com/TX/Copperas_Cove" TargetMode="External"/><Relationship Id="rId191" Type="http://schemas.openxmlformats.org/officeDocument/2006/relationships/hyperlink" Target="https://www.walkscore.com/TX/Keller" TargetMode="External"/><Relationship Id="rId205" Type="http://schemas.openxmlformats.org/officeDocument/2006/relationships/hyperlink" Target="https://www.walkscore.com/TX/Spring" TargetMode="External"/><Relationship Id="rId226" Type="http://schemas.openxmlformats.org/officeDocument/2006/relationships/hyperlink" Target="https://www.walkscore.com/TX/Fresno/77545" TargetMode="External"/><Relationship Id="rId107" Type="http://schemas.openxmlformats.org/officeDocument/2006/relationships/hyperlink" Target="https://www.walkscore.com/TX/Pampa" TargetMode="External"/><Relationship Id="rId11" Type="http://schemas.openxmlformats.org/officeDocument/2006/relationships/hyperlink" Target="https://www.walkscore.com/TX/Houston/77036" TargetMode="External"/><Relationship Id="rId32" Type="http://schemas.openxmlformats.org/officeDocument/2006/relationships/hyperlink" Target="https://www.walkscore.com/TX/Midland/79701" TargetMode="External"/><Relationship Id="rId53" Type="http://schemas.openxmlformats.org/officeDocument/2006/relationships/hyperlink" Target="https://www.walkscore.com/TX/Haltom_City" TargetMode="External"/><Relationship Id="rId74" Type="http://schemas.openxmlformats.org/officeDocument/2006/relationships/hyperlink" Target="https://www.walkscore.com/TX/Brownsville" TargetMode="External"/><Relationship Id="rId128" Type="http://schemas.openxmlformats.org/officeDocument/2006/relationships/hyperlink" Target="https://www.walkscore.com/TX/Waxahachie" TargetMode="External"/><Relationship Id="rId149" Type="http://schemas.openxmlformats.org/officeDocument/2006/relationships/hyperlink" Target="https://www.walkscore.com/TX/McKinney/75070" TargetMode="External"/><Relationship Id="rId5" Type="http://schemas.openxmlformats.org/officeDocument/2006/relationships/hyperlink" Target="https://www.walkscore.com/TX/Galveston/77550" TargetMode="External"/><Relationship Id="rId95" Type="http://schemas.openxmlformats.org/officeDocument/2006/relationships/hyperlink" Target="https://www.walkscore.com/TX/Seguin" TargetMode="External"/><Relationship Id="rId160" Type="http://schemas.openxmlformats.org/officeDocument/2006/relationships/hyperlink" Target="https://www.walkscore.com/TX/La_Porte" TargetMode="External"/><Relationship Id="rId181" Type="http://schemas.openxmlformats.org/officeDocument/2006/relationships/hyperlink" Target="https://www.walkscore.com/TX/Lake_Jackson" TargetMode="External"/><Relationship Id="rId216" Type="http://schemas.openxmlformats.org/officeDocument/2006/relationships/hyperlink" Target="https://www.walkscore.com/TX/Colleyville" TargetMode="External"/><Relationship Id="rId22" Type="http://schemas.openxmlformats.org/officeDocument/2006/relationships/hyperlink" Target="https://www.walkscore.com/TX/Farmers_Branch" TargetMode="External"/><Relationship Id="rId43" Type="http://schemas.openxmlformats.org/officeDocument/2006/relationships/hyperlink" Target="https://www.walkscore.com/TX/Garland" TargetMode="External"/><Relationship Id="rId64" Type="http://schemas.openxmlformats.org/officeDocument/2006/relationships/hyperlink" Target="https://www.walkscore.com/TX/Carrollton" TargetMode="External"/><Relationship Id="rId118" Type="http://schemas.openxmlformats.org/officeDocument/2006/relationships/hyperlink" Target="https://www.walkscore.com/TX/Abilene/79605" TargetMode="External"/><Relationship Id="rId139" Type="http://schemas.openxmlformats.org/officeDocument/2006/relationships/hyperlink" Target="https://www.walkscore.com/TX/Longview/75601" TargetMode="External"/><Relationship Id="rId85" Type="http://schemas.openxmlformats.org/officeDocument/2006/relationships/hyperlink" Target="https://www.walkscore.com/TX/Weslaco" TargetMode="External"/><Relationship Id="rId150" Type="http://schemas.openxmlformats.org/officeDocument/2006/relationships/hyperlink" Target="https://www.walkscore.com/TX/Harker_Heights" TargetMode="External"/><Relationship Id="rId171" Type="http://schemas.openxmlformats.org/officeDocument/2006/relationships/hyperlink" Target="https://www.walkscore.com/TX/League_City" TargetMode="External"/><Relationship Id="rId192" Type="http://schemas.openxmlformats.org/officeDocument/2006/relationships/hyperlink" Target="https://www.walkscore.com/TX/Friendswood" TargetMode="External"/><Relationship Id="rId206" Type="http://schemas.openxmlformats.org/officeDocument/2006/relationships/hyperlink" Target="https://www.walkscore.com/TX/Spring/77373" TargetMode="External"/><Relationship Id="rId227" Type="http://schemas.openxmlformats.org/officeDocument/2006/relationships/hyperlink" Target="https://www.walkscore.com/TX/West_Odessa" TargetMode="External"/><Relationship Id="rId12" Type="http://schemas.openxmlformats.org/officeDocument/2006/relationships/hyperlink" Target="https://www.walkscore.com/TX/Dallas" TargetMode="External"/><Relationship Id="rId33" Type="http://schemas.openxmlformats.org/officeDocument/2006/relationships/hyperlink" Target="https://www.walkscore.com/TX/Odessa" TargetMode="External"/><Relationship Id="rId108" Type="http://schemas.openxmlformats.org/officeDocument/2006/relationships/hyperlink" Target="https://www.walkscore.com/TX/Grand_Prairie" TargetMode="External"/><Relationship Id="rId129" Type="http://schemas.openxmlformats.org/officeDocument/2006/relationships/hyperlink" Target="https://www.walkscore.com/TX/Cleburne" TargetMode="External"/><Relationship Id="rId54" Type="http://schemas.openxmlformats.org/officeDocument/2006/relationships/hyperlink" Target="https://www.walkscore.com/TX/Arlington" TargetMode="External"/><Relationship Id="rId75" Type="http://schemas.openxmlformats.org/officeDocument/2006/relationships/hyperlink" Target="https://www.walkscore.com/TX/Mesquite" TargetMode="External"/><Relationship Id="rId96" Type="http://schemas.openxmlformats.org/officeDocument/2006/relationships/hyperlink" Target="https://www.walkscore.com/TX/Corsicana" TargetMode="External"/><Relationship Id="rId140" Type="http://schemas.openxmlformats.org/officeDocument/2006/relationships/hyperlink" Target="https://www.walkscore.com/TX/Sugar_Land" TargetMode="External"/><Relationship Id="rId161" Type="http://schemas.openxmlformats.org/officeDocument/2006/relationships/hyperlink" Target="https://www.walkscore.com/TX/Denison" TargetMode="External"/><Relationship Id="rId182" Type="http://schemas.openxmlformats.org/officeDocument/2006/relationships/hyperlink" Target="https://www.walkscore.com/TX/Little_Elm" TargetMode="External"/><Relationship Id="rId217" Type="http://schemas.openxmlformats.org/officeDocument/2006/relationships/hyperlink" Target="https://www.walkscore.com/TX/Colleyville/76034" TargetMode="External"/><Relationship Id="rId6" Type="http://schemas.openxmlformats.org/officeDocument/2006/relationships/hyperlink" Target="https://www.walkscore.com/TX/Bellaire" TargetMode="External"/><Relationship Id="rId23" Type="http://schemas.openxmlformats.org/officeDocument/2006/relationships/hyperlink" Target="https://www.walkscore.com/TX/Farmers_Branch/75234" TargetMode="External"/><Relationship Id="rId119" Type="http://schemas.openxmlformats.org/officeDocument/2006/relationships/hyperlink" Target="https://www.walkscore.com/TX/San_Juan" TargetMode="External"/><Relationship Id="rId44" Type="http://schemas.openxmlformats.org/officeDocument/2006/relationships/hyperlink" Target="https://www.walkscore.com/TX/Garland/75040" TargetMode="External"/><Relationship Id="rId65" Type="http://schemas.openxmlformats.org/officeDocument/2006/relationships/hyperlink" Target="https://www.walkscore.com/TX/Carrollton/75007" TargetMode="External"/><Relationship Id="rId86" Type="http://schemas.openxmlformats.org/officeDocument/2006/relationships/hyperlink" Target="https://www.walkscore.com/TX/Rosenberg" TargetMode="External"/><Relationship Id="rId130" Type="http://schemas.openxmlformats.org/officeDocument/2006/relationships/hyperlink" Target="https://www.walkscore.com/TX/Alvin" TargetMode="External"/><Relationship Id="rId151" Type="http://schemas.openxmlformats.org/officeDocument/2006/relationships/hyperlink" Target="https://www.walkscore.com/TX/Harker_Heights/76548" TargetMode="External"/><Relationship Id="rId172" Type="http://schemas.openxmlformats.org/officeDocument/2006/relationships/hyperlink" Target="https://www.walkscore.com/TX/League_City/77573" TargetMode="External"/><Relationship Id="rId193" Type="http://schemas.openxmlformats.org/officeDocument/2006/relationships/hyperlink" Target="https://www.walkscore.com/TX/Marshall" TargetMode="External"/><Relationship Id="rId207" Type="http://schemas.openxmlformats.org/officeDocument/2006/relationships/hyperlink" Target="https://www.walkscore.com/TX/Cedar_Hill" TargetMode="External"/><Relationship Id="rId228" Type="http://schemas.openxmlformats.org/officeDocument/2006/relationships/hyperlink" Target="https://www.walkscore.com/TX/Canyon_Lake" TargetMode="External"/><Relationship Id="rId13" Type="http://schemas.openxmlformats.org/officeDocument/2006/relationships/hyperlink" Target="https://www.walkscore.com/TX/Dallas/75217" TargetMode="External"/><Relationship Id="rId109" Type="http://schemas.openxmlformats.org/officeDocument/2006/relationships/hyperlink" Target="https://www.walkscore.com/TX/Grand_Prairie/75052" TargetMode="External"/><Relationship Id="rId34" Type="http://schemas.openxmlformats.org/officeDocument/2006/relationships/hyperlink" Target="https://www.walkscore.com/TX/Odessa/79761" TargetMode="External"/><Relationship Id="rId55" Type="http://schemas.openxmlformats.org/officeDocument/2006/relationships/hyperlink" Target="https://www.walkscore.com/TX/Arlington/76010" TargetMode="External"/><Relationship Id="rId76" Type="http://schemas.openxmlformats.org/officeDocument/2006/relationships/hyperlink" Target="https://www.walkscore.com/TX/Mesquite/75150" TargetMode="External"/><Relationship Id="rId97" Type="http://schemas.openxmlformats.org/officeDocument/2006/relationships/hyperlink" Target="https://www.walkscore.com/TX/Bryan" TargetMode="External"/><Relationship Id="rId120" Type="http://schemas.openxmlformats.org/officeDocument/2006/relationships/hyperlink" Target="https://www.walkscore.com/TX/Plainview" TargetMode="External"/><Relationship Id="rId141" Type="http://schemas.openxmlformats.org/officeDocument/2006/relationships/hyperlink" Target="https://www.walkscore.com/TX/Coppell" TargetMode="External"/><Relationship Id="rId7" Type="http://schemas.openxmlformats.org/officeDocument/2006/relationships/hyperlink" Target="https://www.walkscore.com/TX/Bellaire/77401" TargetMode="External"/><Relationship Id="rId162" Type="http://schemas.openxmlformats.org/officeDocument/2006/relationships/hyperlink" Target="https://www.walkscore.com/TX/Angleton" TargetMode="External"/><Relationship Id="rId183" Type="http://schemas.openxmlformats.org/officeDocument/2006/relationships/hyperlink" Target="https://www.walkscore.com/TX/Benbrook" TargetMode="External"/><Relationship Id="rId218" Type="http://schemas.openxmlformats.org/officeDocument/2006/relationships/hyperlink" Target="https://www.walkscore.com/TX/Southlake" TargetMode="External"/><Relationship Id="rId24" Type="http://schemas.openxmlformats.org/officeDocument/2006/relationships/hyperlink" Target="https://www.walkscore.com/TX/Cloverleaf" TargetMode="External"/><Relationship Id="rId45" Type="http://schemas.openxmlformats.org/officeDocument/2006/relationships/hyperlink" Target="https://www.walkscore.com/TX/Amarillo" TargetMode="External"/><Relationship Id="rId66" Type="http://schemas.openxmlformats.org/officeDocument/2006/relationships/hyperlink" Target="https://www.walkscore.com/TX/Texas_City" TargetMode="External"/><Relationship Id="rId87" Type="http://schemas.openxmlformats.org/officeDocument/2006/relationships/hyperlink" Target="https://www.walkscore.com/TX/San_Benito" TargetMode="External"/><Relationship Id="rId110" Type="http://schemas.openxmlformats.org/officeDocument/2006/relationships/hyperlink" Target="https://www.walkscore.com/TX/San_Angelo" TargetMode="External"/><Relationship Id="rId131" Type="http://schemas.openxmlformats.org/officeDocument/2006/relationships/hyperlink" Target="https://www.walkscore.com/TX/Saginaw" TargetMode="External"/><Relationship Id="rId152" Type="http://schemas.openxmlformats.org/officeDocument/2006/relationships/hyperlink" Target="https://www.walkscore.com/TX/Weatherford" TargetMode="External"/><Relationship Id="rId173" Type="http://schemas.openxmlformats.org/officeDocument/2006/relationships/hyperlink" Target="https://www.walkscore.com/TX/Atascocita" TargetMode="External"/><Relationship Id="rId194" Type="http://schemas.openxmlformats.org/officeDocument/2006/relationships/hyperlink" Target="https://www.walkscore.com/TX/Palestine" TargetMode="External"/><Relationship Id="rId208" Type="http://schemas.openxmlformats.org/officeDocument/2006/relationships/hyperlink" Target="https://www.walkscore.com/TX/Cedar_Hill/75104" TargetMode="External"/><Relationship Id="rId229" Type="http://schemas.openxmlformats.org/officeDocument/2006/relationships/hyperlink" Target="https://www.walkscore.com/TX/Canyon_Lake/78133" TargetMode="External"/><Relationship Id="rId14" Type="http://schemas.openxmlformats.org/officeDocument/2006/relationships/hyperlink" Target="https://www.walkscore.com/TX/Irving" TargetMode="External"/><Relationship Id="rId35" Type="http://schemas.openxmlformats.org/officeDocument/2006/relationships/hyperlink" Target="https://www.walkscore.com/TX/Plano" TargetMode="External"/><Relationship Id="rId56" Type="http://schemas.openxmlformats.org/officeDocument/2006/relationships/hyperlink" Target="https://www.walkscore.com/TX/Euless" TargetMode="External"/><Relationship Id="rId77" Type="http://schemas.openxmlformats.org/officeDocument/2006/relationships/hyperlink" Target="https://www.walkscore.com/TX/Waco" TargetMode="External"/><Relationship Id="rId100" Type="http://schemas.openxmlformats.org/officeDocument/2006/relationships/hyperlink" Target="https://www.walkscore.com/TX/Pharr" TargetMode="External"/><Relationship Id="rId8" Type="http://schemas.openxmlformats.org/officeDocument/2006/relationships/hyperlink" Target="https://www.walkscore.com/TX/Hurst" TargetMode="External"/><Relationship Id="rId98" Type="http://schemas.openxmlformats.org/officeDocument/2006/relationships/hyperlink" Target="https://www.walkscore.com/TX/Bryan/77803" TargetMode="External"/><Relationship Id="rId121" Type="http://schemas.openxmlformats.org/officeDocument/2006/relationships/hyperlink" Target="https://www.walkscore.com/TX/Ennis" TargetMode="External"/><Relationship Id="rId142" Type="http://schemas.openxmlformats.org/officeDocument/2006/relationships/hyperlink" Target="https://www.walkscore.com/TX/Burleson" TargetMode="External"/><Relationship Id="rId163" Type="http://schemas.openxmlformats.org/officeDocument/2006/relationships/hyperlink" Target="https://www.walkscore.com/TX/Bay_City" TargetMode="External"/><Relationship Id="rId184" Type="http://schemas.openxmlformats.org/officeDocument/2006/relationships/hyperlink" Target="https://www.walkscore.com/TX/Orange" TargetMode="External"/><Relationship Id="rId219" Type="http://schemas.openxmlformats.org/officeDocument/2006/relationships/hyperlink" Target="https://www.walkscore.com/TX/Southlake/76092" TargetMode="External"/><Relationship Id="rId25" Type="http://schemas.openxmlformats.org/officeDocument/2006/relationships/hyperlink" Target="https://www.walkscore.com/TX/Pasadena" TargetMode="External"/><Relationship Id="rId46" Type="http://schemas.openxmlformats.org/officeDocument/2006/relationships/hyperlink" Target="https://www.walkscore.com/TX/Amarillo/79109" TargetMode="External"/><Relationship Id="rId67" Type="http://schemas.openxmlformats.org/officeDocument/2006/relationships/hyperlink" Target="https://www.walkscore.com/TX/Texas_City/77590" TargetMode="External"/><Relationship Id="rId116" Type="http://schemas.openxmlformats.org/officeDocument/2006/relationships/hyperlink" Target="https://www.walkscore.com/TX/Beaumont/77706" TargetMode="External"/><Relationship Id="rId137" Type="http://schemas.openxmlformats.org/officeDocument/2006/relationships/hyperlink" Target="https://www.walkscore.com/TX/Texarkana" TargetMode="External"/><Relationship Id="rId158" Type="http://schemas.openxmlformats.org/officeDocument/2006/relationships/hyperlink" Target="https://www.walkscore.com/TX/Flower_Mound/75028" TargetMode="External"/><Relationship Id="rId20" Type="http://schemas.openxmlformats.org/officeDocument/2006/relationships/hyperlink" Target="https://www.walkscore.com/TX/Bedford" TargetMode="External"/><Relationship Id="rId41" Type="http://schemas.openxmlformats.org/officeDocument/2006/relationships/hyperlink" Target="https://www.walkscore.com/TX/Corpus_Christi" TargetMode="External"/><Relationship Id="rId62" Type="http://schemas.openxmlformats.org/officeDocument/2006/relationships/hyperlink" Target="https://www.walkscore.com/TX/Laredo" TargetMode="External"/><Relationship Id="rId83" Type="http://schemas.openxmlformats.org/officeDocument/2006/relationships/hyperlink" Target="https://www.walkscore.com/TX/Victoria" TargetMode="External"/><Relationship Id="rId88" Type="http://schemas.openxmlformats.org/officeDocument/2006/relationships/hyperlink" Target="https://www.walkscore.com/TX/Denton" TargetMode="External"/><Relationship Id="rId111" Type="http://schemas.openxmlformats.org/officeDocument/2006/relationships/hyperlink" Target="https://www.walkscore.com/TX/San_Angelo/76908" TargetMode="External"/><Relationship Id="rId132" Type="http://schemas.openxmlformats.org/officeDocument/2006/relationships/hyperlink" Target="https://www.walkscore.com/TX/Belton" TargetMode="External"/><Relationship Id="rId153" Type="http://schemas.openxmlformats.org/officeDocument/2006/relationships/hyperlink" Target="https://www.walkscore.com/TX/Balch_Springs" TargetMode="External"/><Relationship Id="rId174" Type="http://schemas.openxmlformats.org/officeDocument/2006/relationships/hyperlink" Target="https://www.walkscore.com/TX/Atascocita/77346" TargetMode="External"/><Relationship Id="rId179" Type="http://schemas.openxmlformats.org/officeDocument/2006/relationships/hyperlink" Target="https://www.walkscore.com/TX/Rockwall" TargetMode="External"/><Relationship Id="rId195" Type="http://schemas.openxmlformats.org/officeDocument/2006/relationships/hyperlink" Target="https://www.walkscore.com/TX/Lancaster" TargetMode="External"/><Relationship Id="rId209" Type="http://schemas.openxmlformats.org/officeDocument/2006/relationships/hyperlink" Target="https://www.walkscore.com/TX/The_Woodlands" TargetMode="External"/><Relationship Id="rId190" Type="http://schemas.openxmlformats.org/officeDocument/2006/relationships/hyperlink" Target="https://www.walkscore.com/TX/Pflugerville" TargetMode="External"/><Relationship Id="rId204" Type="http://schemas.openxmlformats.org/officeDocument/2006/relationships/hyperlink" Target="https://www.walkscore.com/TX/Rowlett/75089" TargetMode="External"/><Relationship Id="rId220" Type="http://schemas.openxmlformats.org/officeDocument/2006/relationships/hyperlink" Target="https://www.walkscore.com/TX/Brushy_Creek" TargetMode="External"/><Relationship Id="rId225" Type="http://schemas.openxmlformats.org/officeDocument/2006/relationships/hyperlink" Target="https://www.walkscore.com/TX/Fresno" TargetMode="External"/><Relationship Id="rId15" Type="http://schemas.openxmlformats.org/officeDocument/2006/relationships/hyperlink" Target="https://www.walkscore.com/TX/Irving/75061" TargetMode="External"/><Relationship Id="rId36" Type="http://schemas.openxmlformats.org/officeDocument/2006/relationships/hyperlink" Target="https://www.walkscore.com/TX/Plano/75025" TargetMode="External"/><Relationship Id="rId57" Type="http://schemas.openxmlformats.org/officeDocument/2006/relationships/hyperlink" Target="https://www.walkscore.com/TX/Euless/76039" TargetMode="External"/><Relationship Id="rId106" Type="http://schemas.openxmlformats.org/officeDocument/2006/relationships/hyperlink" Target="https://www.walkscore.com/TX/Paris" TargetMode="External"/><Relationship Id="rId127" Type="http://schemas.openxmlformats.org/officeDocument/2006/relationships/hyperlink" Target="https://www.walkscore.com/TX/Nacogdoches" TargetMode="External"/><Relationship Id="rId10" Type="http://schemas.openxmlformats.org/officeDocument/2006/relationships/hyperlink" Target="https://www.walkscore.com/TX/Houston" TargetMode="External"/><Relationship Id="rId31" Type="http://schemas.openxmlformats.org/officeDocument/2006/relationships/hyperlink" Target="https://www.walkscore.com/TX/Midland" TargetMode="External"/><Relationship Id="rId52" Type="http://schemas.openxmlformats.org/officeDocument/2006/relationships/hyperlink" Target="https://www.walkscore.com/TX/San_Marcos" TargetMode="External"/><Relationship Id="rId73" Type="http://schemas.openxmlformats.org/officeDocument/2006/relationships/hyperlink" Target="https://www.walkscore.com/TX/Fort_Worth/76106" TargetMode="External"/><Relationship Id="rId78" Type="http://schemas.openxmlformats.org/officeDocument/2006/relationships/hyperlink" Target="https://www.walkscore.com/TX/Waco/76710" TargetMode="External"/><Relationship Id="rId94" Type="http://schemas.openxmlformats.org/officeDocument/2006/relationships/hyperlink" Target="https://www.walkscore.com/TX/Huntsville/77341" TargetMode="External"/><Relationship Id="rId99" Type="http://schemas.openxmlformats.org/officeDocument/2006/relationships/hyperlink" Target="https://www.walkscore.com/TX/Baytown" TargetMode="External"/><Relationship Id="rId101" Type="http://schemas.openxmlformats.org/officeDocument/2006/relationships/hyperlink" Target="https://www.walkscore.com/TX/North_Richland_Hills" TargetMode="External"/><Relationship Id="rId122" Type="http://schemas.openxmlformats.org/officeDocument/2006/relationships/hyperlink" Target="https://www.walkscore.com/TX/Killeen" TargetMode="External"/><Relationship Id="rId143" Type="http://schemas.openxmlformats.org/officeDocument/2006/relationships/hyperlink" Target="https://www.walkscore.com/TX/The_Colony" TargetMode="External"/><Relationship Id="rId148" Type="http://schemas.openxmlformats.org/officeDocument/2006/relationships/hyperlink" Target="https://www.walkscore.com/TX/McKinney" TargetMode="External"/><Relationship Id="rId164" Type="http://schemas.openxmlformats.org/officeDocument/2006/relationships/hyperlink" Target="https://www.walkscore.com/TX/Frisco" TargetMode="External"/><Relationship Id="rId169" Type="http://schemas.openxmlformats.org/officeDocument/2006/relationships/hyperlink" Target="https://www.walkscore.com/TX/Lufkin" TargetMode="External"/><Relationship Id="rId185" Type="http://schemas.openxmlformats.org/officeDocument/2006/relationships/hyperlink" Target="https://www.walkscore.com/TX/Converse" TargetMode="External"/><Relationship Id="rId4" Type="http://schemas.openxmlformats.org/officeDocument/2006/relationships/hyperlink" Target="https://www.walkscore.com/TX/Galveston" TargetMode="External"/><Relationship Id="rId9" Type="http://schemas.openxmlformats.org/officeDocument/2006/relationships/hyperlink" Target="https://www.walkscore.com/TX/Hurst/76054" TargetMode="External"/><Relationship Id="rId180" Type="http://schemas.openxmlformats.org/officeDocument/2006/relationships/hyperlink" Target="https://www.walkscore.com/TX/Mission_Bend" TargetMode="External"/><Relationship Id="rId210" Type="http://schemas.openxmlformats.org/officeDocument/2006/relationships/hyperlink" Target="https://www.walkscore.com/TX/The_Woodlands/77381" TargetMode="External"/><Relationship Id="rId215" Type="http://schemas.openxmlformats.org/officeDocument/2006/relationships/hyperlink" Target="https://www.walkscore.com/TX/Kyle" TargetMode="External"/><Relationship Id="rId26" Type="http://schemas.openxmlformats.org/officeDocument/2006/relationships/hyperlink" Target="https://www.walkscore.com/TX/Pasadena/77502" TargetMode="External"/><Relationship Id="rId47" Type="http://schemas.openxmlformats.org/officeDocument/2006/relationships/hyperlink" Target="https://www.walkscore.com/TX/Watauga" TargetMode="External"/><Relationship Id="rId68" Type="http://schemas.openxmlformats.org/officeDocument/2006/relationships/hyperlink" Target="https://www.walkscore.com/TX/Eagle_Pass" TargetMode="External"/><Relationship Id="rId89" Type="http://schemas.openxmlformats.org/officeDocument/2006/relationships/hyperlink" Target="https://www.walkscore.com/TX/Denton/76209" TargetMode="External"/><Relationship Id="rId112" Type="http://schemas.openxmlformats.org/officeDocument/2006/relationships/hyperlink" Target="https://www.walkscore.com/TX/Del_Rio" TargetMode="External"/><Relationship Id="rId133" Type="http://schemas.openxmlformats.org/officeDocument/2006/relationships/hyperlink" Target="https://www.walkscore.com/TX/Wichita_Falls" TargetMode="External"/><Relationship Id="rId154" Type="http://schemas.openxmlformats.org/officeDocument/2006/relationships/hyperlink" Target="https://www.walkscore.com/TX/Balch_Springs/75180" TargetMode="External"/><Relationship Id="rId175" Type="http://schemas.openxmlformats.org/officeDocument/2006/relationships/hyperlink" Target="https://www.walkscore.com/TX/Conroe" TargetMode="External"/><Relationship Id="rId196" Type="http://schemas.openxmlformats.org/officeDocument/2006/relationships/hyperlink" Target="https://www.walkscore.com/TX/Lancaster/75134" TargetMode="External"/><Relationship Id="rId200" Type="http://schemas.openxmlformats.org/officeDocument/2006/relationships/hyperlink" Target="https://www.walkscore.com/TX/Big_Spring" TargetMode="External"/><Relationship Id="rId16" Type="http://schemas.openxmlformats.org/officeDocument/2006/relationships/hyperlink" Target="https://www.walkscore.com/TX/Cinco_Ranch" TargetMode="External"/><Relationship Id="rId221" Type="http://schemas.openxmlformats.org/officeDocument/2006/relationships/hyperlink" Target="https://www.walkscore.com/TX/Midlothian" TargetMode="External"/><Relationship Id="rId37" Type="http://schemas.openxmlformats.org/officeDocument/2006/relationships/hyperlink" Target="https://www.walkscore.com/TX/McAllen" TargetMode="External"/><Relationship Id="rId58" Type="http://schemas.openxmlformats.org/officeDocument/2006/relationships/hyperlink" Target="https://www.walkscore.com/TX/Kingsville" TargetMode="External"/><Relationship Id="rId79" Type="http://schemas.openxmlformats.org/officeDocument/2006/relationships/hyperlink" Target="https://www.walkscore.com/TX/Tyler" TargetMode="External"/><Relationship Id="rId102" Type="http://schemas.openxmlformats.org/officeDocument/2006/relationships/hyperlink" Target="https://www.walkscore.com/TX/North_Richland_Hills/76180" TargetMode="External"/><Relationship Id="rId123" Type="http://schemas.openxmlformats.org/officeDocument/2006/relationships/hyperlink" Target="https://www.walkscore.com/TX/Killeen/76541" TargetMode="External"/><Relationship Id="rId144" Type="http://schemas.openxmlformats.org/officeDocument/2006/relationships/hyperlink" Target="https://www.walkscore.com/TX/Leander" TargetMode="External"/><Relationship Id="rId90" Type="http://schemas.openxmlformats.org/officeDocument/2006/relationships/hyperlink" Target="https://www.walkscore.com/TX/College_Station" TargetMode="External"/><Relationship Id="rId165" Type="http://schemas.openxmlformats.org/officeDocument/2006/relationships/hyperlink" Target="https://www.walkscore.com/TX/Frisco/75035" TargetMode="External"/><Relationship Id="rId186" Type="http://schemas.openxmlformats.org/officeDocument/2006/relationships/hyperlink" Target="https://www.walkscore.com/TX/Horizon_City" TargetMode="External"/><Relationship Id="rId211" Type="http://schemas.openxmlformats.org/officeDocument/2006/relationships/hyperlink" Target="https://www.walkscore.com/TX/Fort_Hood" TargetMode="External"/><Relationship Id="rId27" Type="http://schemas.openxmlformats.org/officeDocument/2006/relationships/hyperlink" Target="https://www.walkscore.com/TX/Duncanville" TargetMode="External"/><Relationship Id="rId48" Type="http://schemas.openxmlformats.org/officeDocument/2006/relationships/hyperlink" Target="https://www.walkscore.com/TX/Lubbock" TargetMode="External"/><Relationship Id="rId69" Type="http://schemas.openxmlformats.org/officeDocument/2006/relationships/hyperlink" Target="https://www.walkscore.com/TX/Universal_City" TargetMode="External"/><Relationship Id="rId113" Type="http://schemas.openxmlformats.org/officeDocument/2006/relationships/hyperlink" Target="https://www.walkscore.com/TX/Brownwood" TargetMode="External"/><Relationship Id="rId134" Type="http://schemas.openxmlformats.org/officeDocument/2006/relationships/hyperlink" Target="https://www.walkscore.com/TX/Wichita_Falls/76301" TargetMode="External"/><Relationship Id="rId80" Type="http://schemas.openxmlformats.org/officeDocument/2006/relationships/hyperlink" Target="https://www.walkscore.com/TX/Tyler/75701" TargetMode="External"/><Relationship Id="rId155" Type="http://schemas.openxmlformats.org/officeDocument/2006/relationships/hyperlink" Target="https://www.walkscore.com/TX/Round_Rock" TargetMode="External"/><Relationship Id="rId176" Type="http://schemas.openxmlformats.org/officeDocument/2006/relationships/hyperlink" Target="https://www.walkscore.com/TX/Conroe/77301" TargetMode="External"/><Relationship Id="rId197" Type="http://schemas.openxmlformats.org/officeDocument/2006/relationships/hyperlink" Target="https://www.walkscore.com/TX/Schertz" TargetMode="External"/><Relationship Id="rId201" Type="http://schemas.openxmlformats.org/officeDocument/2006/relationships/hyperlink" Target="https://www.walkscore.com/TX/Mineral_Wells" TargetMode="External"/><Relationship Id="rId222" Type="http://schemas.openxmlformats.org/officeDocument/2006/relationships/hyperlink" Target="https://www.walkscore.com/TX/Murphy" TargetMode="External"/><Relationship Id="rId17" Type="http://schemas.openxmlformats.org/officeDocument/2006/relationships/hyperlink" Target="https://www.walkscore.com/TX/Nederland" TargetMode="External"/><Relationship Id="rId38" Type="http://schemas.openxmlformats.org/officeDocument/2006/relationships/hyperlink" Target="https://www.walkscore.com/TX/McAllen/78501" TargetMode="External"/><Relationship Id="rId59" Type="http://schemas.openxmlformats.org/officeDocument/2006/relationships/hyperlink" Target="https://www.walkscore.com/TX/Alice" TargetMode="External"/><Relationship Id="rId103" Type="http://schemas.openxmlformats.org/officeDocument/2006/relationships/hyperlink" Target="https://www.walkscore.com/TX/Port_Arthur" TargetMode="External"/><Relationship Id="rId124" Type="http://schemas.openxmlformats.org/officeDocument/2006/relationships/hyperlink" Target="https://www.walkscore.com/TX/Mission" TargetMode="External"/><Relationship Id="rId70" Type="http://schemas.openxmlformats.org/officeDocument/2006/relationships/hyperlink" Target="https://www.walkscore.com/TX/Stafford" TargetMode="External"/><Relationship Id="rId91" Type="http://schemas.openxmlformats.org/officeDocument/2006/relationships/hyperlink" Target="https://www.walkscore.com/TX/College_Station/77840" TargetMode="External"/><Relationship Id="rId145" Type="http://schemas.openxmlformats.org/officeDocument/2006/relationships/hyperlink" Target="https://www.walkscore.com/TX/Greenville" TargetMode="External"/><Relationship Id="rId166" Type="http://schemas.openxmlformats.org/officeDocument/2006/relationships/hyperlink" Target="https://www.walkscore.com/TX/Missouri_City" TargetMode="External"/><Relationship Id="rId187" Type="http://schemas.openxmlformats.org/officeDocument/2006/relationships/hyperlink" Target="https://www.walkscore.com/TX/DeSoto" TargetMode="External"/><Relationship Id="rId1" Type="http://schemas.openxmlformats.org/officeDocument/2006/relationships/hyperlink" Target="https://www.walkscore.com/TX/University_Park" TargetMode="External"/><Relationship Id="rId212" Type="http://schemas.openxmlformats.org/officeDocument/2006/relationships/hyperlink" Target="https://www.walkscore.com/TX/Sachse" TargetMode="External"/><Relationship Id="rId28" Type="http://schemas.openxmlformats.org/officeDocument/2006/relationships/hyperlink" Target="https://www.walkscore.com/TX/Duncanville/75116" TargetMode="External"/><Relationship Id="rId49" Type="http://schemas.openxmlformats.org/officeDocument/2006/relationships/hyperlink" Target="https://www.walkscore.com/TX/Lubbock/79413" TargetMode="External"/><Relationship Id="rId114" Type="http://schemas.openxmlformats.org/officeDocument/2006/relationships/hyperlink" Target="https://www.walkscore.com/TX/Alamo" TargetMode="External"/><Relationship Id="rId60" Type="http://schemas.openxmlformats.org/officeDocument/2006/relationships/hyperlink" Target="https://www.walkscore.com/TX/San_Antonio" TargetMode="External"/><Relationship Id="rId81" Type="http://schemas.openxmlformats.org/officeDocument/2006/relationships/hyperlink" Target="https://www.walkscore.com/TX/Allen" TargetMode="External"/><Relationship Id="rId135" Type="http://schemas.openxmlformats.org/officeDocument/2006/relationships/hyperlink" Target="https://www.walkscore.com/TX/Temple" TargetMode="External"/><Relationship Id="rId156" Type="http://schemas.openxmlformats.org/officeDocument/2006/relationships/hyperlink" Target="https://www.walkscore.com/TX/Edinburg" TargetMode="External"/><Relationship Id="rId177" Type="http://schemas.openxmlformats.org/officeDocument/2006/relationships/hyperlink" Target="https://www.walkscore.com/TX/Channelview" TargetMode="External"/><Relationship Id="rId198" Type="http://schemas.openxmlformats.org/officeDocument/2006/relationships/hyperlink" Target="https://www.walkscore.com/TX/Pearland" TargetMode="External"/><Relationship Id="rId202" Type="http://schemas.openxmlformats.org/officeDocument/2006/relationships/hyperlink" Target="https://www.walkscore.com/TX/Socorro" TargetMode="External"/><Relationship Id="rId223" Type="http://schemas.openxmlformats.org/officeDocument/2006/relationships/hyperlink" Target="https://www.walkscore.com/TX/Murphy/75094" TargetMode="External"/><Relationship Id="rId18" Type="http://schemas.openxmlformats.org/officeDocument/2006/relationships/hyperlink" Target="https://www.walkscore.com/TX/Richardson" TargetMode="External"/><Relationship Id="rId39" Type="http://schemas.openxmlformats.org/officeDocument/2006/relationships/hyperlink" Target="https://www.walkscore.com/TX/El_Paso" TargetMode="External"/><Relationship Id="rId50" Type="http://schemas.openxmlformats.org/officeDocument/2006/relationships/hyperlink" Target="https://www.walkscore.com/TX/Lewisville" TargetMode="External"/><Relationship Id="rId104" Type="http://schemas.openxmlformats.org/officeDocument/2006/relationships/hyperlink" Target="https://www.walkscore.com/TX/Deer_Park" TargetMode="External"/><Relationship Id="rId125" Type="http://schemas.openxmlformats.org/officeDocument/2006/relationships/hyperlink" Target="https://www.walkscore.com/TX/Grapevine" TargetMode="External"/><Relationship Id="rId146" Type="http://schemas.openxmlformats.org/officeDocument/2006/relationships/hyperlink" Target="https://www.walkscore.com/TX/Kerrville" TargetMode="External"/><Relationship Id="rId167" Type="http://schemas.openxmlformats.org/officeDocument/2006/relationships/hyperlink" Target="https://www.walkscore.com/TX/New_Braunfels" TargetMode="External"/><Relationship Id="rId188" Type="http://schemas.openxmlformats.org/officeDocument/2006/relationships/hyperlink" Target="https://www.walkscore.com/TX/DeSoto/75115" TargetMode="External"/><Relationship Id="rId71" Type="http://schemas.openxmlformats.org/officeDocument/2006/relationships/hyperlink" Target="https://www.walkscore.com/TX/Stephenville" TargetMode="External"/><Relationship Id="rId92" Type="http://schemas.openxmlformats.org/officeDocument/2006/relationships/hyperlink" Target="https://www.walkscore.com/TX/Harlingen" TargetMode="External"/><Relationship Id="rId213" Type="http://schemas.openxmlformats.org/officeDocument/2006/relationships/hyperlink" Target="https://www.walkscore.com/TX/Sachse/75048" TargetMode="External"/><Relationship Id="rId2" Type="http://schemas.openxmlformats.org/officeDocument/2006/relationships/hyperlink" Target="https://www.walkscore.com/TX/South_Houston" TargetMode="External"/><Relationship Id="rId29" Type="http://schemas.openxmlformats.org/officeDocument/2006/relationships/hyperlink" Target="https://www.walkscore.com/TX/Austin" TargetMode="External"/><Relationship Id="rId40" Type="http://schemas.openxmlformats.org/officeDocument/2006/relationships/hyperlink" Target="https://www.walkscore.com/TX/El_Paso/79936" TargetMode="External"/><Relationship Id="rId115" Type="http://schemas.openxmlformats.org/officeDocument/2006/relationships/hyperlink" Target="https://www.walkscore.com/TX/Beaumont" TargetMode="External"/><Relationship Id="rId136" Type="http://schemas.openxmlformats.org/officeDocument/2006/relationships/hyperlink" Target="https://www.walkscore.com/TX/Sherman" TargetMode="External"/><Relationship Id="rId157" Type="http://schemas.openxmlformats.org/officeDocument/2006/relationships/hyperlink" Target="https://www.walkscore.com/TX/Flower_Mound" TargetMode="External"/><Relationship Id="rId178" Type="http://schemas.openxmlformats.org/officeDocument/2006/relationships/hyperlink" Target="https://www.walkscore.com/TX/Channelview/77530" TargetMode="External"/><Relationship Id="rId61" Type="http://schemas.openxmlformats.org/officeDocument/2006/relationships/hyperlink" Target="https://www.walkscore.com/TX/San_Antonio/78228" TargetMode="External"/><Relationship Id="rId82" Type="http://schemas.openxmlformats.org/officeDocument/2006/relationships/hyperlink" Target="https://www.walkscore.com/TX/Allen/75013" TargetMode="External"/><Relationship Id="rId199" Type="http://schemas.openxmlformats.org/officeDocument/2006/relationships/hyperlink" Target="https://www.walkscore.com/TX/Pearland/77581" TargetMode="External"/><Relationship Id="rId203" Type="http://schemas.openxmlformats.org/officeDocument/2006/relationships/hyperlink" Target="https://www.walkscore.com/TX/Rowlett" TargetMode="External"/><Relationship Id="rId19" Type="http://schemas.openxmlformats.org/officeDocument/2006/relationships/hyperlink" Target="https://www.walkscore.com/TX/Richardson/75080" TargetMode="External"/><Relationship Id="rId224" Type="http://schemas.openxmlformats.org/officeDocument/2006/relationships/hyperlink" Target="https://www.walkscore.com/TX/Corinth" TargetMode="External"/><Relationship Id="rId30" Type="http://schemas.openxmlformats.org/officeDocument/2006/relationships/hyperlink" Target="https://www.walkscore.com/TX/Austin/78745" TargetMode="External"/><Relationship Id="rId105" Type="http://schemas.openxmlformats.org/officeDocument/2006/relationships/hyperlink" Target="https://www.walkscore.com/TX/Deer_Park/77536" TargetMode="External"/><Relationship Id="rId126" Type="http://schemas.openxmlformats.org/officeDocument/2006/relationships/hyperlink" Target="https://www.walkscore.com/TX/Grapevine/76051" TargetMode="External"/><Relationship Id="rId147" Type="http://schemas.openxmlformats.org/officeDocument/2006/relationships/hyperlink" Target="https://www.walkscore.com/TX/Dickinson" TargetMode="External"/><Relationship Id="rId168" Type="http://schemas.openxmlformats.org/officeDocument/2006/relationships/hyperlink" Target="https://www.walkscore.com/TX/Mansfield" TargetMode="External"/><Relationship Id="rId51" Type="http://schemas.openxmlformats.org/officeDocument/2006/relationships/hyperlink" Target="https://www.walkscore.com/TX/Lewisville/75067" TargetMode="External"/><Relationship Id="rId72" Type="http://schemas.openxmlformats.org/officeDocument/2006/relationships/hyperlink" Target="https://www.walkscore.com/TX/Fort_Worth" TargetMode="External"/><Relationship Id="rId93" Type="http://schemas.openxmlformats.org/officeDocument/2006/relationships/hyperlink" Target="https://www.walkscore.com/TX/Huntsville" TargetMode="External"/><Relationship Id="rId189" Type="http://schemas.openxmlformats.org/officeDocument/2006/relationships/hyperlink" Target="https://www.walkscore.com/TX/Georgetown" TargetMode="External"/><Relationship Id="rId3" Type="http://schemas.openxmlformats.org/officeDocument/2006/relationships/hyperlink" Target="https://www.walkscore.com/TX/South_Houston/77587" TargetMode="External"/><Relationship Id="rId214" Type="http://schemas.openxmlformats.org/officeDocument/2006/relationships/hyperlink" Target="https://www.walkscore.com/TX/Wylie" TargetMode="External"/></Relationships>
</file>

<file path=xl/worksheets/_rels/sheet5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UT/Cottonwood_Heights" TargetMode="External"/><Relationship Id="rId18" Type="http://schemas.openxmlformats.org/officeDocument/2006/relationships/hyperlink" Target="https://www.walkscore.com/UT/Bountiful" TargetMode="External"/><Relationship Id="rId26" Type="http://schemas.openxmlformats.org/officeDocument/2006/relationships/hyperlink" Target="https://www.walkscore.com/UT/Clearfield" TargetMode="External"/><Relationship Id="rId39" Type="http://schemas.openxmlformats.org/officeDocument/2006/relationships/hyperlink" Target="https://www.walkscore.com/UT/Springville" TargetMode="External"/><Relationship Id="rId21" Type="http://schemas.openxmlformats.org/officeDocument/2006/relationships/hyperlink" Target="https://www.walkscore.com/UT/Holladay" TargetMode="External"/><Relationship Id="rId34" Type="http://schemas.openxmlformats.org/officeDocument/2006/relationships/hyperlink" Target="https://www.walkscore.com/UT/Spanish_Fork" TargetMode="External"/><Relationship Id="rId42" Type="http://schemas.openxmlformats.org/officeDocument/2006/relationships/hyperlink" Target="https://www.walkscore.com/UT/South_Jordan" TargetMode="External"/><Relationship Id="rId47" Type="http://schemas.openxmlformats.org/officeDocument/2006/relationships/hyperlink" Target="https://www.walkscore.com/UT/Lehi" TargetMode="External"/><Relationship Id="rId50" Type="http://schemas.openxmlformats.org/officeDocument/2006/relationships/hyperlink" Target="https://www.walkscore.com/UT/North_Ogden" TargetMode="External"/><Relationship Id="rId55" Type="http://schemas.openxmlformats.org/officeDocument/2006/relationships/hyperlink" Target="https://www.walkscore.com/UT/Herriman" TargetMode="External"/><Relationship Id="rId7" Type="http://schemas.openxmlformats.org/officeDocument/2006/relationships/hyperlink" Target="https://www.walkscore.com/UT/Provo" TargetMode="External"/><Relationship Id="rId2" Type="http://schemas.openxmlformats.org/officeDocument/2006/relationships/hyperlink" Target="https://www.walkscore.com/UT/Salt_Lake_City/84116" TargetMode="External"/><Relationship Id="rId16" Type="http://schemas.openxmlformats.org/officeDocument/2006/relationships/hyperlink" Target="https://www.walkscore.com/UT/Murray" TargetMode="External"/><Relationship Id="rId29" Type="http://schemas.openxmlformats.org/officeDocument/2006/relationships/hyperlink" Target="https://www.walkscore.com/UT/American_Fork" TargetMode="External"/><Relationship Id="rId11" Type="http://schemas.openxmlformats.org/officeDocument/2006/relationships/hyperlink" Target="https://www.walkscore.com/UT/Orem/84057" TargetMode="External"/><Relationship Id="rId24" Type="http://schemas.openxmlformats.org/officeDocument/2006/relationships/hyperlink" Target="https://www.walkscore.com/UT/Sandy/84094" TargetMode="External"/><Relationship Id="rId32" Type="http://schemas.openxmlformats.org/officeDocument/2006/relationships/hyperlink" Target="https://www.walkscore.com/UT/Layton" TargetMode="External"/><Relationship Id="rId37" Type="http://schemas.openxmlformats.org/officeDocument/2006/relationships/hyperlink" Target="https://www.walkscore.com/UT/West_Jordan/84088" TargetMode="External"/><Relationship Id="rId40" Type="http://schemas.openxmlformats.org/officeDocument/2006/relationships/hyperlink" Target="https://www.walkscore.com/UT/Clinton" TargetMode="External"/><Relationship Id="rId45" Type="http://schemas.openxmlformats.org/officeDocument/2006/relationships/hyperlink" Target="https://www.walkscore.com/UT/Tooele" TargetMode="External"/><Relationship Id="rId53" Type="http://schemas.openxmlformats.org/officeDocument/2006/relationships/hyperlink" Target="https://www.walkscore.com/UT/Eagle_Mountain" TargetMode="External"/><Relationship Id="rId5" Type="http://schemas.openxmlformats.org/officeDocument/2006/relationships/hyperlink" Target="https://www.walkscore.com/UT/Midvale/84047" TargetMode="External"/><Relationship Id="rId19" Type="http://schemas.openxmlformats.org/officeDocument/2006/relationships/hyperlink" Target="https://www.walkscore.com/UT/West_Valley_City" TargetMode="External"/><Relationship Id="rId4" Type="http://schemas.openxmlformats.org/officeDocument/2006/relationships/hyperlink" Target="https://www.walkscore.com/UT/Midvale" TargetMode="External"/><Relationship Id="rId9" Type="http://schemas.openxmlformats.org/officeDocument/2006/relationships/hyperlink" Target="https://www.walkscore.com/UT/Ogden" TargetMode="External"/><Relationship Id="rId14" Type="http://schemas.openxmlformats.org/officeDocument/2006/relationships/hyperlink" Target="https://www.walkscore.com/UT/Logan" TargetMode="External"/><Relationship Id="rId22" Type="http://schemas.openxmlformats.org/officeDocument/2006/relationships/hyperlink" Target="https://www.walkscore.com/UT/Payson" TargetMode="External"/><Relationship Id="rId27" Type="http://schemas.openxmlformats.org/officeDocument/2006/relationships/hyperlink" Target="https://www.walkscore.com/UT/Magna" TargetMode="External"/><Relationship Id="rId30" Type="http://schemas.openxmlformats.org/officeDocument/2006/relationships/hyperlink" Target="https://www.walkscore.com/UT/Roy" TargetMode="External"/><Relationship Id="rId35" Type="http://schemas.openxmlformats.org/officeDocument/2006/relationships/hyperlink" Target="https://www.walkscore.com/UT/Cedar_City" TargetMode="External"/><Relationship Id="rId43" Type="http://schemas.openxmlformats.org/officeDocument/2006/relationships/hyperlink" Target="https://www.walkscore.com/UT/South_Jordan/84095" TargetMode="External"/><Relationship Id="rId48" Type="http://schemas.openxmlformats.org/officeDocument/2006/relationships/hyperlink" Target="https://www.walkscore.com/UT/Kaysville" TargetMode="External"/><Relationship Id="rId56" Type="http://schemas.openxmlformats.org/officeDocument/2006/relationships/hyperlink" Target="https://www.walkscore.com/UT/Saratoga_Springs" TargetMode="External"/><Relationship Id="rId8" Type="http://schemas.openxmlformats.org/officeDocument/2006/relationships/hyperlink" Target="https://www.walkscore.com/UT/Provo/84601" TargetMode="External"/><Relationship Id="rId51" Type="http://schemas.openxmlformats.org/officeDocument/2006/relationships/hyperlink" Target="https://www.walkscore.com/UT/Draper" TargetMode="External"/><Relationship Id="rId3" Type="http://schemas.openxmlformats.org/officeDocument/2006/relationships/hyperlink" Target="https://www.walkscore.com/UT/South_Salt_Lake" TargetMode="External"/><Relationship Id="rId12" Type="http://schemas.openxmlformats.org/officeDocument/2006/relationships/hyperlink" Target="https://www.walkscore.com/UT/South_Ogden" TargetMode="External"/><Relationship Id="rId17" Type="http://schemas.openxmlformats.org/officeDocument/2006/relationships/hyperlink" Target="https://www.walkscore.com/UT/Murray/84107" TargetMode="External"/><Relationship Id="rId25" Type="http://schemas.openxmlformats.org/officeDocument/2006/relationships/hyperlink" Target="https://www.walkscore.com/UT/Taylorsville" TargetMode="External"/><Relationship Id="rId33" Type="http://schemas.openxmlformats.org/officeDocument/2006/relationships/hyperlink" Target="https://www.walkscore.com/UT/Layton/84041" TargetMode="External"/><Relationship Id="rId38" Type="http://schemas.openxmlformats.org/officeDocument/2006/relationships/hyperlink" Target="https://www.walkscore.com/UT/Pleasant_Grove" TargetMode="External"/><Relationship Id="rId46" Type="http://schemas.openxmlformats.org/officeDocument/2006/relationships/hyperlink" Target="https://www.walkscore.com/UT/Syracuse" TargetMode="External"/><Relationship Id="rId20" Type="http://schemas.openxmlformats.org/officeDocument/2006/relationships/hyperlink" Target="https://www.walkscore.com/UT/West_Valley_City/84120" TargetMode="External"/><Relationship Id="rId41" Type="http://schemas.openxmlformats.org/officeDocument/2006/relationships/hyperlink" Target="https://www.walkscore.com/UT/St._George" TargetMode="External"/><Relationship Id="rId54" Type="http://schemas.openxmlformats.org/officeDocument/2006/relationships/hyperlink" Target="https://www.walkscore.com/UT/Washington" TargetMode="External"/><Relationship Id="rId1" Type="http://schemas.openxmlformats.org/officeDocument/2006/relationships/hyperlink" Target="https://www.walkscore.com/UT/Salt_Lake_City" TargetMode="External"/><Relationship Id="rId6" Type="http://schemas.openxmlformats.org/officeDocument/2006/relationships/hyperlink" Target="https://www.walkscore.com/UT/Millcreek" TargetMode="External"/><Relationship Id="rId15" Type="http://schemas.openxmlformats.org/officeDocument/2006/relationships/hyperlink" Target="https://www.walkscore.com/UT/Brigham_City" TargetMode="External"/><Relationship Id="rId23" Type="http://schemas.openxmlformats.org/officeDocument/2006/relationships/hyperlink" Target="https://www.walkscore.com/UT/Sandy" TargetMode="External"/><Relationship Id="rId28" Type="http://schemas.openxmlformats.org/officeDocument/2006/relationships/hyperlink" Target="https://www.walkscore.com/UT/Kearns" TargetMode="External"/><Relationship Id="rId36" Type="http://schemas.openxmlformats.org/officeDocument/2006/relationships/hyperlink" Target="https://www.walkscore.com/UT/West_Jordan" TargetMode="External"/><Relationship Id="rId49" Type="http://schemas.openxmlformats.org/officeDocument/2006/relationships/hyperlink" Target="https://www.walkscore.com/UT/Farmington" TargetMode="External"/><Relationship Id="rId57" Type="http://schemas.openxmlformats.org/officeDocument/2006/relationships/table" Target="../tables/table48.xml"/><Relationship Id="rId10" Type="http://schemas.openxmlformats.org/officeDocument/2006/relationships/hyperlink" Target="https://www.walkscore.com/UT/Orem" TargetMode="External"/><Relationship Id="rId31" Type="http://schemas.openxmlformats.org/officeDocument/2006/relationships/hyperlink" Target="https://www.walkscore.com/UT/Roy/84067" TargetMode="External"/><Relationship Id="rId44" Type="http://schemas.openxmlformats.org/officeDocument/2006/relationships/hyperlink" Target="https://www.walkscore.com/UT/Riverton" TargetMode="External"/><Relationship Id="rId52" Type="http://schemas.openxmlformats.org/officeDocument/2006/relationships/hyperlink" Target="https://www.walkscore.com/UT/Draper/84020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hyperlink" Target="https://www.walkscore.com/VT/South_Burlington" TargetMode="External"/><Relationship Id="rId1" Type="http://schemas.openxmlformats.org/officeDocument/2006/relationships/hyperlink" Target="https://www.walkscore.com/VT/Burlington" TargetMode="External"/></Relationships>
</file>

<file path=xl/worksheets/_rels/sheet5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VA/Manassas" TargetMode="External"/><Relationship Id="rId21" Type="http://schemas.openxmlformats.org/officeDocument/2006/relationships/hyperlink" Target="https://www.walkscore.com/VA/Fredericksburg" TargetMode="External"/><Relationship Id="rId42" Type="http://schemas.openxmlformats.org/officeDocument/2006/relationships/hyperlink" Target="https://www.walkscore.com/VA/Portsmouth/23703" TargetMode="External"/><Relationship Id="rId47" Type="http://schemas.openxmlformats.org/officeDocument/2006/relationships/hyperlink" Target="https://www.walkscore.com/VA/Virginia_Beach" TargetMode="External"/><Relationship Id="rId63" Type="http://schemas.openxmlformats.org/officeDocument/2006/relationships/hyperlink" Target="https://www.walkscore.com/VA/Rose_Hill" TargetMode="External"/><Relationship Id="rId68" Type="http://schemas.openxmlformats.org/officeDocument/2006/relationships/hyperlink" Target="https://www.walkscore.com/VA/Danville" TargetMode="External"/><Relationship Id="rId84" Type="http://schemas.openxmlformats.org/officeDocument/2006/relationships/hyperlink" Target="https://www.walkscore.com/VA/Suffolk/23434" TargetMode="External"/><Relationship Id="rId89" Type="http://schemas.openxmlformats.org/officeDocument/2006/relationships/table" Target="../tables/table50.xml"/><Relationship Id="rId16" Type="http://schemas.openxmlformats.org/officeDocument/2006/relationships/hyperlink" Target="https://www.walkscore.com/VA/Tysons_Corner" TargetMode="External"/><Relationship Id="rId11" Type="http://schemas.openxmlformats.org/officeDocument/2006/relationships/hyperlink" Target="https://www.walkscore.com/VA/Richmond/23220" TargetMode="External"/><Relationship Id="rId32" Type="http://schemas.openxmlformats.org/officeDocument/2006/relationships/hyperlink" Target="https://www.walkscore.com/VA/Roanoke" TargetMode="External"/><Relationship Id="rId37" Type="http://schemas.openxmlformats.org/officeDocument/2006/relationships/hyperlink" Target="https://www.walkscore.com/VA/Burke_Centre" TargetMode="External"/><Relationship Id="rId53" Type="http://schemas.openxmlformats.org/officeDocument/2006/relationships/hyperlink" Target="https://www.walkscore.com/VA/Laurel" TargetMode="External"/><Relationship Id="rId58" Type="http://schemas.openxmlformats.org/officeDocument/2006/relationships/hyperlink" Target="https://www.walkscore.com/VA/Oakton" TargetMode="External"/><Relationship Id="rId74" Type="http://schemas.openxmlformats.org/officeDocument/2006/relationships/hyperlink" Target="https://www.walkscore.com/VA/McLean/22101" TargetMode="External"/><Relationship Id="rId79" Type="http://schemas.openxmlformats.org/officeDocument/2006/relationships/hyperlink" Target="https://www.walkscore.com/VA/Dale_City/22193" TargetMode="External"/><Relationship Id="rId5" Type="http://schemas.openxmlformats.org/officeDocument/2006/relationships/hyperlink" Target="https://www.walkscore.com/VA/Alexandria/22304" TargetMode="External"/><Relationship Id="rId14" Type="http://schemas.openxmlformats.org/officeDocument/2006/relationships/hyperlink" Target="https://www.walkscore.com/VA/Herndon" TargetMode="External"/><Relationship Id="rId22" Type="http://schemas.openxmlformats.org/officeDocument/2006/relationships/hyperlink" Target="https://www.walkscore.com/VA/Fredericksburg/22401" TargetMode="External"/><Relationship Id="rId27" Type="http://schemas.openxmlformats.org/officeDocument/2006/relationships/hyperlink" Target="https://www.walkscore.com/VA/Annandale" TargetMode="External"/><Relationship Id="rId30" Type="http://schemas.openxmlformats.org/officeDocument/2006/relationships/hyperlink" Target="https://www.walkscore.com/VA/Reston" TargetMode="External"/><Relationship Id="rId35" Type="http://schemas.openxmlformats.org/officeDocument/2006/relationships/hyperlink" Target="https://www.walkscore.com/VA/Springfield/22150" TargetMode="External"/><Relationship Id="rId43" Type="http://schemas.openxmlformats.org/officeDocument/2006/relationships/hyperlink" Target="https://www.walkscore.com/VA/Staunton" TargetMode="External"/><Relationship Id="rId48" Type="http://schemas.openxmlformats.org/officeDocument/2006/relationships/hyperlink" Target="https://www.walkscore.com/VA/Virginia_Beach/23464" TargetMode="External"/><Relationship Id="rId56" Type="http://schemas.openxmlformats.org/officeDocument/2006/relationships/hyperlink" Target="https://www.walkscore.com/VA/Tuckahoe" TargetMode="External"/><Relationship Id="rId64" Type="http://schemas.openxmlformats.org/officeDocument/2006/relationships/hyperlink" Target="https://www.walkscore.com/VA/Lorton" TargetMode="External"/><Relationship Id="rId69" Type="http://schemas.openxmlformats.org/officeDocument/2006/relationships/hyperlink" Target="https://www.walkscore.com/VA/Burke" TargetMode="External"/><Relationship Id="rId77" Type="http://schemas.openxmlformats.org/officeDocument/2006/relationships/hyperlink" Target="https://www.walkscore.com/VA/Chesapeake/23322" TargetMode="External"/><Relationship Id="rId8" Type="http://schemas.openxmlformats.org/officeDocument/2006/relationships/hyperlink" Target="https://www.walkscore.com/VA/West_Falls_Church" TargetMode="External"/><Relationship Id="rId51" Type="http://schemas.openxmlformats.org/officeDocument/2006/relationships/hyperlink" Target="https://www.walkscore.com/VA/Marumsco" TargetMode="External"/><Relationship Id="rId72" Type="http://schemas.openxmlformats.org/officeDocument/2006/relationships/hyperlink" Target="https://www.walkscore.com/VA/Christiansburg" TargetMode="External"/><Relationship Id="rId80" Type="http://schemas.openxmlformats.org/officeDocument/2006/relationships/hyperlink" Target="https://www.walkscore.com/VA/South_Riding" TargetMode="External"/><Relationship Id="rId85" Type="http://schemas.openxmlformats.org/officeDocument/2006/relationships/hyperlink" Target="https://www.walkscore.com/VA/Mechanicsville" TargetMode="External"/><Relationship Id="rId3" Type="http://schemas.openxmlformats.org/officeDocument/2006/relationships/hyperlink" Target="https://www.walkscore.com/VA/Bailey%27s_Crossroads" TargetMode="External"/><Relationship Id="rId12" Type="http://schemas.openxmlformats.org/officeDocument/2006/relationships/hyperlink" Target="https://www.walkscore.com/VA/Winchester" TargetMode="External"/><Relationship Id="rId17" Type="http://schemas.openxmlformats.org/officeDocument/2006/relationships/hyperlink" Target="https://www.walkscore.com/VA/Woodlawn" TargetMode="External"/><Relationship Id="rId25" Type="http://schemas.openxmlformats.org/officeDocument/2006/relationships/hyperlink" Target="https://www.walkscore.com/VA/Blacksburg" TargetMode="External"/><Relationship Id="rId33" Type="http://schemas.openxmlformats.org/officeDocument/2006/relationships/hyperlink" Target="https://www.walkscore.com/VA/Roanoke/24017" TargetMode="External"/><Relationship Id="rId38" Type="http://schemas.openxmlformats.org/officeDocument/2006/relationships/hyperlink" Target="https://www.walkscore.com/VA/Ashburn" TargetMode="External"/><Relationship Id="rId46" Type="http://schemas.openxmlformats.org/officeDocument/2006/relationships/hyperlink" Target="https://www.walkscore.com/VA/Franconia" TargetMode="External"/><Relationship Id="rId59" Type="http://schemas.openxmlformats.org/officeDocument/2006/relationships/hyperlink" Target="https://www.walkscore.com/VA/Petersburg" TargetMode="External"/><Relationship Id="rId67" Type="http://schemas.openxmlformats.org/officeDocument/2006/relationships/hyperlink" Target="https://www.walkscore.com/VA/Salem" TargetMode="External"/><Relationship Id="rId20" Type="http://schemas.openxmlformats.org/officeDocument/2006/relationships/hyperlink" Target="https://www.walkscore.com/VA/Fair_Oaks" TargetMode="External"/><Relationship Id="rId41" Type="http://schemas.openxmlformats.org/officeDocument/2006/relationships/hyperlink" Target="https://www.walkscore.com/VA/Portsmouth" TargetMode="External"/><Relationship Id="rId54" Type="http://schemas.openxmlformats.org/officeDocument/2006/relationships/hyperlink" Target="https://www.walkscore.com/VA/Centreville" TargetMode="External"/><Relationship Id="rId62" Type="http://schemas.openxmlformats.org/officeDocument/2006/relationships/hyperlink" Target="https://www.walkscore.com/VA/Lynchburg" TargetMode="External"/><Relationship Id="rId70" Type="http://schemas.openxmlformats.org/officeDocument/2006/relationships/hyperlink" Target="https://www.walkscore.com/VA/Lake_Ridge" TargetMode="External"/><Relationship Id="rId75" Type="http://schemas.openxmlformats.org/officeDocument/2006/relationships/hyperlink" Target="https://www.walkscore.com/VA/West_Springfield" TargetMode="External"/><Relationship Id="rId83" Type="http://schemas.openxmlformats.org/officeDocument/2006/relationships/hyperlink" Target="https://www.walkscore.com/VA/Suffolk" TargetMode="External"/><Relationship Id="rId88" Type="http://schemas.openxmlformats.org/officeDocument/2006/relationships/hyperlink" Target="https://www.walkscore.com/VA/Chester" TargetMode="External"/><Relationship Id="rId1" Type="http://schemas.openxmlformats.org/officeDocument/2006/relationships/hyperlink" Target="https://www.walkscore.com/VA/Arlington" TargetMode="External"/><Relationship Id="rId6" Type="http://schemas.openxmlformats.org/officeDocument/2006/relationships/hyperlink" Target="https://www.walkscore.com/VA/Charlottesville" TargetMode="External"/><Relationship Id="rId15" Type="http://schemas.openxmlformats.org/officeDocument/2006/relationships/hyperlink" Target="https://www.walkscore.com/VA/McNair" TargetMode="External"/><Relationship Id="rId23" Type="http://schemas.openxmlformats.org/officeDocument/2006/relationships/hyperlink" Target="https://www.walkscore.com/VA/Harrisonburg" TargetMode="External"/><Relationship Id="rId28" Type="http://schemas.openxmlformats.org/officeDocument/2006/relationships/hyperlink" Target="https://www.walkscore.com/VA/Lincolnia" TargetMode="External"/><Relationship Id="rId36" Type="http://schemas.openxmlformats.org/officeDocument/2006/relationships/hyperlink" Target="https://www.walkscore.com/VA/Sterling" TargetMode="External"/><Relationship Id="rId49" Type="http://schemas.openxmlformats.org/officeDocument/2006/relationships/hyperlink" Target="https://www.walkscore.com/VA/Hampton" TargetMode="External"/><Relationship Id="rId57" Type="http://schemas.openxmlformats.org/officeDocument/2006/relationships/hyperlink" Target="https://www.walkscore.com/VA/Tuckahoe/23229" TargetMode="External"/><Relationship Id="rId10" Type="http://schemas.openxmlformats.org/officeDocument/2006/relationships/hyperlink" Target="https://www.walkscore.com/VA/Richmond" TargetMode="External"/><Relationship Id="rId31" Type="http://schemas.openxmlformats.org/officeDocument/2006/relationships/hyperlink" Target="https://www.walkscore.com/VA/Reston/20191" TargetMode="External"/><Relationship Id="rId44" Type="http://schemas.openxmlformats.org/officeDocument/2006/relationships/hyperlink" Target="https://www.walkscore.com/VA/Newport_News" TargetMode="External"/><Relationship Id="rId52" Type="http://schemas.openxmlformats.org/officeDocument/2006/relationships/hyperlink" Target="https://www.walkscore.com/VA/Colonial_Heights" TargetMode="External"/><Relationship Id="rId60" Type="http://schemas.openxmlformats.org/officeDocument/2006/relationships/hyperlink" Target="https://www.walkscore.com/VA/Short_Pump" TargetMode="External"/><Relationship Id="rId65" Type="http://schemas.openxmlformats.org/officeDocument/2006/relationships/hyperlink" Target="https://www.walkscore.com/VA/Bristol" TargetMode="External"/><Relationship Id="rId73" Type="http://schemas.openxmlformats.org/officeDocument/2006/relationships/hyperlink" Target="https://www.walkscore.com/VA/McLean" TargetMode="External"/><Relationship Id="rId78" Type="http://schemas.openxmlformats.org/officeDocument/2006/relationships/hyperlink" Target="https://www.walkscore.com/VA/Dale_City" TargetMode="External"/><Relationship Id="rId81" Type="http://schemas.openxmlformats.org/officeDocument/2006/relationships/hyperlink" Target="https://www.walkscore.com/VA/Franklin_Farm" TargetMode="External"/><Relationship Id="rId86" Type="http://schemas.openxmlformats.org/officeDocument/2006/relationships/hyperlink" Target="https://www.walkscore.com/VA/Montclair" TargetMode="External"/><Relationship Id="rId4" Type="http://schemas.openxmlformats.org/officeDocument/2006/relationships/hyperlink" Target="https://www.walkscore.com/VA/Alexandria" TargetMode="External"/><Relationship Id="rId9" Type="http://schemas.openxmlformats.org/officeDocument/2006/relationships/hyperlink" Target="https://www.walkscore.com/VA/West_Falls_Church/22042" TargetMode="External"/><Relationship Id="rId13" Type="http://schemas.openxmlformats.org/officeDocument/2006/relationships/hyperlink" Target="https://www.walkscore.com/VA/Winchester/22601" TargetMode="External"/><Relationship Id="rId18" Type="http://schemas.openxmlformats.org/officeDocument/2006/relationships/hyperlink" Target="https://www.walkscore.com/VA/Norfolk" TargetMode="External"/><Relationship Id="rId39" Type="http://schemas.openxmlformats.org/officeDocument/2006/relationships/hyperlink" Target="https://www.walkscore.com/VA/Leesburg" TargetMode="External"/><Relationship Id="rId34" Type="http://schemas.openxmlformats.org/officeDocument/2006/relationships/hyperlink" Target="https://www.walkscore.com/VA/Springfield" TargetMode="External"/><Relationship Id="rId50" Type="http://schemas.openxmlformats.org/officeDocument/2006/relationships/hyperlink" Target="https://www.walkscore.com/VA/Hampton/23666" TargetMode="External"/><Relationship Id="rId55" Type="http://schemas.openxmlformats.org/officeDocument/2006/relationships/hyperlink" Target="https://www.walkscore.com/VA/Waynesboro" TargetMode="External"/><Relationship Id="rId76" Type="http://schemas.openxmlformats.org/officeDocument/2006/relationships/hyperlink" Target="https://www.walkscore.com/VA/Chesapeake" TargetMode="External"/><Relationship Id="rId7" Type="http://schemas.openxmlformats.org/officeDocument/2006/relationships/hyperlink" Target="https://www.walkscore.com/VA/Fairfax" TargetMode="External"/><Relationship Id="rId71" Type="http://schemas.openxmlformats.org/officeDocument/2006/relationships/hyperlink" Target="https://www.walkscore.com/VA/Cave_Spring" TargetMode="External"/><Relationship Id="rId2" Type="http://schemas.openxmlformats.org/officeDocument/2006/relationships/hyperlink" Target="https://www.walkscore.com/VA/Arlington/22204" TargetMode="External"/><Relationship Id="rId29" Type="http://schemas.openxmlformats.org/officeDocument/2006/relationships/hyperlink" Target="https://www.walkscore.com/VA/Lincolnia/22312" TargetMode="External"/><Relationship Id="rId24" Type="http://schemas.openxmlformats.org/officeDocument/2006/relationships/hyperlink" Target="https://www.walkscore.com/VA/Idylwood" TargetMode="External"/><Relationship Id="rId40" Type="http://schemas.openxmlformats.org/officeDocument/2006/relationships/hyperlink" Target="https://www.walkscore.com/VA/Hopewell" TargetMode="External"/><Relationship Id="rId45" Type="http://schemas.openxmlformats.org/officeDocument/2006/relationships/hyperlink" Target="https://www.walkscore.com/VA/Newport_News/23608" TargetMode="External"/><Relationship Id="rId66" Type="http://schemas.openxmlformats.org/officeDocument/2006/relationships/hyperlink" Target="https://www.walkscore.com/VA/Bristol/24201" TargetMode="External"/><Relationship Id="rId87" Type="http://schemas.openxmlformats.org/officeDocument/2006/relationships/hyperlink" Target="https://www.walkscore.com/VA/Linton_Hall" TargetMode="External"/><Relationship Id="rId61" Type="http://schemas.openxmlformats.org/officeDocument/2006/relationships/hyperlink" Target="https://www.walkscore.com/VA/Chantilly" TargetMode="External"/><Relationship Id="rId82" Type="http://schemas.openxmlformats.org/officeDocument/2006/relationships/hyperlink" Target="https://www.walkscore.com/VA/Meadowbrook" TargetMode="External"/><Relationship Id="rId19" Type="http://schemas.openxmlformats.org/officeDocument/2006/relationships/hyperlink" Target="https://www.walkscore.com/VA/Norfolk/23503" TargetMode="External"/></Relationships>
</file>

<file path=xl/worksheets/_rels/sheet5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WA/Pullman" TargetMode="External"/><Relationship Id="rId21" Type="http://schemas.openxmlformats.org/officeDocument/2006/relationships/hyperlink" Target="https://www.walkscore.com/WA/Bellingham/98225" TargetMode="External"/><Relationship Id="rId42" Type="http://schemas.openxmlformats.org/officeDocument/2006/relationships/hyperlink" Target="https://www.walkscore.com/WA/Port_Angeles" TargetMode="External"/><Relationship Id="rId47" Type="http://schemas.openxmlformats.org/officeDocument/2006/relationships/hyperlink" Target="https://www.walkscore.com/WA/Pasco" TargetMode="External"/><Relationship Id="rId63" Type="http://schemas.openxmlformats.org/officeDocument/2006/relationships/hyperlink" Target="https://www.walkscore.com/WA/Battle_Ground" TargetMode="External"/><Relationship Id="rId68" Type="http://schemas.openxmlformats.org/officeDocument/2006/relationships/hyperlink" Target="https://www.walkscore.com/WA/Salmon_Creek" TargetMode="External"/><Relationship Id="rId84" Type="http://schemas.openxmlformats.org/officeDocument/2006/relationships/hyperlink" Target="https://www.walkscore.com/WA/Marysville" TargetMode="External"/><Relationship Id="rId89" Type="http://schemas.openxmlformats.org/officeDocument/2006/relationships/hyperlink" Target="https://www.walkscore.com/WA/Bainbridge_Island" TargetMode="External"/><Relationship Id="rId16" Type="http://schemas.openxmlformats.org/officeDocument/2006/relationships/hyperlink" Target="https://www.walkscore.com/WA/Everett" TargetMode="External"/><Relationship Id="rId11" Type="http://schemas.openxmlformats.org/officeDocument/2006/relationships/hyperlink" Target="https://www.walkscore.com/WA/Bremerton" TargetMode="External"/><Relationship Id="rId32" Type="http://schemas.openxmlformats.org/officeDocument/2006/relationships/hyperlink" Target="https://www.walkscore.com/WA/Des_Moines" TargetMode="External"/><Relationship Id="rId37" Type="http://schemas.openxmlformats.org/officeDocument/2006/relationships/hyperlink" Target="https://www.walkscore.com/WA/Kent/98032" TargetMode="External"/><Relationship Id="rId53" Type="http://schemas.openxmlformats.org/officeDocument/2006/relationships/hyperlink" Target="https://www.walkscore.com/WA/Richland" TargetMode="External"/><Relationship Id="rId58" Type="http://schemas.openxmlformats.org/officeDocument/2006/relationships/hyperlink" Target="https://www.walkscore.com/WA/Mercer_Island/98040" TargetMode="External"/><Relationship Id="rId74" Type="http://schemas.openxmlformats.org/officeDocument/2006/relationships/hyperlink" Target="https://www.walkscore.com/WA/Inglewood-Finn_Hill" TargetMode="External"/><Relationship Id="rId79" Type="http://schemas.openxmlformats.org/officeDocument/2006/relationships/hyperlink" Target="https://www.walkscore.com/WA/Arlington" TargetMode="External"/><Relationship Id="rId102" Type="http://schemas.openxmlformats.org/officeDocument/2006/relationships/hyperlink" Target="https://www.walkscore.com/WA/Graham" TargetMode="External"/><Relationship Id="rId5" Type="http://schemas.openxmlformats.org/officeDocument/2006/relationships/hyperlink" Target="https://www.walkscore.com/WA/Lynnwood" TargetMode="External"/><Relationship Id="rId90" Type="http://schemas.openxmlformats.org/officeDocument/2006/relationships/hyperlink" Target="https://www.walkscore.com/WA/Bainbridge_Island/98110" TargetMode="External"/><Relationship Id="rId95" Type="http://schemas.openxmlformats.org/officeDocument/2006/relationships/hyperlink" Target="https://www.walkscore.com/WA/Covington" TargetMode="External"/><Relationship Id="rId22" Type="http://schemas.openxmlformats.org/officeDocument/2006/relationships/hyperlink" Target="https://www.walkscore.com/WA/Edmonds" TargetMode="External"/><Relationship Id="rId27" Type="http://schemas.openxmlformats.org/officeDocument/2006/relationships/hyperlink" Target="https://www.walkscore.com/WA/Vancouver" TargetMode="External"/><Relationship Id="rId43" Type="http://schemas.openxmlformats.org/officeDocument/2006/relationships/hyperlink" Target="https://www.walkscore.com/WA/North_Lynnwood" TargetMode="External"/><Relationship Id="rId48" Type="http://schemas.openxmlformats.org/officeDocument/2006/relationships/hyperlink" Target="https://www.walkscore.com/WA/SeaTac" TargetMode="External"/><Relationship Id="rId64" Type="http://schemas.openxmlformats.org/officeDocument/2006/relationships/hyperlink" Target="https://www.walkscore.com/WA/Issaquah" TargetMode="External"/><Relationship Id="rId69" Type="http://schemas.openxmlformats.org/officeDocument/2006/relationships/hyperlink" Target="https://www.walkscore.com/WA/Lacey" TargetMode="External"/><Relationship Id="rId80" Type="http://schemas.openxmlformats.org/officeDocument/2006/relationships/hyperlink" Target="https://www.walkscore.com/WA/East_Hill-Meridian" TargetMode="External"/><Relationship Id="rId85" Type="http://schemas.openxmlformats.org/officeDocument/2006/relationships/hyperlink" Target="https://www.walkscore.com/WA/Marysville/98270" TargetMode="External"/><Relationship Id="rId12" Type="http://schemas.openxmlformats.org/officeDocument/2006/relationships/hyperlink" Target="https://www.walkscore.com/WA/Bremerton/98337" TargetMode="External"/><Relationship Id="rId17" Type="http://schemas.openxmlformats.org/officeDocument/2006/relationships/hyperlink" Target="https://www.walkscore.com/WA/Everett/98203" TargetMode="External"/><Relationship Id="rId33" Type="http://schemas.openxmlformats.org/officeDocument/2006/relationships/hyperlink" Target="https://www.walkscore.com/WA/Hazel_Dell" TargetMode="External"/><Relationship Id="rId38" Type="http://schemas.openxmlformats.org/officeDocument/2006/relationships/hyperlink" Target="https://www.walkscore.com/WA/Renton" TargetMode="External"/><Relationship Id="rId59" Type="http://schemas.openxmlformats.org/officeDocument/2006/relationships/hyperlink" Target="https://www.walkscore.com/WA/Puyallup" TargetMode="External"/><Relationship Id="rId103" Type="http://schemas.openxmlformats.org/officeDocument/2006/relationships/hyperlink" Target="https://www.walkscore.com/WA/Cottage_Lake" TargetMode="External"/><Relationship Id="rId20" Type="http://schemas.openxmlformats.org/officeDocument/2006/relationships/hyperlink" Target="https://www.walkscore.com/WA/Bellingham" TargetMode="External"/><Relationship Id="rId41" Type="http://schemas.openxmlformats.org/officeDocument/2006/relationships/hyperlink" Target="https://www.walkscore.com/WA/Lakewood/98499" TargetMode="External"/><Relationship Id="rId54" Type="http://schemas.openxmlformats.org/officeDocument/2006/relationships/hyperlink" Target="https://www.walkscore.com/WA/Auburn" TargetMode="External"/><Relationship Id="rId62" Type="http://schemas.openxmlformats.org/officeDocument/2006/relationships/hyperlink" Target="https://www.walkscore.com/WA/Orchards" TargetMode="External"/><Relationship Id="rId70" Type="http://schemas.openxmlformats.org/officeDocument/2006/relationships/hyperlink" Target="https://www.walkscore.com/WA/Bothell" TargetMode="External"/><Relationship Id="rId75" Type="http://schemas.openxmlformats.org/officeDocument/2006/relationships/hyperlink" Target="https://www.walkscore.com/WA/Kenmore" TargetMode="External"/><Relationship Id="rId83" Type="http://schemas.openxmlformats.org/officeDocument/2006/relationships/hyperlink" Target="https://www.walkscore.com/WA/Maple_Valley" TargetMode="External"/><Relationship Id="rId88" Type="http://schemas.openxmlformats.org/officeDocument/2006/relationships/hyperlink" Target="https://www.walkscore.com/WA/Fairwood" TargetMode="External"/><Relationship Id="rId91" Type="http://schemas.openxmlformats.org/officeDocument/2006/relationships/hyperlink" Target="https://www.walkscore.com/WA/Eastmont" TargetMode="External"/><Relationship Id="rId96" Type="http://schemas.openxmlformats.org/officeDocument/2006/relationships/hyperlink" Target="https://www.walkscore.com/WA/South_Hill" TargetMode="External"/><Relationship Id="rId1" Type="http://schemas.openxmlformats.org/officeDocument/2006/relationships/hyperlink" Target="https://www.walkscore.com/WA/Seattle" TargetMode="External"/><Relationship Id="rId6" Type="http://schemas.openxmlformats.org/officeDocument/2006/relationships/hyperlink" Target="https://www.walkscore.com/WA/Burien" TargetMode="External"/><Relationship Id="rId15" Type="http://schemas.openxmlformats.org/officeDocument/2006/relationships/hyperlink" Target="https://www.walkscore.com/WA/Spokane/99205" TargetMode="External"/><Relationship Id="rId23" Type="http://schemas.openxmlformats.org/officeDocument/2006/relationships/hyperlink" Target="https://www.walkscore.com/WA/Wenatchee" TargetMode="External"/><Relationship Id="rId28" Type="http://schemas.openxmlformats.org/officeDocument/2006/relationships/hyperlink" Target="https://www.walkscore.com/WA/Vancouver/98683" TargetMode="External"/><Relationship Id="rId36" Type="http://schemas.openxmlformats.org/officeDocument/2006/relationships/hyperlink" Target="https://www.walkscore.com/WA/Kent" TargetMode="External"/><Relationship Id="rId49" Type="http://schemas.openxmlformats.org/officeDocument/2006/relationships/hyperlink" Target="https://www.walkscore.com/WA/Kennewick" TargetMode="External"/><Relationship Id="rId57" Type="http://schemas.openxmlformats.org/officeDocument/2006/relationships/hyperlink" Target="https://www.walkscore.com/WA/Mercer_Island" TargetMode="External"/><Relationship Id="rId10" Type="http://schemas.openxmlformats.org/officeDocument/2006/relationships/hyperlink" Target="https://www.walkscore.com/WA/Kirkland/98033" TargetMode="External"/><Relationship Id="rId31" Type="http://schemas.openxmlformats.org/officeDocument/2006/relationships/hyperlink" Target="https://www.walkscore.com/WA/Longview" TargetMode="External"/><Relationship Id="rId44" Type="http://schemas.openxmlformats.org/officeDocument/2006/relationships/hyperlink" Target="https://www.walkscore.com/WA/Olympia" TargetMode="External"/><Relationship Id="rId52" Type="http://schemas.openxmlformats.org/officeDocument/2006/relationships/hyperlink" Target="https://www.walkscore.com/WA/Mount_Vernon" TargetMode="External"/><Relationship Id="rId60" Type="http://schemas.openxmlformats.org/officeDocument/2006/relationships/hyperlink" Target="https://www.walkscore.com/WA/University_Place" TargetMode="External"/><Relationship Id="rId65" Type="http://schemas.openxmlformats.org/officeDocument/2006/relationships/hyperlink" Target="https://www.walkscore.com/WA/Monroe" TargetMode="External"/><Relationship Id="rId73" Type="http://schemas.openxmlformats.org/officeDocument/2006/relationships/hyperlink" Target="https://www.walkscore.com/WA/Tumwater" TargetMode="External"/><Relationship Id="rId78" Type="http://schemas.openxmlformats.org/officeDocument/2006/relationships/hyperlink" Target="https://www.walkscore.com/WA/Oak_Harbor" TargetMode="External"/><Relationship Id="rId81" Type="http://schemas.openxmlformats.org/officeDocument/2006/relationships/hyperlink" Target="https://www.walkscore.com/WA/Mukilteo" TargetMode="External"/><Relationship Id="rId86" Type="http://schemas.openxmlformats.org/officeDocument/2006/relationships/hyperlink" Target="https://www.walkscore.com/WA/Lake_Stevens" TargetMode="External"/><Relationship Id="rId94" Type="http://schemas.openxmlformats.org/officeDocument/2006/relationships/hyperlink" Target="https://www.walkscore.com/WA/Bothell_West" TargetMode="External"/><Relationship Id="rId99" Type="http://schemas.openxmlformats.org/officeDocument/2006/relationships/hyperlink" Target="https://www.walkscore.com/WA/Sammamish" TargetMode="External"/><Relationship Id="rId101" Type="http://schemas.openxmlformats.org/officeDocument/2006/relationships/hyperlink" Target="https://www.walkscore.com/WA/Union_Hill-Novelty_Hill" TargetMode="External"/><Relationship Id="rId4" Type="http://schemas.openxmlformats.org/officeDocument/2006/relationships/hyperlink" Target="https://www.walkscore.com/WA/Tacoma/98406" TargetMode="External"/><Relationship Id="rId9" Type="http://schemas.openxmlformats.org/officeDocument/2006/relationships/hyperlink" Target="https://www.walkscore.com/WA/Kirkland" TargetMode="External"/><Relationship Id="rId13" Type="http://schemas.openxmlformats.org/officeDocument/2006/relationships/hyperlink" Target="https://www.walkscore.com/WA/Shoreline" TargetMode="External"/><Relationship Id="rId18" Type="http://schemas.openxmlformats.org/officeDocument/2006/relationships/hyperlink" Target="https://www.walkscore.com/WA/Yakima" TargetMode="External"/><Relationship Id="rId39" Type="http://schemas.openxmlformats.org/officeDocument/2006/relationships/hyperlink" Target="https://www.walkscore.com/WA/Renton/98055" TargetMode="External"/><Relationship Id="rId34" Type="http://schemas.openxmlformats.org/officeDocument/2006/relationships/hyperlink" Target="https://www.walkscore.com/WA/Tukwila" TargetMode="External"/><Relationship Id="rId50" Type="http://schemas.openxmlformats.org/officeDocument/2006/relationships/hyperlink" Target="https://www.walkscore.com/WA/Kennewick/99336" TargetMode="External"/><Relationship Id="rId55" Type="http://schemas.openxmlformats.org/officeDocument/2006/relationships/hyperlink" Target="https://www.walkscore.com/WA/Auburn/98002" TargetMode="External"/><Relationship Id="rId76" Type="http://schemas.openxmlformats.org/officeDocument/2006/relationships/hyperlink" Target="https://www.walkscore.com/WA/Kenmore/98028" TargetMode="External"/><Relationship Id="rId97" Type="http://schemas.openxmlformats.org/officeDocument/2006/relationships/hyperlink" Target="https://www.walkscore.com/WA/Bonney_Lake" TargetMode="External"/><Relationship Id="rId104" Type="http://schemas.openxmlformats.org/officeDocument/2006/relationships/hyperlink" Target="https://www.walkscore.com/WA/Frederickson" TargetMode="External"/><Relationship Id="rId7" Type="http://schemas.openxmlformats.org/officeDocument/2006/relationships/hyperlink" Target="https://www.walkscore.com/WA/Mountlake_Terrace" TargetMode="External"/><Relationship Id="rId71" Type="http://schemas.openxmlformats.org/officeDocument/2006/relationships/hyperlink" Target="https://www.walkscore.com/WA/Moses_Lake" TargetMode="External"/><Relationship Id="rId92" Type="http://schemas.openxmlformats.org/officeDocument/2006/relationships/hyperlink" Target="https://www.walkscore.com/WA/Silver_Firs" TargetMode="External"/><Relationship Id="rId2" Type="http://schemas.openxmlformats.org/officeDocument/2006/relationships/hyperlink" Target="https://www.walkscore.com/WA/Seattle/98115" TargetMode="External"/><Relationship Id="rId29" Type="http://schemas.openxmlformats.org/officeDocument/2006/relationships/hyperlink" Target="https://www.walkscore.com/WA/Bellevue" TargetMode="External"/><Relationship Id="rId24" Type="http://schemas.openxmlformats.org/officeDocument/2006/relationships/hyperlink" Target="https://www.walkscore.com/WA/Walla_Walla" TargetMode="External"/><Relationship Id="rId40" Type="http://schemas.openxmlformats.org/officeDocument/2006/relationships/hyperlink" Target="https://www.walkscore.com/WA/Lakewood" TargetMode="External"/><Relationship Id="rId45" Type="http://schemas.openxmlformats.org/officeDocument/2006/relationships/hyperlink" Target="https://www.walkscore.com/WA/Federal_Way" TargetMode="External"/><Relationship Id="rId66" Type="http://schemas.openxmlformats.org/officeDocument/2006/relationships/hyperlink" Target="https://www.walkscore.com/WA/Spokane_Valley" TargetMode="External"/><Relationship Id="rId87" Type="http://schemas.openxmlformats.org/officeDocument/2006/relationships/hyperlink" Target="https://www.walkscore.com/WA/Spanaway" TargetMode="External"/><Relationship Id="rId61" Type="http://schemas.openxmlformats.org/officeDocument/2006/relationships/hyperlink" Target="https://www.walkscore.com/WA/University_Place/98467" TargetMode="External"/><Relationship Id="rId82" Type="http://schemas.openxmlformats.org/officeDocument/2006/relationships/hyperlink" Target="https://www.walkscore.com/WA/Mukilteo/98275" TargetMode="External"/><Relationship Id="rId19" Type="http://schemas.openxmlformats.org/officeDocument/2006/relationships/hyperlink" Target="https://www.walkscore.com/WA/Yakima/98902" TargetMode="External"/><Relationship Id="rId14" Type="http://schemas.openxmlformats.org/officeDocument/2006/relationships/hyperlink" Target="https://www.walkscore.com/WA/Spokane" TargetMode="External"/><Relationship Id="rId30" Type="http://schemas.openxmlformats.org/officeDocument/2006/relationships/hyperlink" Target="https://www.walkscore.com/WA/Bellevue/98006" TargetMode="External"/><Relationship Id="rId35" Type="http://schemas.openxmlformats.org/officeDocument/2006/relationships/hyperlink" Target="https://www.walkscore.com/WA/Ellensburg" TargetMode="External"/><Relationship Id="rId56" Type="http://schemas.openxmlformats.org/officeDocument/2006/relationships/hyperlink" Target="https://www.walkscore.com/WA/Redmond" TargetMode="External"/><Relationship Id="rId77" Type="http://schemas.openxmlformats.org/officeDocument/2006/relationships/hyperlink" Target="https://www.walkscore.com/WA/Five_Corners" TargetMode="External"/><Relationship Id="rId100" Type="http://schemas.openxmlformats.org/officeDocument/2006/relationships/hyperlink" Target="https://www.walkscore.com/WA/Sammamish/98075" TargetMode="External"/><Relationship Id="rId105" Type="http://schemas.openxmlformats.org/officeDocument/2006/relationships/table" Target="../tables/table51.xml"/><Relationship Id="rId8" Type="http://schemas.openxmlformats.org/officeDocument/2006/relationships/hyperlink" Target="https://www.walkscore.com/WA/Mountlake_Terrace/98043" TargetMode="External"/><Relationship Id="rId51" Type="http://schemas.openxmlformats.org/officeDocument/2006/relationships/hyperlink" Target="https://www.walkscore.com/WA/Parkland" TargetMode="External"/><Relationship Id="rId72" Type="http://schemas.openxmlformats.org/officeDocument/2006/relationships/hyperlink" Target="https://www.walkscore.com/WA/Mill_Creek" TargetMode="External"/><Relationship Id="rId93" Type="http://schemas.openxmlformats.org/officeDocument/2006/relationships/hyperlink" Target="https://www.walkscore.com/WA/Camas" TargetMode="External"/><Relationship Id="rId98" Type="http://schemas.openxmlformats.org/officeDocument/2006/relationships/hyperlink" Target="https://www.walkscore.com/WA/Silverdale" TargetMode="External"/><Relationship Id="rId3" Type="http://schemas.openxmlformats.org/officeDocument/2006/relationships/hyperlink" Target="https://www.walkscore.com/WA/Tacoma" TargetMode="External"/><Relationship Id="rId25" Type="http://schemas.openxmlformats.org/officeDocument/2006/relationships/hyperlink" Target="https://www.walkscore.com/WA/Aberdeen" TargetMode="External"/><Relationship Id="rId46" Type="http://schemas.openxmlformats.org/officeDocument/2006/relationships/hyperlink" Target="https://www.walkscore.com/WA/Federal_Way/98023" TargetMode="External"/><Relationship Id="rId67" Type="http://schemas.openxmlformats.org/officeDocument/2006/relationships/hyperlink" Target="https://www.walkscore.com/WA/Spokane_Valley/99216" TargetMode="External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WV/Wheeling" TargetMode="External"/><Relationship Id="rId13" Type="http://schemas.openxmlformats.org/officeDocument/2006/relationships/table" Target="../tables/table52.xml"/><Relationship Id="rId3" Type="http://schemas.openxmlformats.org/officeDocument/2006/relationships/hyperlink" Target="https://www.walkscore.com/WV/Huntington/25703" TargetMode="External"/><Relationship Id="rId7" Type="http://schemas.openxmlformats.org/officeDocument/2006/relationships/hyperlink" Target="https://www.walkscore.com/WV/Fairmont" TargetMode="External"/><Relationship Id="rId12" Type="http://schemas.openxmlformats.org/officeDocument/2006/relationships/hyperlink" Target="https://www.walkscore.com/WV/Weirton" TargetMode="External"/><Relationship Id="rId2" Type="http://schemas.openxmlformats.org/officeDocument/2006/relationships/hyperlink" Target="https://www.walkscore.com/WV/Huntington" TargetMode="External"/><Relationship Id="rId1" Type="http://schemas.openxmlformats.org/officeDocument/2006/relationships/hyperlink" Target="https://www.walkscore.com/WV/Morgantown" TargetMode="External"/><Relationship Id="rId6" Type="http://schemas.openxmlformats.org/officeDocument/2006/relationships/hyperlink" Target="https://www.walkscore.com/WV/Clarksburg" TargetMode="External"/><Relationship Id="rId11" Type="http://schemas.openxmlformats.org/officeDocument/2006/relationships/hyperlink" Target="https://www.walkscore.com/WV/Charleston/25301" TargetMode="External"/><Relationship Id="rId5" Type="http://schemas.openxmlformats.org/officeDocument/2006/relationships/hyperlink" Target="https://www.walkscore.com/WV/Martinsburg" TargetMode="External"/><Relationship Id="rId10" Type="http://schemas.openxmlformats.org/officeDocument/2006/relationships/hyperlink" Target="https://www.walkscore.com/WV/Charleston" TargetMode="External"/><Relationship Id="rId4" Type="http://schemas.openxmlformats.org/officeDocument/2006/relationships/hyperlink" Target="https://www.walkscore.com/WV/Parkersburg" TargetMode="External"/><Relationship Id="rId9" Type="http://schemas.openxmlformats.org/officeDocument/2006/relationships/hyperlink" Target="https://www.walkscore.com/WV/Beckley" TargetMode="External"/></Relationships>
</file>

<file path=xl/worksheets/_rels/sheet6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WI/Green_Bay/54302" TargetMode="External"/><Relationship Id="rId21" Type="http://schemas.openxmlformats.org/officeDocument/2006/relationships/hyperlink" Target="https://www.walkscore.com/WI/Fond_du_Lac" TargetMode="External"/><Relationship Id="rId34" Type="http://schemas.openxmlformats.org/officeDocument/2006/relationships/hyperlink" Target="https://www.walkscore.com/WI/Manitowoc" TargetMode="External"/><Relationship Id="rId42" Type="http://schemas.openxmlformats.org/officeDocument/2006/relationships/hyperlink" Target="https://www.walkscore.com/WI/Fitchburg" TargetMode="External"/><Relationship Id="rId47" Type="http://schemas.openxmlformats.org/officeDocument/2006/relationships/hyperlink" Target="https://www.walkscore.com/WI/Oak_Creek" TargetMode="External"/><Relationship Id="rId50" Type="http://schemas.openxmlformats.org/officeDocument/2006/relationships/hyperlink" Target="https://www.walkscore.com/WI/Germantown/53022" TargetMode="External"/><Relationship Id="rId55" Type="http://schemas.openxmlformats.org/officeDocument/2006/relationships/hyperlink" Target="https://www.walkscore.com/WI/New_Berlin/53151" TargetMode="External"/><Relationship Id="rId63" Type="http://schemas.openxmlformats.org/officeDocument/2006/relationships/hyperlink" Target="https://www.walkscore.com/WI/Pleasant_Prairie" TargetMode="External"/><Relationship Id="rId7" Type="http://schemas.openxmlformats.org/officeDocument/2006/relationships/hyperlink" Target="https://www.walkscore.com/WI/Racine" TargetMode="External"/><Relationship Id="rId2" Type="http://schemas.openxmlformats.org/officeDocument/2006/relationships/hyperlink" Target="https://www.walkscore.com/WI/Milwaukee/53215" TargetMode="External"/><Relationship Id="rId16" Type="http://schemas.openxmlformats.org/officeDocument/2006/relationships/hyperlink" Target="https://www.walkscore.com/WI/Middleton" TargetMode="External"/><Relationship Id="rId29" Type="http://schemas.openxmlformats.org/officeDocument/2006/relationships/hyperlink" Target="https://www.walkscore.com/WI/Watertown" TargetMode="External"/><Relationship Id="rId11" Type="http://schemas.openxmlformats.org/officeDocument/2006/relationships/hyperlink" Target="https://www.walkscore.com/WI/Madison/53703" TargetMode="External"/><Relationship Id="rId24" Type="http://schemas.openxmlformats.org/officeDocument/2006/relationships/hyperlink" Target="https://www.walkscore.com/WI/Wausau" TargetMode="External"/><Relationship Id="rId32" Type="http://schemas.openxmlformats.org/officeDocument/2006/relationships/hyperlink" Target="https://www.walkscore.com/WI/Greenfield/53228" TargetMode="External"/><Relationship Id="rId37" Type="http://schemas.openxmlformats.org/officeDocument/2006/relationships/hyperlink" Target="https://www.walkscore.com/WI/Marshfield" TargetMode="External"/><Relationship Id="rId40" Type="http://schemas.openxmlformats.org/officeDocument/2006/relationships/hyperlink" Target="https://www.walkscore.com/WI/Sun_Prairie" TargetMode="External"/><Relationship Id="rId45" Type="http://schemas.openxmlformats.org/officeDocument/2006/relationships/hyperlink" Target="https://www.walkscore.com/WI/Menomonee_Falls" TargetMode="External"/><Relationship Id="rId53" Type="http://schemas.openxmlformats.org/officeDocument/2006/relationships/hyperlink" Target="https://www.walkscore.com/WI/Mount_Pleasant" TargetMode="External"/><Relationship Id="rId58" Type="http://schemas.openxmlformats.org/officeDocument/2006/relationships/hyperlink" Target="https://www.walkscore.com/WI/Franklin/53132" TargetMode="External"/><Relationship Id="rId66" Type="http://schemas.openxmlformats.org/officeDocument/2006/relationships/hyperlink" Target="https://www.walkscore.com/WI/Caledonia/53402" TargetMode="External"/><Relationship Id="rId5" Type="http://schemas.openxmlformats.org/officeDocument/2006/relationships/hyperlink" Target="https://www.walkscore.com/WI/Wauwatosa" TargetMode="External"/><Relationship Id="rId61" Type="http://schemas.openxmlformats.org/officeDocument/2006/relationships/hyperlink" Target="https://www.walkscore.com/WI/Mequon" TargetMode="External"/><Relationship Id="rId19" Type="http://schemas.openxmlformats.org/officeDocument/2006/relationships/hyperlink" Target="https://www.walkscore.com/WI/South_Milwaukee/53172" TargetMode="External"/><Relationship Id="rId14" Type="http://schemas.openxmlformats.org/officeDocument/2006/relationships/hyperlink" Target="https://www.walkscore.com/WI/Cudahy" TargetMode="External"/><Relationship Id="rId22" Type="http://schemas.openxmlformats.org/officeDocument/2006/relationships/hyperlink" Target="https://www.walkscore.com/WI/Superior" TargetMode="External"/><Relationship Id="rId27" Type="http://schemas.openxmlformats.org/officeDocument/2006/relationships/hyperlink" Target="https://www.walkscore.com/WI/Beloit" TargetMode="External"/><Relationship Id="rId30" Type="http://schemas.openxmlformats.org/officeDocument/2006/relationships/hyperlink" Target="https://www.walkscore.com/WI/Menasha" TargetMode="External"/><Relationship Id="rId35" Type="http://schemas.openxmlformats.org/officeDocument/2006/relationships/hyperlink" Target="https://www.walkscore.com/WI/Janesville" TargetMode="External"/><Relationship Id="rId43" Type="http://schemas.openxmlformats.org/officeDocument/2006/relationships/hyperlink" Target="https://www.walkscore.com/WI/De_Pere" TargetMode="External"/><Relationship Id="rId48" Type="http://schemas.openxmlformats.org/officeDocument/2006/relationships/hyperlink" Target="https://www.walkscore.com/WI/Oak_Creek/53154" TargetMode="External"/><Relationship Id="rId56" Type="http://schemas.openxmlformats.org/officeDocument/2006/relationships/hyperlink" Target="https://www.walkscore.com/WI/Howard" TargetMode="External"/><Relationship Id="rId64" Type="http://schemas.openxmlformats.org/officeDocument/2006/relationships/hyperlink" Target="https://www.walkscore.com/WI/Pleasant_Prairie/53158" TargetMode="External"/><Relationship Id="rId8" Type="http://schemas.openxmlformats.org/officeDocument/2006/relationships/hyperlink" Target="https://www.walkscore.com/WI/La_Crosse" TargetMode="External"/><Relationship Id="rId51" Type="http://schemas.openxmlformats.org/officeDocument/2006/relationships/hyperlink" Target="https://www.walkscore.com/WI/Brookfield" TargetMode="External"/><Relationship Id="rId3" Type="http://schemas.openxmlformats.org/officeDocument/2006/relationships/hyperlink" Target="https://www.walkscore.com/WI/West_Allis" TargetMode="External"/><Relationship Id="rId12" Type="http://schemas.openxmlformats.org/officeDocument/2006/relationships/hyperlink" Target="https://www.walkscore.com/WI/Kenosha" TargetMode="External"/><Relationship Id="rId17" Type="http://schemas.openxmlformats.org/officeDocument/2006/relationships/hyperlink" Target="https://www.walkscore.com/WI/Stevens_Point" TargetMode="External"/><Relationship Id="rId25" Type="http://schemas.openxmlformats.org/officeDocument/2006/relationships/hyperlink" Target="https://www.walkscore.com/WI/Green_Bay" TargetMode="External"/><Relationship Id="rId33" Type="http://schemas.openxmlformats.org/officeDocument/2006/relationships/hyperlink" Target="https://www.walkscore.com/WI/Wisconsin_Rapids" TargetMode="External"/><Relationship Id="rId38" Type="http://schemas.openxmlformats.org/officeDocument/2006/relationships/hyperlink" Target="https://www.walkscore.com/WI/Waukesha" TargetMode="External"/><Relationship Id="rId46" Type="http://schemas.openxmlformats.org/officeDocument/2006/relationships/hyperlink" Target="https://www.walkscore.com/WI/Menomonee_Falls/53051" TargetMode="External"/><Relationship Id="rId59" Type="http://schemas.openxmlformats.org/officeDocument/2006/relationships/hyperlink" Target="https://www.walkscore.com/WI/Muskego" TargetMode="External"/><Relationship Id="rId67" Type="http://schemas.openxmlformats.org/officeDocument/2006/relationships/table" Target="../tables/table53.xml"/><Relationship Id="rId20" Type="http://schemas.openxmlformats.org/officeDocument/2006/relationships/hyperlink" Target="https://www.walkscore.com/WI/Appleton" TargetMode="External"/><Relationship Id="rId41" Type="http://schemas.openxmlformats.org/officeDocument/2006/relationships/hyperlink" Target="https://www.walkscore.com/WI/Ashwaubenon" TargetMode="External"/><Relationship Id="rId54" Type="http://schemas.openxmlformats.org/officeDocument/2006/relationships/hyperlink" Target="https://www.walkscore.com/WI/New_Berlin" TargetMode="External"/><Relationship Id="rId62" Type="http://schemas.openxmlformats.org/officeDocument/2006/relationships/hyperlink" Target="https://www.walkscore.com/WI/Mequon/53092" TargetMode="External"/><Relationship Id="rId1" Type="http://schemas.openxmlformats.org/officeDocument/2006/relationships/hyperlink" Target="https://www.walkscore.com/WI/Milwaukee" TargetMode="External"/><Relationship Id="rId6" Type="http://schemas.openxmlformats.org/officeDocument/2006/relationships/hyperlink" Target="https://www.walkscore.com/WI/Wauwatosa/53213" TargetMode="External"/><Relationship Id="rId15" Type="http://schemas.openxmlformats.org/officeDocument/2006/relationships/hyperlink" Target="https://www.walkscore.com/WI/Cudahy/53110" TargetMode="External"/><Relationship Id="rId23" Type="http://schemas.openxmlformats.org/officeDocument/2006/relationships/hyperlink" Target="https://www.walkscore.com/WI/Oshkosh" TargetMode="External"/><Relationship Id="rId28" Type="http://schemas.openxmlformats.org/officeDocument/2006/relationships/hyperlink" Target="https://www.walkscore.com/WI/Neenah" TargetMode="External"/><Relationship Id="rId36" Type="http://schemas.openxmlformats.org/officeDocument/2006/relationships/hyperlink" Target="https://www.walkscore.com/WI/Eau_Claire" TargetMode="External"/><Relationship Id="rId49" Type="http://schemas.openxmlformats.org/officeDocument/2006/relationships/hyperlink" Target="https://www.walkscore.com/WI/Germantown" TargetMode="External"/><Relationship Id="rId57" Type="http://schemas.openxmlformats.org/officeDocument/2006/relationships/hyperlink" Target="https://www.walkscore.com/WI/Franklin" TargetMode="External"/><Relationship Id="rId10" Type="http://schemas.openxmlformats.org/officeDocument/2006/relationships/hyperlink" Target="https://www.walkscore.com/WI/Madison" TargetMode="External"/><Relationship Id="rId31" Type="http://schemas.openxmlformats.org/officeDocument/2006/relationships/hyperlink" Target="https://www.walkscore.com/WI/Greenfield" TargetMode="External"/><Relationship Id="rId44" Type="http://schemas.openxmlformats.org/officeDocument/2006/relationships/hyperlink" Target="https://www.walkscore.com/WI/Onalaska" TargetMode="External"/><Relationship Id="rId52" Type="http://schemas.openxmlformats.org/officeDocument/2006/relationships/hyperlink" Target="https://www.walkscore.com/WI/Brookfield/53005" TargetMode="External"/><Relationship Id="rId60" Type="http://schemas.openxmlformats.org/officeDocument/2006/relationships/hyperlink" Target="https://www.walkscore.com/WI/Muskego/53150" TargetMode="External"/><Relationship Id="rId65" Type="http://schemas.openxmlformats.org/officeDocument/2006/relationships/hyperlink" Target="https://www.walkscore.com/WI/Caledonia" TargetMode="External"/><Relationship Id="rId4" Type="http://schemas.openxmlformats.org/officeDocument/2006/relationships/hyperlink" Target="https://www.walkscore.com/WI/West_Allis/53227" TargetMode="External"/><Relationship Id="rId9" Type="http://schemas.openxmlformats.org/officeDocument/2006/relationships/hyperlink" Target="https://www.walkscore.com/WI/Sheboygan" TargetMode="External"/><Relationship Id="rId13" Type="http://schemas.openxmlformats.org/officeDocument/2006/relationships/hyperlink" Target="https://www.walkscore.com/WI/Kenosha/53143" TargetMode="External"/><Relationship Id="rId18" Type="http://schemas.openxmlformats.org/officeDocument/2006/relationships/hyperlink" Target="https://www.walkscore.com/WI/South_Milwaukee" TargetMode="External"/><Relationship Id="rId39" Type="http://schemas.openxmlformats.org/officeDocument/2006/relationships/hyperlink" Target="https://www.walkscore.com/WI/West_Bend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WY/Laramie" TargetMode="External"/><Relationship Id="rId7" Type="http://schemas.openxmlformats.org/officeDocument/2006/relationships/table" Target="../tables/table54.xml"/><Relationship Id="rId2" Type="http://schemas.openxmlformats.org/officeDocument/2006/relationships/hyperlink" Target="https://www.walkscore.com/WY/Casper" TargetMode="External"/><Relationship Id="rId1" Type="http://schemas.openxmlformats.org/officeDocument/2006/relationships/hyperlink" Target="https://www.walkscore.com/WY/Cheyenne" TargetMode="External"/><Relationship Id="rId6" Type="http://schemas.openxmlformats.org/officeDocument/2006/relationships/hyperlink" Target="https://www.walkscore.com/WY/Gillette" TargetMode="External"/><Relationship Id="rId5" Type="http://schemas.openxmlformats.org/officeDocument/2006/relationships/hyperlink" Target="https://www.walkscore.com/WY/Rock_Springs" TargetMode="External"/><Relationship Id="rId4" Type="http://schemas.openxmlformats.org/officeDocument/2006/relationships/hyperlink" Target="https://www.walkscore.com/WY/Sherid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tabSelected="1" workbookViewId="0">
      <pane xSplit="1" topLeftCell="AE1" activePane="topRight" state="frozen"/>
      <selection pane="topRight" activeCell="AH1" sqref="AH1:AH1048576"/>
    </sheetView>
  </sheetViews>
  <sheetFormatPr defaultRowHeight="15.75"/>
  <cols>
    <col min="1" max="1" width="16.140625" style="35" bestFit="1" customWidth="1"/>
    <col min="2" max="2" width="22.85546875" style="35" bestFit="1" customWidth="1"/>
    <col min="3" max="3" width="22.7109375" style="35" bestFit="1" customWidth="1"/>
    <col min="4" max="4" width="16.140625" style="36" bestFit="1" customWidth="1"/>
    <col min="5" max="5" width="24.42578125" style="35" bestFit="1" customWidth="1"/>
    <col min="6" max="6" width="18" style="36" bestFit="1" customWidth="1"/>
    <col min="7" max="7" width="22.28515625" style="35" bestFit="1" customWidth="1"/>
    <col min="8" max="8" width="15.7109375" style="36" bestFit="1" customWidth="1"/>
    <col min="9" max="9" width="41" style="51" bestFit="1" customWidth="1"/>
    <col min="10" max="10" width="20.28515625" style="51" bestFit="1" customWidth="1"/>
    <col min="11" max="11" width="27.7109375" style="51" bestFit="1" customWidth="1"/>
    <col min="12" max="12" width="28" style="51" bestFit="1" customWidth="1"/>
    <col min="13" max="13" width="22.5703125" style="49" bestFit="1" customWidth="1"/>
    <col min="14" max="14" width="34.28515625" style="51" bestFit="1" customWidth="1"/>
    <col min="15" max="15" width="27" style="46" bestFit="1" customWidth="1"/>
    <col min="16" max="16" width="24.85546875" style="35" bestFit="1" customWidth="1"/>
    <col min="17" max="17" width="25.42578125" style="35" bestFit="1" customWidth="1"/>
    <col min="18" max="18" width="18.42578125" style="35" bestFit="1" customWidth="1"/>
    <col min="19" max="19" width="15.85546875" style="35" bestFit="1" customWidth="1"/>
    <col min="20" max="20" width="19" style="35" bestFit="1" customWidth="1"/>
    <col min="21" max="21" width="25.7109375" style="35" bestFit="1" customWidth="1"/>
    <col min="22" max="22" width="46.85546875" style="35" bestFit="1" customWidth="1"/>
    <col min="23" max="23" width="19.42578125" style="35" customWidth="1"/>
    <col min="24" max="24" width="58.140625" style="51" bestFit="1" customWidth="1"/>
    <col min="25" max="25" width="17.42578125" style="35" bestFit="1" customWidth="1"/>
    <col min="26" max="26" width="20.140625" style="36" bestFit="1" customWidth="1"/>
    <col min="27" max="27" width="13" style="35" bestFit="1" customWidth="1"/>
    <col min="28" max="28" width="21.42578125" style="36" bestFit="1" customWidth="1"/>
    <col min="29" max="29" width="23.140625" style="35" bestFit="1" customWidth="1"/>
    <col min="30" max="30" width="40" style="35" bestFit="1" customWidth="1"/>
    <col min="31" max="31" width="44.85546875" style="42" bestFit="1" customWidth="1"/>
    <col min="32" max="32" width="28.85546875" style="35" bestFit="1" customWidth="1"/>
    <col min="33" max="33" width="10.85546875" style="35" bestFit="1" customWidth="1"/>
    <col min="34" max="34" width="26.85546875" style="35" bestFit="1" customWidth="1"/>
    <col min="35" max="35" width="32.140625" style="36" bestFit="1" customWidth="1"/>
    <col min="36" max="36" width="27.7109375" style="35" bestFit="1" customWidth="1"/>
    <col min="37" max="37" width="25.140625" style="35" bestFit="1" customWidth="1"/>
    <col min="38" max="38" width="26.85546875" style="35" bestFit="1" customWidth="1"/>
    <col min="39" max="16384" width="9.140625" style="35"/>
  </cols>
  <sheetData>
    <row r="1" spans="1:38">
      <c r="A1" s="35" t="s">
        <v>0</v>
      </c>
      <c r="B1" s="35" t="s">
        <v>1</v>
      </c>
      <c r="C1" s="35" t="s">
        <v>2</v>
      </c>
      <c r="D1" s="36" t="s">
        <v>3</v>
      </c>
      <c r="E1" s="35" t="s">
        <v>4</v>
      </c>
      <c r="F1" s="36" t="s">
        <v>5</v>
      </c>
      <c r="G1" s="35" t="s">
        <v>6</v>
      </c>
      <c r="H1" s="36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49" t="s">
        <v>12</v>
      </c>
      <c r="N1" s="51" t="s">
        <v>13</v>
      </c>
      <c r="O1" s="46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51" t="s">
        <v>23</v>
      </c>
      <c r="Y1" s="35" t="s">
        <v>24</v>
      </c>
      <c r="Z1" s="36" t="s">
        <v>25</v>
      </c>
      <c r="AA1" s="35" t="s">
        <v>26</v>
      </c>
      <c r="AB1" s="36" t="s">
        <v>27</v>
      </c>
      <c r="AC1" s="35" t="s">
        <v>28</v>
      </c>
      <c r="AD1" s="35" t="s">
        <v>29</v>
      </c>
      <c r="AE1" s="42" t="s">
        <v>30</v>
      </c>
      <c r="AF1" s="35" t="s">
        <v>31</v>
      </c>
      <c r="AG1" s="35" t="s">
        <v>32</v>
      </c>
      <c r="AH1" s="35" t="s">
        <v>33</v>
      </c>
      <c r="AI1" s="36" t="s">
        <v>34</v>
      </c>
      <c r="AJ1" s="35" t="s">
        <v>35</v>
      </c>
      <c r="AK1" s="35" t="s">
        <v>36</v>
      </c>
      <c r="AL1" s="35" t="s">
        <v>37</v>
      </c>
    </row>
    <row r="2" spans="1:38">
      <c r="A2" s="35" t="s">
        <v>38</v>
      </c>
      <c r="B2" s="35">
        <v>0</v>
      </c>
      <c r="C2" s="35">
        <v>22</v>
      </c>
      <c r="D2" s="36">
        <f>(Table1[[#This Row],[median_walk_score]] - AVERAGE(Table1[median_walk_score])) / STDEVPA(Table1[median_walk_score])</f>
        <v>-1.5646226453764998</v>
      </c>
      <c r="E2" s="35">
        <v>19</v>
      </c>
      <c r="F2" s="36">
        <f>(Table1[[#This Row],[median_transit_score]] - AVERAGE(Table1[median_transit_score])) / STDEVPA(Table1[median_transit_score])</f>
        <v>-0.89028287862951161</v>
      </c>
      <c r="G2" s="35">
        <v>29</v>
      </c>
      <c r="H2" s="36">
        <f>(Table1[[#This Row],[median_bike_score]] - AVERAGE(Table1[median_bike_score])) / STDEVPA(Table1[median_bike_score])</f>
        <v>-1.5946097436583895</v>
      </c>
      <c r="I2" s="52">
        <v>53913</v>
      </c>
      <c r="J2" s="52">
        <v>811</v>
      </c>
      <c r="K2" s="52">
        <v>1461</v>
      </c>
      <c r="L2" s="52">
        <v>284900</v>
      </c>
      <c r="M2" s="50">
        <v>3.99</v>
      </c>
      <c r="N2" s="52">
        <v>45824</v>
      </c>
      <c r="O2" s="47">
        <v>9.8000000000000004E-2</v>
      </c>
      <c r="P2" s="35" t="s">
        <v>39</v>
      </c>
      <c r="Q2" s="35" t="s">
        <v>39</v>
      </c>
      <c r="R2" s="35" t="s">
        <v>39</v>
      </c>
      <c r="S2" s="35" t="s">
        <v>40</v>
      </c>
      <c r="T2" s="35">
        <v>0</v>
      </c>
      <c r="U2" s="35">
        <v>0</v>
      </c>
      <c r="V2" s="35">
        <v>0</v>
      </c>
      <c r="W2" s="32">
        <v>62.8</v>
      </c>
      <c r="X2" s="52">
        <v>9280</v>
      </c>
      <c r="Y2" s="33">
        <v>41</v>
      </c>
      <c r="Z2" s="53">
        <f>(Table1[[#This Row],[quality_of_life]] - AVERAGE(Table1[quality_of_life])) / STDEVPA(Table1[quality_of_life])</f>
        <v>1.0740863394466176</v>
      </c>
      <c r="AA2" s="33">
        <v>40.82</v>
      </c>
      <c r="AB2" s="36">
        <f>(Table1[[#This Row],[happiness]] - AVERAGE(Table1[happiness])) / STDEVPA(Table1[happiness])</f>
        <v>-1.47046471304904</v>
      </c>
      <c r="AC2" s="35" t="s">
        <v>41</v>
      </c>
      <c r="AD2" s="31">
        <v>214.1</v>
      </c>
      <c r="AE2" s="43">
        <v>0.77</v>
      </c>
      <c r="AF2" s="34">
        <f>2641/365</f>
        <v>7.2356164383561641</v>
      </c>
      <c r="AG2" s="34">
        <v>32.31823</v>
      </c>
      <c r="AH2" s="32">
        <v>99</v>
      </c>
      <c r="AI2" s="34">
        <v>58.28</v>
      </c>
      <c r="AJ2" s="31">
        <v>0.56999999999999995</v>
      </c>
      <c r="AK2" s="35">
        <v>22</v>
      </c>
      <c r="AL2" s="35">
        <v>1</v>
      </c>
    </row>
    <row r="3" spans="1:38">
      <c r="A3" s="35" t="s">
        <v>42</v>
      </c>
      <c r="B3" s="35">
        <v>1</v>
      </c>
      <c r="C3" s="35">
        <v>26</v>
      </c>
      <c r="D3" s="36">
        <f>(Table1[[#This Row],[median_walk_score]] - AVERAGE(Table1[median_walk_score])) / STDEVPA(Table1[median_walk_score])</f>
        <v>-1.109790481022866</v>
      </c>
      <c r="E3" s="35">
        <v>24</v>
      </c>
      <c r="F3" s="36">
        <f>(Table1[[#This Row],[median_transit_score]] - AVERAGE(Table1[median_transit_score])) / STDEVPA(Table1[median_transit_score])</f>
        <v>-0.26946247365047543</v>
      </c>
      <c r="G3" s="35">
        <v>44</v>
      </c>
      <c r="H3" s="36">
        <f>(Table1[[#This Row],[median_bike_score]] - AVERAGE(Table1[median_bike_score])) / STDEVPA(Table1[median_bike_score])</f>
        <v>0.48531600893950988</v>
      </c>
      <c r="I3" s="52">
        <v>77845</v>
      </c>
      <c r="J3" s="52">
        <v>1240</v>
      </c>
      <c r="K3" s="52">
        <v>1489</v>
      </c>
      <c r="L3" s="52">
        <v>379600</v>
      </c>
      <c r="M3" s="50">
        <v>4.87</v>
      </c>
      <c r="N3" s="52">
        <v>54400</v>
      </c>
      <c r="O3" s="47">
        <v>4.5999999999999999E-2</v>
      </c>
      <c r="P3" s="35" t="s">
        <v>39</v>
      </c>
      <c r="Q3" s="35" t="s">
        <v>39</v>
      </c>
      <c r="R3" s="35" t="s">
        <v>39</v>
      </c>
      <c r="S3" s="35" t="s">
        <v>40</v>
      </c>
      <c r="T3" s="35">
        <v>3</v>
      </c>
      <c r="U3" s="35">
        <v>0</v>
      </c>
      <c r="V3" s="35">
        <v>0</v>
      </c>
      <c r="W3" s="32">
        <v>26.6</v>
      </c>
      <c r="X3" s="52">
        <v>13642</v>
      </c>
      <c r="Y3" s="33">
        <v>50</v>
      </c>
      <c r="Z3" s="53">
        <f>(Table1[[#This Row],[quality_of_life]] - AVERAGE(Table1[quality_of_life])) / STDEVPA(Table1[quality_of_life])</f>
        <v>1.6977493752543309</v>
      </c>
      <c r="AA3" s="33">
        <v>42.2</v>
      </c>
      <c r="AB3" s="36">
        <f>(Table1[[#This Row],[happiness]] - AVERAGE(Table1[happiness])) / STDEVPA(Table1[happiness])</f>
        <v>-1.2953368733632076</v>
      </c>
      <c r="AC3" s="35" t="s">
        <v>41</v>
      </c>
      <c r="AD3" s="31">
        <v>172.4</v>
      </c>
      <c r="AE3" s="43">
        <v>0.74</v>
      </c>
      <c r="AF3" s="34" t="s">
        <v>43</v>
      </c>
      <c r="AG3" s="34">
        <v>66.160506999999996</v>
      </c>
      <c r="AH3" s="32">
        <v>61</v>
      </c>
      <c r="AI3" s="34">
        <v>3</v>
      </c>
      <c r="AJ3" s="31">
        <v>64.459999999999994</v>
      </c>
      <c r="AK3" s="35">
        <f>119+8</f>
        <v>127</v>
      </c>
      <c r="AL3" s="35">
        <v>1</v>
      </c>
    </row>
    <row r="4" spans="1:38">
      <c r="A4" s="35" t="s">
        <v>44</v>
      </c>
      <c r="B4" s="35">
        <v>1</v>
      </c>
      <c r="C4" s="35">
        <v>21</v>
      </c>
      <c r="D4" s="36">
        <f>(Table1[[#This Row],[median_walk_score]] - AVERAGE(Table1[median_walk_score])) / STDEVPA(Table1[median_walk_score])</f>
        <v>-1.6783306864649084</v>
      </c>
      <c r="E4" s="35">
        <v>27</v>
      </c>
      <c r="F4" s="36">
        <f>(Table1[[#This Row],[median_transit_score]] - AVERAGE(Table1[median_transit_score])) / STDEVPA(Table1[median_transit_score])</f>
        <v>0.10302976933694628</v>
      </c>
      <c r="G4" s="35">
        <v>41</v>
      </c>
      <c r="H4" s="36">
        <f>(Table1[[#This Row],[median_bike_score]] - AVERAGE(Table1[median_bike_score])) / STDEVPA(Table1[median_bike_score])</f>
        <v>6.9330858419929975E-2</v>
      </c>
      <c r="I4" s="52">
        <v>69056</v>
      </c>
      <c r="J4" s="52">
        <v>1097</v>
      </c>
      <c r="K4" s="52">
        <v>2195</v>
      </c>
      <c r="L4" s="52">
        <v>436100</v>
      </c>
      <c r="M4" s="50">
        <v>4.43</v>
      </c>
      <c r="N4" s="52">
        <v>51341</v>
      </c>
      <c r="O4" s="47">
        <v>9.5000000000000001E-2</v>
      </c>
      <c r="P4" s="35" t="s">
        <v>39</v>
      </c>
      <c r="Q4" s="35" t="s">
        <v>39</v>
      </c>
      <c r="R4" s="35" t="s">
        <v>45</v>
      </c>
      <c r="S4" s="35" t="s">
        <v>46</v>
      </c>
      <c r="T4" s="35">
        <v>1</v>
      </c>
      <c r="U4" s="35">
        <v>0</v>
      </c>
      <c r="V4" s="35">
        <v>1</v>
      </c>
      <c r="W4" s="32">
        <v>60.3</v>
      </c>
      <c r="X4" s="52">
        <v>8756</v>
      </c>
      <c r="Y4" s="33">
        <v>24</v>
      </c>
      <c r="Z4" s="53">
        <f>(Table1[[#This Row],[quality_of_life]] - AVERAGE(Table1[quality_of_life])) / STDEVPA(Table1[quality_of_life])</f>
        <v>-0.10394383930128556</v>
      </c>
      <c r="AA4" s="33">
        <v>53.48</v>
      </c>
      <c r="AB4" s="36">
        <f>(Table1[[#This Row],[happiness]] - AVERAGE(Table1[happiness])) / STDEVPA(Table1[happiness])</f>
        <v>0.13614285972098528</v>
      </c>
      <c r="AC4" s="35" t="s">
        <v>47</v>
      </c>
      <c r="AD4" s="31">
        <v>73.3</v>
      </c>
      <c r="AE4" s="43">
        <v>0.71</v>
      </c>
      <c r="AF4" s="34">
        <f>3872/365</f>
        <v>10.608219178082193</v>
      </c>
      <c r="AG4" s="34">
        <v>34.048926999999999</v>
      </c>
      <c r="AH4" s="32">
        <v>193</v>
      </c>
      <c r="AI4" s="34">
        <v>13.61</v>
      </c>
      <c r="AJ4" s="31">
        <v>4.76</v>
      </c>
      <c r="AK4" s="35">
        <v>39</v>
      </c>
      <c r="AL4" s="35">
        <v>1</v>
      </c>
    </row>
    <row r="5" spans="1:38">
      <c r="A5" s="35" t="s">
        <v>48</v>
      </c>
      <c r="B5" s="35">
        <v>1</v>
      </c>
      <c r="C5" s="35">
        <v>25</v>
      </c>
      <c r="D5" s="36">
        <f>(Table1[[#This Row],[median_walk_score]] - AVERAGE(Table1[median_walk_score])) / STDEVPA(Table1[median_walk_score])</f>
        <v>-1.2234985221112746</v>
      </c>
      <c r="E5" s="35">
        <v>13</v>
      </c>
      <c r="F5" s="36">
        <f>(Table1[[#This Row],[median_transit_score]] - AVERAGE(Table1[median_transit_score])) / STDEVPA(Table1[median_transit_score])</f>
        <v>-1.635267364604355</v>
      </c>
      <c r="G5" s="35">
        <v>34</v>
      </c>
      <c r="H5" s="36">
        <f>(Table1[[#This Row],[median_bike_score]] - AVERAGE(Table1[median_bike_score])) / STDEVPA(Table1[median_bike_score])</f>
        <v>-0.90130115945908973</v>
      </c>
      <c r="I5" s="52">
        <v>52528</v>
      </c>
      <c r="J5" s="52">
        <v>760</v>
      </c>
      <c r="K5" s="52">
        <v>1235</v>
      </c>
      <c r="L5" s="52">
        <v>258100</v>
      </c>
      <c r="M5" s="50">
        <v>3.95</v>
      </c>
      <c r="N5" s="52">
        <v>44571</v>
      </c>
      <c r="O5" s="47">
        <v>0.10199999999999999</v>
      </c>
      <c r="P5" s="35" t="s">
        <v>39</v>
      </c>
      <c r="Q5" s="35" t="s">
        <v>39</v>
      </c>
      <c r="R5" s="35" t="s">
        <v>39</v>
      </c>
      <c r="S5" s="35" t="s">
        <v>40</v>
      </c>
      <c r="T5" s="35">
        <v>0</v>
      </c>
      <c r="U5" s="35">
        <v>0</v>
      </c>
      <c r="V5" s="35">
        <v>1</v>
      </c>
      <c r="W5" s="32">
        <v>60.4</v>
      </c>
      <c r="X5" s="52">
        <v>9338</v>
      </c>
      <c r="Y5" s="33">
        <v>48</v>
      </c>
      <c r="Z5" s="53">
        <f>(Table1[[#This Row],[quality_of_life]] - AVERAGE(Table1[quality_of_life])) / STDEVPA(Table1[quality_of_life])</f>
        <v>1.5591575895192835</v>
      </c>
      <c r="AA5" s="33">
        <v>39.72</v>
      </c>
      <c r="AB5" s="36">
        <f>(Table1[[#This Row],[happiness]] - AVERAGE(Table1[happiness])) / STDEVPA(Table1[happiness])</f>
        <v>-1.6100593678710804</v>
      </c>
      <c r="AC5" s="35" t="s">
        <v>47</v>
      </c>
      <c r="AD5" s="31">
        <v>246.7</v>
      </c>
      <c r="AE5" s="43">
        <v>0.71</v>
      </c>
      <c r="AF5" s="34" t="s">
        <v>43</v>
      </c>
      <c r="AG5" s="34">
        <v>34.799999</v>
      </c>
      <c r="AH5" s="32">
        <v>123</v>
      </c>
      <c r="AI5" s="34">
        <v>50.78</v>
      </c>
      <c r="AJ5" s="31">
        <v>4.04</v>
      </c>
      <c r="AK5" s="35">
        <v>53</v>
      </c>
      <c r="AL5" s="35">
        <v>1</v>
      </c>
    </row>
    <row r="6" spans="1:38">
      <c r="A6" s="35" t="s">
        <v>49</v>
      </c>
      <c r="B6" s="35">
        <v>1</v>
      </c>
      <c r="C6" s="35">
        <v>45</v>
      </c>
      <c r="D6" s="36">
        <f>(Table1[[#This Row],[median_walk_score]] - AVERAGE(Table1[median_walk_score])) / STDEVPA(Table1[median_walk_score])</f>
        <v>1.0506622996568942</v>
      </c>
      <c r="E6" s="35">
        <v>33</v>
      </c>
      <c r="F6" s="36">
        <f>(Table1[[#This Row],[median_transit_score]] - AVERAGE(Table1[median_transit_score])) / STDEVPA(Table1[median_transit_score])</f>
        <v>0.84801425531178976</v>
      </c>
      <c r="G6" s="35">
        <v>47</v>
      </c>
      <c r="H6" s="36">
        <f>(Table1[[#This Row],[median_bike_score]] - AVERAGE(Table1[median_bike_score])) / STDEVPA(Table1[median_bike_score])</f>
        <v>0.90130115945908973</v>
      </c>
      <c r="I6" s="52">
        <v>84907</v>
      </c>
      <c r="J6" s="52">
        <v>1586</v>
      </c>
      <c r="K6" s="52">
        <v>3000</v>
      </c>
      <c r="L6" s="52">
        <v>785900</v>
      </c>
      <c r="M6" s="50">
        <v>5.1100000000000003</v>
      </c>
      <c r="N6" s="52">
        <v>57315</v>
      </c>
      <c r="O6" s="47">
        <v>0.13500000000000001</v>
      </c>
      <c r="P6" s="35" t="s">
        <v>45</v>
      </c>
      <c r="Q6" s="35" t="s">
        <v>45</v>
      </c>
      <c r="R6" s="35" t="s">
        <v>45</v>
      </c>
      <c r="S6" s="35" t="s">
        <v>46</v>
      </c>
      <c r="T6" s="35">
        <v>4</v>
      </c>
      <c r="U6" s="35">
        <v>1</v>
      </c>
      <c r="V6" s="35">
        <v>3</v>
      </c>
      <c r="W6" s="32">
        <v>59.4</v>
      </c>
      <c r="X6" s="52">
        <v>10299</v>
      </c>
      <c r="Y6" s="33">
        <v>2</v>
      </c>
      <c r="Z6" s="53">
        <f>(Table1[[#This Row],[quality_of_life]] - AVERAGE(Table1[quality_of_life])) / STDEVPA(Table1[quality_of_life])</f>
        <v>-1.6284534823868071</v>
      </c>
      <c r="AA6" s="33">
        <v>60.53</v>
      </c>
      <c r="AB6" s="36">
        <f>(Table1[[#This Row],[happiness]] - AVERAGE(Table1[happiness])) / STDEVPA(Table1[happiness])</f>
        <v>1.0308176928986068</v>
      </c>
      <c r="AC6" s="35" t="s">
        <v>50</v>
      </c>
      <c r="AD6" s="31">
        <v>59.6</v>
      </c>
      <c r="AE6" s="43">
        <v>0.7</v>
      </c>
      <c r="AF6" s="34">
        <f>3608/365</f>
        <v>9.8849315068493144</v>
      </c>
      <c r="AG6" s="34">
        <v>36.778258999999998</v>
      </c>
      <c r="AH6" s="32">
        <v>146</v>
      </c>
      <c r="AI6" s="34">
        <v>22.2</v>
      </c>
      <c r="AJ6" s="31">
        <v>3.76</v>
      </c>
      <c r="AK6" s="35">
        <f>270+9</f>
        <v>279</v>
      </c>
      <c r="AL6" s="35">
        <v>1</v>
      </c>
    </row>
    <row r="7" spans="1:38">
      <c r="A7" s="35" t="s">
        <v>51</v>
      </c>
      <c r="B7" s="35">
        <v>1</v>
      </c>
      <c r="C7" s="35">
        <v>35</v>
      </c>
      <c r="D7" s="36">
        <f>(Table1[[#This Row],[median_walk_score]] - AVERAGE(Table1[median_walk_score])) / STDEVPA(Table1[median_walk_score])</f>
        <v>-8.6418111227190189E-2</v>
      </c>
      <c r="E7" s="35">
        <v>26</v>
      </c>
      <c r="F7" s="36">
        <f>(Table1[[#This Row],[median_transit_score]] - AVERAGE(Table1[median_transit_score])) / STDEVPA(Table1[median_transit_score])</f>
        <v>-2.1134311658860948E-2</v>
      </c>
      <c r="G7" s="35">
        <v>48</v>
      </c>
      <c r="H7" s="36">
        <f>(Table1[[#This Row],[median_bike_score]] - AVERAGE(Table1[median_bike_score])) / STDEVPA(Table1[median_bike_score])</f>
        <v>1.0399628762989497</v>
      </c>
      <c r="I7" s="52">
        <v>82254</v>
      </c>
      <c r="J7" s="52">
        <v>1335</v>
      </c>
      <c r="K7" s="52">
        <v>2250</v>
      </c>
      <c r="L7" s="52">
        <v>580900</v>
      </c>
      <c r="M7" s="50">
        <v>4.59</v>
      </c>
      <c r="N7" s="52">
        <v>53792</v>
      </c>
      <c r="O7" s="47">
        <v>9.6999999999999989E-2</v>
      </c>
      <c r="P7" s="35" t="s">
        <v>45</v>
      </c>
      <c r="Q7" s="35" t="s">
        <v>45</v>
      </c>
      <c r="R7" s="35" t="s">
        <v>45</v>
      </c>
      <c r="S7" s="35" t="s">
        <v>46</v>
      </c>
      <c r="T7" s="35">
        <v>3</v>
      </c>
      <c r="U7" s="35">
        <v>1</v>
      </c>
      <c r="V7" s="35">
        <v>1</v>
      </c>
      <c r="W7" s="32">
        <v>45.1</v>
      </c>
      <c r="X7" s="52">
        <v>8583</v>
      </c>
      <c r="Y7" s="33">
        <v>10</v>
      </c>
      <c r="Z7" s="53">
        <f>(Table1[[#This Row],[quality_of_life]] - AVERAGE(Table1[quality_of_life])) / STDEVPA(Table1[quality_of_life])</f>
        <v>-1.0740863394466176</v>
      </c>
      <c r="AA7" s="33">
        <v>51.51</v>
      </c>
      <c r="AB7" s="36">
        <f>(Table1[[#This Row],[happiness]] - AVERAGE(Table1[happiness])) / STDEVPA(Table1[happiness])</f>
        <v>-0.11385847664212284</v>
      </c>
      <c r="AC7" s="35" t="s">
        <v>47</v>
      </c>
      <c r="AD7" s="31">
        <v>75</v>
      </c>
      <c r="AE7" s="43">
        <v>0.69</v>
      </c>
      <c r="AF7" s="34">
        <f>3107/365</f>
        <v>8.5123287671232877</v>
      </c>
      <c r="AG7" s="34">
        <v>39.113014</v>
      </c>
      <c r="AH7" s="32">
        <v>136</v>
      </c>
      <c r="AI7" s="34">
        <v>15.97</v>
      </c>
      <c r="AJ7" s="31">
        <v>67.3</v>
      </c>
      <c r="AK7" s="35">
        <v>47</v>
      </c>
      <c r="AL7" s="35">
        <v>1</v>
      </c>
    </row>
    <row r="8" spans="1:38">
      <c r="A8" s="35" t="s">
        <v>52</v>
      </c>
      <c r="B8" s="35">
        <v>1</v>
      </c>
      <c r="C8" s="35">
        <v>38</v>
      </c>
      <c r="D8" s="36">
        <f>(Table1[[#This Row],[median_walk_score]] - AVERAGE(Table1[median_walk_score])) / STDEVPA(Table1[median_walk_score])</f>
        <v>0.25470601203803511</v>
      </c>
      <c r="E8" s="35">
        <v>38</v>
      </c>
      <c r="F8" s="36">
        <f>(Table1[[#This Row],[median_transit_score]] - AVERAGE(Table1[median_transit_score])) / STDEVPA(Table1[median_transit_score])</f>
        <v>1.468834660290826</v>
      </c>
      <c r="G8" s="35">
        <v>34</v>
      </c>
      <c r="H8" s="36">
        <f>(Table1[[#This Row],[median_bike_score]] - AVERAGE(Table1[median_bike_score])) / STDEVPA(Table1[median_bike_score])</f>
        <v>-0.90130115945908973</v>
      </c>
      <c r="I8" s="52">
        <v>83771</v>
      </c>
      <c r="J8" s="52">
        <v>1201</v>
      </c>
      <c r="K8" s="52">
        <v>1485</v>
      </c>
      <c r="L8" s="52">
        <v>393700</v>
      </c>
      <c r="M8" s="50">
        <v>4.95</v>
      </c>
      <c r="N8" s="52">
        <v>59502</v>
      </c>
      <c r="O8" s="47">
        <v>0.154</v>
      </c>
      <c r="P8" s="35" t="s">
        <v>45</v>
      </c>
      <c r="Q8" s="35" t="s">
        <v>45</v>
      </c>
      <c r="R8" s="35" t="s">
        <v>45</v>
      </c>
      <c r="S8" s="35" t="s">
        <v>46</v>
      </c>
      <c r="T8" s="35">
        <v>4</v>
      </c>
      <c r="U8" s="35">
        <v>0</v>
      </c>
      <c r="V8" s="35">
        <v>3</v>
      </c>
      <c r="W8" s="32">
        <v>49</v>
      </c>
      <c r="X8" s="52">
        <v>12489</v>
      </c>
      <c r="Y8" s="33">
        <v>20</v>
      </c>
      <c r="Z8" s="53">
        <f>(Table1[[#This Row],[quality_of_life]] - AVERAGE(Table1[quality_of_life])) / STDEVPA(Table1[quality_of_life])</f>
        <v>-0.3811274107713804</v>
      </c>
      <c r="AA8" s="33">
        <v>60.68</v>
      </c>
      <c r="AB8" s="36">
        <f>(Table1[[#This Row],[happiness]] - AVERAGE(Table1[happiness])) / STDEVPA(Table1[happiness])</f>
        <v>1.0498533276470665</v>
      </c>
      <c r="AC8" s="35" t="s">
        <v>53</v>
      </c>
      <c r="AD8" s="31">
        <v>80.099999999999994</v>
      </c>
      <c r="AE8" s="43">
        <v>0.64</v>
      </c>
      <c r="AF8" s="34">
        <f>2585/365</f>
        <v>7.0821917808219181</v>
      </c>
      <c r="AG8" s="34">
        <v>41.599997999999999</v>
      </c>
      <c r="AH8" s="32">
        <v>82</v>
      </c>
      <c r="AI8" s="34">
        <v>50.39</v>
      </c>
      <c r="AJ8" s="31">
        <v>37.85</v>
      </c>
      <c r="AK8" s="35">
        <v>109</v>
      </c>
      <c r="AL8" s="35">
        <v>1</v>
      </c>
    </row>
    <row r="9" spans="1:38">
      <c r="A9" s="35" t="s">
        <v>54</v>
      </c>
      <c r="B9" s="35">
        <v>1</v>
      </c>
      <c r="C9" s="35">
        <v>33</v>
      </c>
      <c r="D9" s="36">
        <f>(Table1[[#This Row],[median_walk_score]] - AVERAGE(Table1[median_walk_score])) / STDEVPA(Table1[median_walk_score])</f>
        <v>-0.31383419340400703</v>
      </c>
      <c r="E9" s="35">
        <v>28</v>
      </c>
      <c r="F9" s="36">
        <f>(Table1[[#This Row],[median_transit_score]] - AVERAGE(Table1[median_transit_score])) / STDEVPA(Table1[median_transit_score])</f>
        <v>0.22719385033275352</v>
      </c>
      <c r="G9" s="35">
        <v>47</v>
      </c>
      <c r="H9" s="36">
        <f>(Table1[[#This Row],[median_bike_score]] - AVERAGE(Table1[median_bike_score])) / STDEVPA(Table1[median_bike_score])</f>
        <v>0.90130115945908973</v>
      </c>
      <c r="I9" s="52">
        <v>71091</v>
      </c>
      <c r="J9" s="52">
        <v>1150</v>
      </c>
      <c r="K9" s="52">
        <v>1610</v>
      </c>
      <c r="L9" s="52">
        <v>327300</v>
      </c>
      <c r="M9" s="50">
        <v>4.63</v>
      </c>
      <c r="N9" s="52">
        <v>53112</v>
      </c>
      <c r="O9" s="47">
        <v>0.124</v>
      </c>
      <c r="P9" s="35" t="s">
        <v>45</v>
      </c>
      <c r="Q9" s="35" t="s">
        <v>45</v>
      </c>
      <c r="R9" s="35" t="s">
        <v>45</v>
      </c>
      <c r="S9" s="35" t="s">
        <v>46</v>
      </c>
      <c r="T9" s="35">
        <v>3</v>
      </c>
      <c r="U9" s="35">
        <v>0</v>
      </c>
      <c r="V9" s="35">
        <v>3</v>
      </c>
      <c r="W9" s="32">
        <v>55.3</v>
      </c>
      <c r="X9" s="52">
        <v>12899</v>
      </c>
      <c r="Y9" s="33">
        <v>47</v>
      </c>
      <c r="Z9" s="53">
        <f>(Table1[[#This Row],[quality_of_life]] - AVERAGE(Table1[quality_of_life])) / STDEVPA(Table1[quality_of_life])</f>
        <v>1.4898616966517597</v>
      </c>
      <c r="AA9" s="33">
        <v>58.68</v>
      </c>
      <c r="AB9" s="36">
        <f>(Table1[[#This Row],[happiness]] - AVERAGE(Table1[happiness])) / STDEVPA(Table1[happiness])</f>
        <v>0.79604486433426636</v>
      </c>
      <c r="AC9" s="35" t="s">
        <v>41</v>
      </c>
      <c r="AD9" s="31">
        <v>97.6</v>
      </c>
      <c r="AE9" s="43">
        <v>0.64</v>
      </c>
      <c r="AF9" s="34" t="s">
        <v>43</v>
      </c>
      <c r="AG9" s="34">
        <v>39</v>
      </c>
      <c r="AH9" s="32">
        <v>97</v>
      </c>
      <c r="AI9" s="34">
        <v>45.68</v>
      </c>
      <c r="AJ9" s="31">
        <v>16.940000000000001</v>
      </c>
      <c r="AK9" s="35">
        <v>16</v>
      </c>
      <c r="AL9" s="35">
        <v>1</v>
      </c>
    </row>
    <row r="10" spans="1:38">
      <c r="A10" s="35" t="s">
        <v>55</v>
      </c>
      <c r="B10" s="35">
        <v>0</v>
      </c>
      <c r="C10" s="35">
        <v>29</v>
      </c>
      <c r="D10" s="36">
        <f>(Table1[[#This Row],[median_walk_score]] - AVERAGE(Table1[median_walk_score])) / STDEVPA(Table1[median_walk_score])</f>
        <v>-0.76866635775764081</v>
      </c>
      <c r="E10" s="35">
        <v>31</v>
      </c>
      <c r="F10" s="36">
        <f>(Table1[[#This Row],[median_transit_score]] - AVERAGE(Table1[median_transit_score])) / STDEVPA(Table1[median_transit_score])</f>
        <v>0.5996860933201752</v>
      </c>
      <c r="G10" s="35">
        <v>43</v>
      </c>
      <c r="H10" s="36">
        <f>(Table1[[#This Row],[median_bike_score]] - AVERAGE(Table1[median_bike_score])) / STDEVPA(Table1[median_bike_score])</f>
        <v>0.34665429209964987</v>
      </c>
      <c r="I10" s="52">
        <v>63062</v>
      </c>
      <c r="J10" s="52">
        <v>1218</v>
      </c>
      <c r="K10" s="52">
        <v>2575</v>
      </c>
      <c r="L10" s="52">
        <v>407200</v>
      </c>
      <c r="M10" s="50">
        <v>4.47</v>
      </c>
      <c r="N10" s="52">
        <v>52206</v>
      </c>
      <c r="O10" s="47">
        <v>9.0999999999999998E-2</v>
      </c>
      <c r="P10" s="35" t="s">
        <v>39</v>
      </c>
      <c r="Q10" s="35" t="s">
        <v>39</v>
      </c>
      <c r="R10" s="35" t="s">
        <v>39</v>
      </c>
      <c r="S10" s="35" t="s">
        <v>40</v>
      </c>
      <c r="T10" s="35">
        <v>3</v>
      </c>
      <c r="U10" s="35">
        <v>1</v>
      </c>
      <c r="V10" s="35">
        <v>0</v>
      </c>
      <c r="W10" s="32">
        <v>70.7</v>
      </c>
      <c r="X10" s="52">
        <v>9865</v>
      </c>
      <c r="Y10" s="33">
        <v>5</v>
      </c>
      <c r="Z10" s="53">
        <f>(Table1[[#This Row],[quality_of_life]] - AVERAGE(Table1[quality_of_life])) / STDEVPA(Table1[quality_of_life])</f>
        <v>-1.4205658037842359</v>
      </c>
      <c r="AA10" s="33">
        <v>59.31</v>
      </c>
      <c r="AB10" s="36">
        <f>(Table1[[#This Row],[happiness]] - AVERAGE(Table1[happiness])) / STDEVPA(Table1[happiness])</f>
        <v>0.87599453027779872</v>
      </c>
      <c r="AC10" s="35" t="s">
        <v>41</v>
      </c>
      <c r="AD10" s="31">
        <v>81.3</v>
      </c>
      <c r="AE10" s="43">
        <v>0.64</v>
      </c>
      <c r="AF10" s="34">
        <f>2880/365</f>
        <v>7.8904109589041092</v>
      </c>
      <c r="AG10" s="34">
        <v>27.994402000000001</v>
      </c>
      <c r="AH10" s="32">
        <v>101</v>
      </c>
      <c r="AI10" s="34">
        <v>54.57</v>
      </c>
      <c r="AJ10" s="31">
        <v>0.01</v>
      </c>
      <c r="AK10" s="35">
        <f>191+3</f>
        <v>194</v>
      </c>
      <c r="AL10" s="35">
        <v>1</v>
      </c>
    </row>
    <row r="11" spans="1:38">
      <c r="A11" s="35" t="s">
        <v>56</v>
      </c>
      <c r="B11" s="35">
        <v>0</v>
      </c>
      <c r="C11" s="35">
        <v>25</v>
      </c>
      <c r="D11" s="36">
        <f>(Table1[[#This Row],[median_walk_score]] - AVERAGE(Table1[median_walk_score])) / STDEVPA(Table1[median_walk_score])</f>
        <v>-1.2234985221112746</v>
      </c>
      <c r="E11" s="35">
        <v>26</v>
      </c>
      <c r="F11" s="36">
        <f>(Table1[[#This Row],[median_transit_score]] - AVERAGE(Table1[median_transit_score])) / STDEVPA(Table1[median_transit_score])</f>
        <v>-2.1134311658860948E-2</v>
      </c>
      <c r="G11" s="35">
        <v>27</v>
      </c>
      <c r="H11" s="36">
        <f>(Table1[[#This Row],[median_bike_score]] - AVERAGE(Table1[median_bike_score])) / STDEVPA(Table1[median_bike_score])</f>
        <v>-1.8719331773381094</v>
      </c>
      <c r="I11" s="52">
        <v>66559</v>
      </c>
      <c r="J11" s="52">
        <v>1042</v>
      </c>
      <c r="K11" s="52">
        <v>1999</v>
      </c>
      <c r="L11" s="52">
        <v>375300</v>
      </c>
      <c r="M11" s="50">
        <v>4.1500000000000004</v>
      </c>
      <c r="N11" s="52">
        <v>47946</v>
      </c>
      <c r="O11" s="47">
        <v>8.900000000000001E-2</v>
      </c>
      <c r="P11" s="35" t="s">
        <v>39</v>
      </c>
      <c r="Q11" s="35" t="s">
        <v>39</v>
      </c>
      <c r="R11" s="35" t="s">
        <v>39</v>
      </c>
      <c r="S11" s="35" t="s">
        <v>46</v>
      </c>
      <c r="T11" s="35">
        <v>1</v>
      </c>
      <c r="U11" s="35">
        <v>0</v>
      </c>
      <c r="V11" s="35">
        <v>1</v>
      </c>
      <c r="W11" s="32">
        <v>63.5</v>
      </c>
      <c r="X11" s="52">
        <v>8758</v>
      </c>
      <c r="Y11" s="33">
        <v>18</v>
      </c>
      <c r="Z11" s="53">
        <f>(Table1[[#This Row],[quality_of_life]] - AVERAGE(Table1[quality_of_life])) / STDEVPA(Table1[quality_of_life])</f>
        <v>-0.51971919650642784</v>
      </c>
      <c r="AA11" s="33">
        <v>54.1</v>
      </c>
      <c r="AB11" s="36">
        <f>(Table1[[#This Row],[happiness]] - AVERAGE(Table1[happiness])) / STDEVPA(Table1[happiness])</f>
        <v>0.21482348334795393</v>
      </c>
      <c r="AC11" s="35" t="s">
        <v>41</v>
      </c>
      <c r="AD11" s="31">
        <v>120.3</v>
      </c>
      <c r="AE11" s="43">
        <v>0.63</v>
      </c>
      <c r="AF11" s="34">
        <f>2738/365</f>
        <v>7.5013698630136982</v>
      </c>
      <c r="AG11" s="34">
        <v>33.247875000000001</v>
      </c>
      <c r="AH11" s="32">
        <v>112</v>
      </c>
      <c r="AI11" s="34">
        <v>50.72</v>
      </c>
      <c r="AJ11" s="31">
        <v>0.76</v>
      </c>
      <c r="AK11" s="35">
        <v>63</v>
      </c>
      <c r="AL11" s="35">
        <v>1</v>
      </c>
    </row>
    <row r="12" spans="1:38">
      <c r="A12" s="35" t="s">
        <v>57</v>
      </c>
      <c r="B12" s="35">
        <v>1</v>
      </c>
      <c r="C12" s="35">
        <v>34</v>
      </c>
      <c r="D12" s="36">
        <f>(Table1[[#This Row],[median_walk_score]] - AVERAGE(Table1[median_walk_score])) / STDEVPA(Table1[median_walk_score])</f>
        <v>-0.20012615231559863</v>
      </c>
      <c r="E12" s="35">
        <v>36</v>
      </c>
      <c r="F12" s="36">
        <f>(Table1[[#This Row],[median_transit_score]] - AVERAGE(Table1[median_transit_score])) / STDEVPA(Table1[median_transit_score])</f>
        <v>1.2205064982992113</v>
      </c>
      <c r="G12" s="35">
        <v>32</v>
      </c>
      <c r="H12" s="36">
        <f>(Table1[[#This Row],[median_bike_score]] - AVERAGE(Table1[median_bike_score])) / STDEVPA(Table1[median_bike_score])</f>
        <v>-1.1786245931388097</v>
      </c>
      <c r="I12" s="52">
        <v>84857</v>
      </c>
      <c r="J12" s="52">
        <v>1651</v>
      </c>
      <c r="K12" s="52">
        <v>2850</v>
      </c>
      <c r="L12" s="52">
        <v>720200</v>
      </c>
      <c r="M12" s="50">
        <v>5.31</v>
      </c>
      <c r="N12" s="52">
        <v>60700</v>
      </c>
      <c r="O12" s="47">
        <v>0.14099999999999999</v>
      </c>
      <c r="P12" s="35" t="s">
        <v>45</v>
      </c>
      <c r="Q12" s="35" t="s">
        <v>45</v>
      </c>
      <c r="R12" s="35" t="s">
        <v>45</v>
      </c>
      <c r="S12" s="35" t="s">
        <v>46</v>
      </c>
      <c r="T12" s="35">
        <v>4</v>
      </c>
      <c r="U12" s="35">
        <v>0</v>
      </c>
      <c r="V12" s="35">
        <v>1</v>
      </c>
      <c r="W12" s="32">
        <v>70</v>
      </c>
      <c r="X12" s="52">
        <v>10291</v>
      </c>
      <c r="Y12" s="33">
        <v>42</v>
      </c>
      <c r="Z12" s="53">
        <f>(Table1[[#This Row],[quality_of_life]] - AVERAGE(Table1[quality_of_life])) / STDEVPA(Table1[quality_of_life])</f>
        <v>1.1433822323141412</v>
      </c>
      <c r="AA12" s="33">
        <v>66.42</v>
      </c>
      <c r="AB12" s="36">
        <f>(Table1[[#This Row],[happiness]] - AVERAGE(Table1[happiness])) / STDEVPA(Table1[happiness])</f>
        <v>1.7782836173548036</v>
      </c>
      <c r="AC12" s="35" t="s">
        <v>41</v>
      </c>
      <c r="AD12" s="31">
        <v>97.9</v>
      </c>
      <c r="AE12" s="43">
        <v>0.63</v>
      </c>
      <c r="AF12" s="34" t="s">
        <v>43</v>
      </c>
      <c r="AG12" s="34">
        <v>19.741755000000001</v>
      </c>
      <c r="AH12" s="32">
        <v>90</v>
      </c>
      <c r="AI12" s="34">
        <v>27.5</v>
      </c>
      <c r="AJ12" s="31">
        <v>0</v>
      </c>
      <c r="AK12" s="35">
        <f>50+2</f>
        <v>52</v>
      </c>
      <c r="AL12" s="35">
        <v>0</v>
      </c>
    </row>
    <row r="13" spans="1:38">
      <c r="A13" s="35" t="s">
        <v>58</v>
      </c>
      <c r="B13" s="35">
        <v>1</v>
      </c>
      <c r="C13" s="35">
        <v>36</v>
      </c>
      <c r="D13" s="36">
        <f>(Table1[[#This Row],[median_walk_score]] - AVERAGE(Table1[median_walk_score])) / STDEVPA(Table1[median_walk_score])</f>
        <v>2.728992986121825E-2</v>
      </c>
      <c r="E13" s="35">
        <v>23</v>
      </c>
      <c r="F13" s="36">
        <f>(Table1[[#This Row],[median_transit_score]] - AVERAGE(Table1[median_transit_score])) / STDEVPA(Table1[median_transit_score])</f>
        <v>-0.39362655464628266</v>
      </c>
      <c r="G13" s="35">
        <v>46</v>
      </c>
      <c r="H13" s="36">
        <f>(Table1[[#This Row],[median_bike_score]] - AVERAGE(Table1[median_bike_score])) / STDEVPA(Table1[median_bike_score])</f>
        <v>0.76263944261922978</v>
      </c>
      <c r="I13" s="52">
        <v>66474</v>
      </c>
      <c r="J13" s="52">
        <v>887</v>
      </c>
      <c r="K13" s="52">
        <v>2073</v>
      </c>
      <c r="L13" s="52">
        <v>460900</v>
      </c>
      <c r="M13" s="50">
        <v>4.2300000000000004</v>
      </c>
      <c r="N13" s="52">
        <v>45801</v>
      </c>
      <c r="O13" s="47">
        <v>0.107</v>
      </c>
      <c r="P13" s="35" t="s">
        <v>39</v>
      </c>
      <c r="Q13" s="35" t="s">
        <v>39</v>
      </c>
      <c r="R13" s="35" t="s">
        <v>39</v>
      </c>
      <c r="S13" s="35" t="s">
        <v>40</v>
      </c>
      <c r="T13" s="35">
        <v>0</v>
      </c>
      <c r="U13" s="35">
        <v>0</v>
      </c>
      <c r="V13" s="35">
        <v>0</v>
      </c>
      <c r="W13" s="32">
        <v>44.4</v>
      </c>
      <c r="X13" s="52">
        <v>8148</v>
      </c>
      <c r="Y13" s="33">
        <v>23</v>
      </c>
      <c r="Z13" s="53">
        <f>(Table1[[#This Row],[quality_of_life]] - AVERAGE(Table1[quality_of_life])) / STDEVPA(Table1[quality_of_life])</f>
        <v>-0.17323973216880928</v>
      </c>
      <c r="AA13" s="33">
        <v>59.31</v>
      </c>
      <c r="AB13" s="36">
        <f>(Table1[[#This Row],[happiness]] - AVERAGE(Table1[happiness])) / STDEVPA(Table1[happiness])</f>
        <v>0.87599453027779872</v>
      </c>
      <c r="AC13" s="35" t="s">
        <v>47</v>
      </c>
      <c r="AD13" s="31">
        <v>137.80000000000001</v>
      </c>
      <c r="AE13" s="43">
        <v>0.62</v>
      </c>
      <c r="AF13" s="34" t="s">
        <v>43</v>
      </c>
      <c r="AG13" s="34">
        <v>44.068202999999997</v>
      </c>
      <c r="AH13" s="32">
        <v>120</v>
      </c>
      <c r="AI13" s="34">
        <v>18.96</v>
      </c>
      <c r="AJ13" s="31">
        <v>36.49</v>
      </c>
      <c r="AK13" s="35">
        <v>33</v>
      </c>
      <c r="AL13" s="35">
        <v>0</v>
      </c>
    </row>
    <row r="14" spans="1:38">
      <c r="A14" s="35" t="s">
        <v>59</v>
      </c>
      <c r="B14" s="35">
        <v>1</v>
      </c>
      <c r="C14" s="35">
        <v>39</v>
      </c>
      <c r="D14" s="36">
        <f>(Table1[[#This Row],[median_walk_score]] - AVERAGE(Table1[median_walk_score])) / STDEVPA(Table1[median_walk_score])</f>
        <v>0.36841405312644354</v>
      </c>
      <c r="E14" s="35">
        <v>28</v>
      </c>
      <c r="F14" s="36">
        <f>(Table1[[#This Row],[median_transit_score]] - AVERAGE(Table1[median_transit_score])) / STDEVPA(Table1[median_transit_score])</f>
        <v>0.22719385033275352</v>
      </c>
      <c r="G14" s="35">
        <v>46</v>
      </c>
      <c r="H14" s="36">
        <f>(Table1[[#This Row],[median_bike_score]] - AVERAGE(Table1[median_bike_score])) / STDEVPA(Table1[median_bike_score])</f>
        <v>0.76263944261922978</v>
      </c>
      <c r="I14" s="52">
        <v>72205</v>
      </c>
      <c r="J14" s="52">
        <v>1038</v>
      </c>
      <c r="K14" s="52">
        <v>1650</v>
      </c>
      <c r="L14" s="52">
        <v>280900</v>
      </c>
      <c r="M14" s="50">
        <v>4.55</v>
      </c>
      <c r="N14" s="52">
        <v>52304</v>
      </c>
      <c r="O14" s="47">
        <v>0.129</v>
      </c>
      <c r="P14" s="35" t="s">
        <v>45</v>
      </c>
      <c r="Q14" s="35" t="s">
        <v>45</v>
      </c>
      <c r="R14" s="35" t="s">
        <v>45</v>
      </c>
      <c r="S14" s="35" t="s">
        <v>46</v>
      </c>
      <c r="T14" s="35">
        <v>4</v>
      </c>
      <c r="U14" s="35">
        <v>1</v>
      </c>
      <c r="V14" s="35">
        <v>3</v>
      </c>
      <c r="W14" s="32">
        <v>51.8</v>
      </c>
      <c r="X14" s="52">
        <v>10190</v>
      </c>
      <c r="Y14" s="33">
        <v>4</v>
      </c>
      <c r="Z14" s="53">
        <f>(Table1[[#This Row],[quality_of_life]] - AVERAGE(Table1[quality_of_life])) / STDEVPA(Table1[quality_of_life])</f>
        <v>-1.4898616966517597</v>
      </c>
      <c r="AA14" s="33">
        <v>56.23</v>
      </c>
      <c r="AB14" s="36">
        <f>(Table1[[#This Row],[happiness]] - AVERAGE(Table1[happiness])) / STDEVPA(Table1[happiness])</f>
        <v>0.48512949677608563</v>
      </c>
      <c r="AC14" s="35" t="s">
        <v>41</v>
      </c>
      <c r="AD14" s="31">
        <v>94.9</v>
      </c>
      <c r="AE14" s="43">
        <v>0.6</v>
      </c>
      <c r="AF14" s="34">
        <f>2508/365</f>
        <v>6.8712328767123285</v>
      </c>
      <c r="AG14" s="34">
        <v>40</v>
      </c>
      <c r="AH14" s="32">
        <v>95</v>
      </c>
      <c r="AI14" s="34">
        <v>39.32</v>
      </c>
      <c r="AJ14" s="31">
        <v>21.75</v>
      </c>
      <c r="AK14" s="35">
        <v>142</v>
      </c>
      <c r="AL14" s="35">
        <v>1</v>
      </c>
    </row>
    <row r="15" spans="1:38">
      <c r="A15" s="35" t="s">
        <v>60</v>
      </c>
      <c r="B15" s="35">
        <v>1</v>
      </c>
      <c r="C15" s="35">
        <v>37</v>
      </c>
      <c r="D15" s="36">
        <f>(Table1[[#This Row],[median_walk_score]] - AVERAGE(Table1[median_walk_score])) / STDEVPA(Table1[median_walk_score])</f>
        <v>0.14099797094962668</v>
      </c>
      <c r="E15" s="35">
        <v>22</v>
      </c>
      <c r="F15" s="36">
        <f>(Table1[[#This Row],[median_transit_score]] - AVERAGE(Table1[median_transit_score])) / STDEVPA(Table1[median_transit_score])</f>
        <v>-0.51779063564208994</v>
      </c>
      <c r="G15" s="35">
        <v>43</v>
      </c>
      <c r="H15" s="36">
        <f>(Table1[[#This Row],[median_bike_score]] - AVERAGE(Table1[median_bike_score])) / STDEVPA(Table1[median_bike_score])</f>
        <v>0.34665429209964987</v>
      </c>
      <c r="I15" s="52">
        <v>62743</v>
      </c>
      <c r="J15" s="52">
        <v>844</v>
      </c>
      <c r="K15" s="52">
        <v>1395</v>
      </c>
      <c r="L15" s="52">
        <v>258000</v>
      </c>
      <c r="M15" s="50">
        <v>4.1100000000000003</v>
      </c>
      <c r="N15" s="52">
        <v>46838</v>
      </c>
      <c r="O15" s="47">
        <v>9.3000000000000013E-2</v>
      </c>
      <c r="P15" s="35" t="s">
        <v>39</v>
      </c>
      <c r="Q15" s="35" t="s">
        <v>39</v>
      </c>
      <c r="R15" s="35" t="s">
        <v>39</v>
      </c>
      <c r="S15" s="35" t="s">
        <v>40</v>
      </c>
      <c r="T15" s="35">
        <v>0</v>
      </c>
      <c r="U15" s="35">
        <v>1</v>
      </c>
      <c r="V15" s="35">
        <v>0</v>
      </c>
      <c r="W15" s="32">
        <v>51.7</v>
      </c>
      <c r="X15" s="52">
        <v>10517</v>
      </c>
      <c r="Y15" s="33">
        <v>30</v>
      </c>
      <c r="Z15" s="53">
        <f>(Table1[[#This Row],[quality_of_life]] - AVERAGE(Table1[quality_of_life])) / STDEVPA(Table1[quality_of_life])</f>
        <v>0.31183151790385671</v>
      </c>
      <c r="AA15" s="33">
        <v>46.48</v>
      </c>
      <c r="AB15" s="36">
        <f>(Table1[[#This Row],[happiness]] - AVERAGE(Table1[happiness])) / STDEVPA(Table1[happiness])</f>
        <v>-0.75218676187381561</v>
      </c>
      <c r="AC15" s="35" t="s">
        <v>41</v>
      </c>
      <c r="AD15" s="31">
        <v>133</v>
      </c>
      <c r="AE15" s="43">
        <v>0.59</v>
      </c>
      <c r="AF15" s="34">
        <f>2440/365</f>
        <v>6.6849315068493151</v>
      </c>
      <c r="AG15" s="34">
        <v>40.273502000000001</v>
      </c>
      <c r="AH15" s="32">
        <v>88</v>
      </c>
      <c r="AI15" s="34">
        <v>41.72</v>
      </c>
      <c r="AJ15" s="31">
        <v>21.93</v>
      </c>
      <c r="AK15" s="35">
        <v>35</v>
      </c>
      <c r="AL15" s="35">
        <v>1</v>
      </c>
    </row>
    <row r="16" spans="1:38">
      <c r="A16" s="35" t="s">
        <v>61</v>
      </c>
      <c r="B16" s="35">
        <v>1</v>
      </c>
      <c r="C16" s="37">
        <v>37</v>
      </c>
      <c r="D16" s="36">
        <f>(Table1[[#This Row],[median_walk_score]] - AVERAGE(Table1[median_walk_score])) / STDEVPA(Table1[median_walk_score])</f>
        <v>0.14099797094962668</v>
      </c>
      <c r="E16" s="35">
        <v>21</v>
      </c>
      <c r="F16" s="36">
        <f>(Table1[[#This Row],[median_transit_score]] - AVERAGE(Table1[median_transit_score])) / STDEVPA(Table1[median_transit_score])</f>
        <v>-0.64195471663789716</v>
      </c>
      <c r="G16" s="35">
        <v>39</v>
      </c>
      <c r="H16" s="36">
        <f>(Table1[[#This Row],[median_bike_score]] - AVERAGE(Table1[median_bike_score])) / STDEVPA(Table1[median_bike_score])</f>
        <v>-0.20799257525978992</v>
      </c>
      <c r="I16" s="52">
        <v>65600</v>
      </c>
      <c r="J16" s="52">
        <v>806</v>
      </c>
      <c r="K16" s="52">
        <v>1026</v>
      </c>
      <c r="L16" s="52">
        <v>230600</v>
      </c>
      <c r="M16" s="50">
        <v>4.07</v>
      </c>
      <c r="N16" s="52">
        <v>48882</v>
      </c>
      <c r="O16" s="47">
        <v>0.11199999999999999</v>
      </c>
      <c r="P16" s="35" t="s">
        <v>39</v>
      </c>
      <c r="Q16" s="35" t="s">
        <v>39</v>
      </c>
      <c r="R16" s="35" t="s">
        <v>39</v>
      </c>
      <c r="S16" s="35" t="s">
        <v>46</v>
      </c>
      <c r="T16" s="35">
        <v>1</v>
      </c>
      <c r="U16" s="35">
        <v>0</v>
      </c>
      <c r="V16" s="35">
        <v>1</v>
      </c>
      <c r="W16" s="32">
        <v>47.8</v>
      </c>
      <c r="X16" s="52">
        <v>9789</v>
      </c>
      <c r="Y16" s="33">
        <v>16</v>
      </c>
      <c r="Z16" s="53">
        <f>(Table1[[#This Row],[quality_of_life]] - AVERAGE(Table1[quality_of_life])) / STDEVPA(Table1[quality_of_life])</f>
        <v>-0.65831098224147522</v>
      </c>
      <c r="AA16" s="33">
        <v>55.03</v>
      </c>
      <c r="AB16" s="36">
        <f>(Table1[[#This Row],[happiness]] - AVERAGE(Table1[happiness])) / STDEVPA(Table1[happiness])</f>
        <v>0.33284441878840604</v>
      </c>
      <c r="AC16" s="35" t="s">
        <v>41</v>
      </c>
      <c r="AD16" s="31">
        <v>151.1</v>
      </c>
      <c r="AE16" s="43">
        <v>0.57999999999999996</v>
      </c>
      <c r="AF16" s="34" t="s">
        <v>43</v>
      </c>
      <c r="AG16" s="34">
        <v>42.032974000000003</v>
      </c>
      <c r="AH16" s="32">
        <v>105</v>
      </c>
      <c r="AI16" s="34">
        <v>34.049999999999997</v>
      </c>
      <c r="AJ16" s="31">
        <v>31.27</v>
      </c>
      <c r="AK16" s="35">
        <v>71</v>
      </c>
      <c r="AL16" s="35">
        <v>1</v>
      </c>
    </row>
    <row r="17" spans="1:38">
      <c r="A17" s="35" t="s">
        <v>62</v>
      </c>
      <c r="B17" s="35">
        <v>0</v>
      </c>
      <c r="C17" s="35">
        <v>35</v>
      </c>
      <c r="D17" s="36">
        <f>(Table1[[#This Row],[median_walk_score]] - AVERAGE(Table1[median_walk_score])) / STDEVPA(Table1[median_walk_score])</f>
        <v>-8.6418111227190189E-2</v>
      </c>
      <c r="E17" s="35">
        <v>20</v>
      </c>
      <c r="F17" s="36">
        <f>(Table1[[#This Row],[median_transit_score]] - AVERAGE(Table1[median_transit_score])) / STDEVPA(Table1[median_transit_score])</f>
        <v>-0.76611879763370438</v>
      </c>
      <c r="G17" s="35">
        <v>43</v>
      </c>
      <c r="H17" s="36">
        <f>(Table1[[#This Row],[median_bike_score]] - AVERAGE(Table1[median_bike_score])) / STDEVPA(Table1[median_bike_score])</f>
        <v>0.34665429209964987</v>
      </c>
      <c r="I17" s="52">
        <v>64124</v>
      </c>
      <c r="J17" s="52">
        <v>863</v>
      </c>
      <c r="K17" s="52">
        <v>1056</v>
      </c>
      <c r="L17" s="52">
        <v>276300</v>
      </c>
      <c r="M17" s="50">
        <v>4.07</v>
      </c>
      <c r="N17" s="52">
        <v>48054</v>
      </c>
      <c r="O17" s="47">
        <v>0.11199999999999999</v>
      </c>
      <c r="P17" s="35" t="s">
        <v>39</v>
      </c>
      <c r="Q17" s="35" t="s">
        <v>39</v>
      </c>
      <c r="R17" s="35" t="s">
        <v>45</v>
      </c>
      <c r="S17" s="35" t="s">
        <v>40</v>
      </c>
      <c r="T17" s="35">
        <v>3</v>
      </c>
      <c r="U17" s="35">
        <v>0</v>
      </c>
      <c r="V17" s="35">
        <v>0</v>
      </c>
      <c r="W17" s="32">
        <v>54.3</v>
      </c>
      <c r="X17" s="52">
        <v>9408</v>
      </c>
      <c r="Y17" s="33">
        <v>22</v>
      </c>
      <c r="Z17" s="53">
        <f>(Table1[[#This Row],[quality_of_life]] - AVERAGE(Table1[quality_of_life])) / STDEVPA(Table1[quality_of_life])</f>
        <v>-0.24253562503633297</v>
      </c>
      <c r="AA17" s="33">
        <v>54.46</v>
      </c>
      <c r="AB17" s="36">
        <f>(Table1[[#This Row],[happiness]] - AVERAGE(Table1[happiness])) / STDEVPA(Table1[happiness])</f>
        <v>0.26050900674425792</v>
      </c>
      <c r="AC17" s="35" t="s">
        <v>41</v>
      </c>
      <c r="AD17" s="31">
        <v>157.4</v>
      </c>
      <c r="AE17" s="43">
        <v>0.56999999999999995</v>
      </c>
      <c r="AF17" s="34" t="s">
        <v>43</v>
      </c>
      <c r="AG17" s="34">
        <v>38.5</v>
      </c>
      <c r="AH17" s="32">
        <v>128</v>
      </c>
      <c r="AI17" s="34">
        <v>28.92</v>
      </c>
      <c r="AJ17" s="31">
        <v>15.42</v>
      </c>
      <c r="AK17" s="35">
        <v>26</v>
      </c>
      <c r="AL17" s="35">
        <v>1</v>
      </c>
    </row>
    <row r="18" spans="1:38">
      <c r="A18" s="35" t="s">
        <v>63</v>
      </c>
      <c r="B18" s="35">
        <v>1</v>
      </c>
      <c r="C18" s="35">
        <v>32</v>
      </c>
      <c r="D18" s="36">
        <f>(Table1[[#This Row],[median_walk_score]] - AVERAGE(Table1[median_walk_score])) / STDEVPA(Table1[median_walk_score])</f>
        <v>-0.42754223449241552</v>
      </c>
      <c r="E18" s="35">
        <v>25</v>
      </c>
      <c r="F18" s="36">
        <f>(Table1[[#This Row],[median_transit_score]] - AVERAGE(Table1[median_transit_score])) / STDEVPA(Table1[median_transit_score])</f>
        <v>-0.14529839265466818</v>
      </c>
      <c r="G18" s="35">
        <v>31</v>
      </c>
      <c r="H18" s="36">
        <f>(Table1[[#This Row],[median_bike_score]] - AVERAGE(Table1[median_bike_score])) / STDEVPA(Table1[median_bike_score])</f>
        <v>-1.3172863099786696</v>
      </c>
      <c r="I18" s="52">
        <v>55573</v>
      </c>
      <c r="J18" s="52">
        <v>783</v>
      </c>
      <c r="K18" s="52">
        <v>1250</v>
      </c>
      <c r="L18" s="52">
        <v>251300</v>
      </c>
      <c r="M18" s="50">
        <v>4.03</v>
      </c>
      <c r="N18" s="52">
        <v>43308</v>
      </c>
      <c r="O18" s="47">
        <v>9.6000000000000002E-2</v>
      </c>
      <c r="P18" s="35" t="s">
        <v>39</v>
      </c>
      <c r="Q18" s="35" t="s">
        <v>39</v>
      </c>
      <c r="R18" s="35" t="s">
        <v>45</v>
      </c>
      <c r="S18" s="35" t="s">
        <v>40</v>
      </c>
      <c r="T18" s="35">
        <v>0</v>
      </c>
      <c r="U18" s="35">
        <v>0</v>
      </c>
      <c r="V18" s="35">
        <v>0</v>
      </c>
      <c r="W18" s="32">
        <v>55.6</v>
      </c>
      <c r="X18" s="52">
        <v>10257</v>
      </c>
      <c r="Y18" s="33">
        <v>46</v>
      </c>
      <c r="Z18" s="53">
        <f>(Table1[[#This Row],[quality_of_life]] - AVERAGE(Table1[quality_of_life])) / STDEVPA(Table1[quality_of_life])</f>
        <v>1.4205658037842359</v>
      </c>
      <c r="AA18" s="33">
        <v>40.58</v>
      </c>
      <c r="AB18" s="36">
        <f>(Table1[[#This Row],[happiness]] - AVERAGE(Table1[happiness])) / STDEVPA(Table1[happiness])</f>
        <v>-1.5009217286465764</v>
      </c>
      <c r="AC18" s="35" t="s">
        <v>41</v>
      </c>
      <c r="AD18" s="31">
        <v>180.7</v>
      </c>
      <c r="AE18" s="43">
        <v>0.56000000000000005</v>
      </c>
      <c r="AF18" s="34">
        <f>2514/365</f>
        <v>6.8876712328767127</v>
      </c>
      <c r="AG18" s="34">
        <v>37.839333000000003</v>
      </c>
      <c r="AH18" s="32">
        <v>93</v>
      </c>
      <c r="AI18" s="34">
        <v>48.98</v>
      </c>
      <c r="AJ18" s="31">
        <v>8.83</v>
      </c>
      <c r="AK18" s="35">
        <v>51</v>
      </c>
      <c r="AL18" s="35">
        <v>1</v>
      </c>
    </row>
    <row r="19" spans="1:38">
      <c r="A19" s="35" t="s">
        <v>64</v>
      </c>
      <c r="B19" s="35">
        <v>1</v>
      </c>
      <c r="C19" s="35">
        <v>38</v>
      </c>
      <c r="D19" s="36">
        <f>(Table1[[#This Row],[median_walk_score]] - AVERAGE(Table1[median_walk_score])) / STDEVPA(Table1[median_walk_score])</f>
        <v>0.25470601203803511</v>
      </c>
      <c r="E19" s="35">
        <v>22</v>
      </c>
      <c r="F19" s="36">
        <f>(Table1[[#This Row],[median_transit_score]] - AVERAGE(Table1[median_transit_score])) / STDEVPA(Table1[median_transit_score])</f>
        <v>-0.51779063564208994</v>
      </c>
      <c r="G19" s="35">
        <v>44</v>
      </c>
      <c r="H19" s="36">
        <f>(Table1[[#This Row],[median_bike_score]] - AVERAGE(Table1[median_bike_score])) / STDEVPA(Table1[median_bike_score])</f>
        <v>0.48531600893950988</v>
      </c>
      <c r="I19" s="52">
        <v>52087</v>
      </c>
      <c r="J19" s="52">
        <v>876</v>
      </c>
      <c r="K19" s="52">
        <v>1395</v>
      </c>
      <c r="L19" s="52">
        <v>257400</v>
      </c>
      <c r="M19" s="50">
        <v>4.1500000000000004</v>
      </c>
      <c r="N19" s="52">
        <v>47975</v>
      </c>
      <c r="O19" s="47">
        <v>9.0999999999999998E-2</v>
      </c>
      <c r="P19" s="35" t="s">
        <v>39</v>
      </c>
      <c r="Q19" s="35" t="s">
        <v>39</v>
      </c>
      <c r="R19" s="35" t="s">
        <v>45</v>
      </c>
      <c r="S19" s="35" t="s">
        <v>40</v>
      </c>
      <c r="T19" s="35">
        <v>0</v>
      </c>
      <c r="U19" s="35">
        <v>0</v>
      </c>
      <c r="V19" s="35">
        <v>0</v>
      </c>
      <c r="W19" s="32">
        <v>66.400000000000006</v>
      </c>
      <c r="X19" s="52">
        <v>10515</v>
      </c>
      <c r="Y19" s="33">
        <v>38</v>
      </c>
      <c r="Z19" s="53">
        <f>(Table1[[#This Row],[quality_of_life]] - AVERAGE(Table1[quality_of_life])) / STDEVPA(Table1[quality_of_life])</f>
        <v>0.8661986608440464</v>
      </c>
      <c r="AA19" s="33">
        <v>35.86</v>
      </c>
      <c r="AB19" s="36">
        <f>(Table1[[#This Row],[happiness]] - AVERAGE(Table1[happiness])) / STDEVPA(Table1[happiness])</f>
        <v>-2.0999097020647848</v>
      </c>
      <c r="AC19" s="35" t="s">
        <v>47</v>
      </c>
      <c r="AD19" s="31">
        <v>141.69999999999999</v>
      </c>
      <c r="AE19" s="43">
        <v>0.56000000000000005</v>
      </c>
      <c r="AF19" s="34">
        <f>2649/365</f>
        <v>7.2575342465753421</v>
      </c>
      <c r="AG19" s="34">
        <v>30.391829999999999</v>
      </c>
      <c r="AH19" s="32">
        <v>101</v>
      </c>
      <c r="AI19" s="34">
        <v>60.09</v>
      </c>
      <c r="AJ19" s="31">
        <v>0.2</v>
      </c>
      <c r="AK19" s="35">
        <v>40</v>
      </c>
      <c r="AL19" s="35">
        <v>1</v>
      </c>
    </row>
    <row r="20" spans="1:38">
      <c r="A20" s="35" t="s">
        <v>65</v>
      </c>
      <c r="B20" s="35">
        <v>1</v>
      </c>
      <c r="C20" s="35">
        <v>40</v>
      </c>
      <c r="D20" s="36">
        <f>(Table1[[#This Row],[median_walk_score]] - AVERAGE(Table1[median_walk_score])) / STDEVPA(Table1[median_walk_score])</f>
        <v>0.48212209421485197</v>
      </c>
      <c r="E20" s="35">
        <v>4</v>
      </c>
      <c r="F20" s="36">
        <f>(Table1[[#This Row],[median_transit_score]] - AVERAGE(Table1[median_transit_score])) / STDEVPA(Table1[median_transit_score])</f>
        <v>-2.7527440935666201</v>
      </c>
      <c r="G20" s="35">
        <v>41</v>
      </c>
      <c r="H20" s="36">
        <f>(Table1[[#This Row],[median_bike_score]] - AVERAGE(Table1[median_bike_score])) / STDEVPA(Table1[median_bike_score])</f>
        <v>6.9330858419929975E-2</v>
      </c>
      <c r="I20" s="52">
        <v>64767</v>
      </c>
      <c r="J20" s="52">
        <v>873</v>
      </c>
      <c r="K20" s="52">
        <v>1875</v>
      </c>
      <c r="L20" s="52">
        <v>373700</v>
      </c>
      <c r="M20" s="50">
        <v>4.47</v>
      </c>
      <c r="N20" s="52">
        <v>51305</v>
      </c>
      <c r="O20" s="47">
        <v>0.124</v>
      </c>
      <c r="P20" s="35" t="s">
        <v>45</v>
      </c>
      <c r="Q20" s="35" t="s">
        <v>45</v>
      </c>
      <c r="R20" s="35" t="s">
        <v>45</v>
      </c>
      <c r="S20" s="35" t="s">
        <v>46</v>
      </c>
      <c r="T20" s="35">
        <v>3</v>
      </c>
      <c r="U20" s="35">
        <v>0</v>
      </c>
      <c r="V20" s="35">
        <v>1</v>
      </c>
      <c r="W20" s="32">
        <v>41</v>
      </c>
      <c r="X20" s="52">
        <v>12077</v>
      </c>
      <c r="Y20" s="33">
        <v>28</v>
      </c>
      <c r="Z20" s="53">
        <f>(Table1[[#This Row],[quality_of_life]] - AVERAGE(Table1[quality_of_life])) / STDEVPA(Table1[quality_of_life])</f>
        <v>0.17323973216880928</v>
      </c>
      <c r="AA20" s="33">
        <v>51.99</v>
      </c>
      <c r="AB20" s="36">
        <f>(Table1[[#This Row],[happiness]] - AVERAGE(Table1[happiness])) / STDEVPA(Table1[happiness])</f>
        <v>-5.2944445447050278E-2</v>
      </c>
      <c r="AC20" s="35" t="s">
        <v>53</v>
      </c>
      <c r="AD20" s="31">
        <v>115.5</v>
      </c>
      <c r="AE20" s="43">
        <v>0.54</v>
      </c>
      <c r="AF20" s="34" t="s">
        <v>43</v>
      </c>
      <c r="AG20" s="34">
        <v>45.367584000000001</v>
      </c>
      <c r="AH20" s="32">
        <v>101</v>
      </c>
      <c r="AI20" s="34">
        <v>42.28</v>
      </c>
      <c r="AJ20" s="31">
        <v>77.28</v>
      </c>
      <c r="AK20" s="35">
        <v>84</v>
      </c>
      <c r="AL20" s="35">
        <v>1</v>
      </c>
    </row>
    <row r="21" spans="1:38">
      <c r="A21" s="35" t="s">
        <v>66</v>
      </c>
      <c r="B21" s="35">
        <v>1</v>
      </c>
      <c r="C21" s="35">
        <v>35</v>
      </c>
      <c r="D21" s="36">
        <f>(Table1[[#This Row],[median_walk_score]] - AVERAGE(Table1[median_walk_score])) / STDEVPA(Table1[median_walk_score])</f>
        <v>-8.6418111227190189E-2</v>
      </c>
      <c r="E21" s="35">
        <v>34</v>
      </c>
      <c r="F21" s="36">
        <f>(Table1[[#This Row],[median_transit_score]] - AVERAGE(Table1[median_transit_score])) / STDEVPA(Table1[median_transit_score])</f>
        <v>0.97217833630759698</v>
      </c>
      <c r="G21" s="35">
        <v>34</v>
      </c>
      <c r="H21" s="36">
        <f>(Table1[[#This Row],[median_bike_score]] - AVERAGE(Table1[median_bike_score])) / STDEVPA(Table1[median_bike_score])</f>
        <v>-0.90130115945908973</v>
      </c>
      <c r="I21" s="52">
        <v>90203</v>
      </c>
      <c r="J21" s="52">
        <v>1415</v>
      </c>
      <c r="K21" s="52">
        <v>1844</v>
      </c>
      <c r="L21" s="52">
        <v>421800</v>
      </c>
      <c r="M21" s="50">
        <v>5.03</v>
      </c>
      <c r="N21" s="52">
        <v>58178</v>
      </c>
      <c r="O21" s="47">
        <v>0.113</v>
      </c>
      <c r="P21" s="35" t="s">
        <v>45</v>
      </c>
      <c r="Q21" s="35" t="s">
        <v>45</v>
      </c>
      <c r="R21" s="35" t="s">
        <v>45</v>
      </c>
      <c r="S21" s="35" t="s">
        <v>46</v>
      </c>
      <c r="T21" s="35">
        <v>4</v>
      </c>
      <c r="U21" s="35">
        <v>0</v>
      </c>
      <c r="V21" s="35">
        <v>3</v>
      </c>
      <c r="W21" s="32">
        <v>54.2</v>
      </c>
      <c r="X21" s="52">
        <v>10839</v>
      </c>
      <c r="Y21" s="33">
        <v>34</v>
      </c>
      <c r="Z21" s="53">
        <f>(Table1[[#This Row],[quality_of_life]] - AVERAGE(Table1[quality_of_life])) / STDEVPA(Table1[quality_of_life])</f>
        <v>0.58901508937395153</v>
      </c>
      <c r="AA21" s="33">
        <v>64.62</v>
      </c>
      <c r="AB21" s="36">
        <f>(Table1[[#This Row],[happiness]] - AVERAGE(Table1[happiness])) / STDEVPA(Table1[happiness])</f>
        <v>1.5498560003732837</v>
      </c>
      <c r="AC21" s="35" t="s">
        <v>41</v>
      </c>
      <c r="AD21" s="31">
        <v>92.5</v>
      </c>
      <c r="AE21" s="43">
        <v>0.53</v>
      </c>
      <c r="AF21" s="34">
        <f>2582/365</f>
        <v>7.0739726027397261</v>
      </c>
      <c r="AG21" s="34">
        <v>39.045752999999998</v>
      </c>
      <c r="AH21" s="32">
        <v>105</v>
      </c>
      <c r="AI21" s="34">
        <v>44.64</v>
      </c>
      <c r="AJ21" s="31">
        <v>20.61</v>
      </c>
      <c r="AK21" s="35">
        <v>46</v>
      </c>
      <c r="AL21" s="35">
        <v>0</v>
      </c>
    </row>
    <row r="22" spans="1:38">
      <c r="A22" s="35" t="s">
        <v>67</v>
      </c>
      <c r="B22" s="35">
        <v>1</v>
      </c>
      <c r="C22" s="35">
        <v>44</v>
      </c>
      <c r="D22" s="36">
        <f>(Table1[[#This Row],[median_walk_score]] - AVERAGE(Table1[median_walk_score])) / STDEVPA(Table1[median_walk_score])</f>
        <v>0.9369542585684858</v>
      </c>
      <c r="E22" s="35">
        <v>32</v>
      </c>
      <c r="F22" s="36">
        <f>(Table1[[#This Row],[median_transit_score]] - AVERAGE(Table1[median_transit_score])) / STDEVPA(Table1[median_transit_score])</f>
        <v>0.72385017431598242</v>
      </c>
      <c r="G22" s="35">
        <v>39</v>
      </c>
      <c r="H22" s="36">
        <f>(Table1[[#This Row],[median_bike_score]] - AVERAGE(Table1[median_bike_score])) / STDEVPA(Table1[median_bike_score])</f>
        <v>-0.20799257525978992</v>
      </c>
      <c r="I22" s="52">
        <v>89645</v>
      </c>
      <c r="J22" s="52">
        <v>1336</v>
      </c>
      <c r="K22" s="52">
        <v>2900</v>
      </c>
      <c r="L22" s="52">
        <v>614700</v>
      </c>
      <c r="M22" s="50">
        <v>4.87</v>
      </c>
      <c r="N22" s="52">
        <v>59560</v>
      </c>
      <c r="O22" s="47">
        <v>0.115</v>
      </c>
      <c r="P22" s="35" t="s">
        <v>45</v>
      </c>
      <c r="Q22" s="35" t="s">
        <v>45</v>
      </c>
      <c r="R22" s="35" t="s">
        <v>45</v>
      </c>
      <c r="S22" s="35" t="s">
        <v>46</v>
      </c>
      <c r="T22" s="35">
        <v>3</v>
      </c>
      <c r="U22" s="35">
        <v>1</v>
      </c>
      <c r="V22" s="35">
        <v>3</v>
      </c>
      <c r="W22" s="32">
        <v>47.9</v>
      </c>
      <c r="X22" s="52">
        <v>13319</v>
      </c>
      <c r="Y22" s="33">
        <v>6</v>
      </c>
      <c r="Z22" s="53">
        <f>(Table1[[#This Row],[quality_of_life]] - AVERAGE(Table1[quality_of_life])) / STDEVPA(Table1[quality_of_life])</f>
        <v>-1.3512699109167123</v>
      </c>
      <c r="AA22" s="33">
        <v>58.43</v>
      </c>
      <c r="AB22" s="36">
        <f>(Table1[[#This Row],[happiness]] - AVERAGE(Table1[happiness])) / STDEVPA(Table1[happiness])</f>
        <v>0.76431880642016625</v>
      </c>
      <c r="AC22" s="35" t="s">
        <v>41</v>
      </c>
      <c r="AD22" s="31">
        <v>62</v>
      </c>
      <c r="AE22" s="43">
        <v>0.53</v>
      </c>
      <c r="AF22" s="34">
        <f>2634/365</f>
        <v>7.2164383561643834</v>
      </c>
      <c r="AG22" s="34">
        <v>42.407210999999997</v>
      </c>
      <c r="AH22" s="32">
        <v>98</v>
      </c>
      <c r="AI22" s="34">
        <v>47.88</v>
      </c>
      <c r="AJ22" s="31">
        <v>51.05</v>
      </c>
      <c r="AK22" s="35">
        <v>154</v>
      </c>
      <c r="AL22" s="35">
        <v>0</v>
      </c>
    </row>
    <row r="23" spans="1:38">
      <c r="A23" s="35" t="s">
        <v>68</v>
      </c>
      <c r="B23" s="35">
        <v>1</v>
      </c>
      <c r="C23" s="35">
        <v>44</v>
      </c>
      <c r="D23" s="36">
        <f>(Table1[[#This Row],[median_walk_score]] - AVERAGE(Table1[median_walk_score])) / STDEVPA(Table1[median_walk_score])</f>
        <v>0.9369542585684858</v>
      </c>
      <c r="E23" s="35">
        <v>36</v>
      </c>
      <c r="F23" s="36">
        <f>(Table1[[#This Row],[median_transit_score]] - AVERAGE(Table1[median_transit_score])) / STDEVPA(Table1[median_transit_score])</f>
        <v>1.2205064982992113</v>
      </c>
      <c r="G23" s="35">
        <v>45</v>
      </c>
      <c r="H23" s="36">
        <f>(Table1[[#This Row],[median_bike_score]] - AVERAGE(Table1[median_bike_score])) / STDEVPA(Table1[median_bike_score])</f>
        <v>0.62397772577936983</v>
      </c>
      <c r="I23" s="52">
        <v>63498</v>
      </c>
      <c r="J23" s="52">
        <v>892</v>
      </c>
      <c r="K23" s="52">
        <v>1335</v>
      </c>
      <c r="L23" s="52">
        <v>252200</v>
      </c>
      <c r="M23" s="50">
        <v>4.2699999999999996</v>
      </c>
      <c r="N23" s="52">
        <v>48837</v>
      </c>
      <c r="O23" s="47">
        <v>8.5999999999999993E-2</v>
      </c>
      <c r="P23" s="35" t="s">
        <v>45</v>
      </c>
      <c r="Q23" s="35" t="s">
        <v>45</v>
      </c>
      <c r="R23" s="35" t="s">
        <v>45</v>
      </c>
      <c r="S23" s="35" t="s">
        <v>46</v>
      </c>
      <c r="T23" s="35">
        <v>3</v>
      </c>
      <c r="U23" s="35">
        <v>1</v>
      </c>
      <c r="V23" s="35">
        <v>1</v>
      </c>
      <c r="W23" s="32">
        <v>44.4</v>
      </c>
      <c r="X23" s="52">
        <v>9897</v>
      </c>
      <c r="Y23" s="33">
        <v>12</v>
      </c>
      <c r="Z23" s="53">
        <f>(Table1[[#This Row],[quality_of_life]] - AVERAGE(Table1[quality_of_life])) / STDEVPA(Table1[quality_of_life])</f>
        <v>-0.93549455371157009</v>
      </c>
      <c r="AA23" s="33">
        <v>50.2</v>
      </c>
      <c r="AB23" s="36">
        <f>(Table1[[#This Row],[happiness]] - AVERAGE(Table1[happiness])) / STDEVPA(Table1[happiness])</f>
        <v>-0.28010302011200638</v>
      </c>
      <c r="AC23" s="35" t="s">
        <v>47</v>
      </c>
      <c r="AD23" s="31">
        <v>96.2</v>
      </c>
      <c r="AE23" s="43">
        <v>0.53</v>
      </c>
      <c r="AF23" s="34">
        <f>2436/365</f>
        <v>6.6739726027397257</v>
      </c>
      <c r="AG23" s="34">
        <v>44.182205000000003</v>
      </c>
      <c r="AH23" s="32">
        <v>71</v>
      </c>
      <c r="AI23" s="34">
        <v>32.840000000000003</v>
      </c>
      <c r="AJ23" s="31">
        <v>60.66</v>
      </c>
      <c r="AK23" s="35">
        <v>105</v>
      </c>
      <c r="AL23" s="35">
        <v>1</v>
      </c>
    </row>
    <row r="24" spans="1:38">
      <c r="A24" s="35" t="s">
        <v>69</v>
      </c>
      <c r="B24" s="35">
        <v>1</v>
      </c>
      <c r="C24" s="35">
        <v>29</v>
      </c>
      <c r="D24" s="36">
        <f>(Table1[[#This Row],[median_walk_score]] - AVERAGE(Table1[median_walk_score])) / STDEVPA(Table1[median_walk_score])</f>
        <v>-0.76866635775764081</v>
      </c>
      <c r="E24" s="35">
        <v>29</v>
      </c>
      <c r="F24" s="36">
        <f>(Table1[[#This Row],[median_transit_score]] - AVERAGE(Table1[median_transit_score])) / STDEVPA(Table1[median_transit_score])</f>
        <v>0.35135793132856075</v>
      </c>
      <c r="G24" s="35">
        <v>45</v>
      </c>
      <c r="H24" s="36">
        <f>(Table1[[#This Row],[median_bike_score]] - AVERAGE(Table1[median_bike_score])) / STDEVPA(Table1[median_bike_score])</f>
        <v>0.62397772577936983</v>
      </c>
      <c r="I24" s="52">
        <v>77720</v>
      </c>
      <c r="J24" s="52">
        <v>1010</v>
      </c>
      <c r="K24" s="52">
        <v>1537</v>
      </c>
      <c r="L24" s="52">
        <v>341700</v>
      </c>
      <c r="M24" s="50">
        <v>4.43</v>
      </c>
      <c r="N24" s="52">
        <v>52115</v>
      </c>
      <c r="O24" s="47">
        <v>0.121</v>
      </c>
      <c r="P24" s="35" t="s">
        <v>45</v>
      </c>
      <c r="Q24" s="35" t="s">
        <v>45</v>
      </c>
      <c r="R24" s="35" t="s">
        <v>45</v>
      </c>
      <c r="S24" s="35" t="s">
        <v>46</v>
      </c>
      <c r="T24" s="35">
        <v>4</v>
      </c>
      <c r="U24" s="35">
        <v>1</v>
      </c>
      <c r="V24" s="35">
        <v>0</v>
      </c>
      <c r="W24" s="32">
        <v>41.2</v>
      </c>
      <c r="X24" s="52">
        <v>10846</v>
      </c>
      <c r="Y24" s="33">
        <v>8</v>
      </c>
      <c r="Z24" s="53">
        <f>(Table1[[#This Row],[quality_of_life]] - AVERAGE(Table1[quality_of_life])) / STDEVPA(Table1[quality_of_life])</f>
        <v>-1.212678125181665</v>
      </c>
      <c r="AA24" s="33">
        <v>62.82</v>
      </c>
      <c r="AB24" s="36">
        <f>(Table1[[#This Row],[happiness]] - AVERAGE(Table1[happiness])) / STDEVPA(Table1[happiness])</f>
        <v>1.3214283833917631</v>
      </c>
      <c r="AC24" s="35" t="s">
        <v>47</v>
      </c>
      <c r="AD24" s="31">
        <v>104.6</v>
      </c>
      <c r="AE24" s="43">
        <v>0.53</v>
      </c>
      <c r="AF24" s="34">
        <f>2711/365</f>
        <v>7.4273972602739722</v>
      </c>
      <c r="AG24" s="34">
        <v>46.392409999999998</v>
      </c>
      <c r="AH24" s="32">
        <v>95</v>
      </c>
      <c r="AI24" s="34">
        <v>27.44</v>
      </c>
      <c r="AJ24" s="31">
        <v>43.43</v>
      </c>
      <c r="AK24" s="35">
        <v>68</v>
      </c>
      <c r="AL24" s="35">
        <v>1</v>
      </c>
    </row>
    <row r="25" spans="1:38">
      <c r="A25" s="35" t="s">
        <v>70</v>
      </c>
      <c r="B25" s="35">
        <v>0</v>
      </c>
      <c r="C25" s="35">
        <v>24</v>
      </c>
      <c r="D25" s="36">
        <f>(Table1[[#This Row],[median_walk_score]] - AVERAGE(Table1[median_walk_score])) / STDEVPA(Table1[median_walk_score])</f>
        <v>-1.337206563199683</v>
      </c>
      <c r="E25" s="35">
        <v>9</v>
      </c>
      <c r="F25" s="36">
        <f>(Table1[[#This Row],[median_transit_score]] - AVERAGE(Table1[median_transit_score])) / STDEVPA(Table1[median_transit_score])</f>
        <v>-2.1319236885875839</v>
      </c>
      <c r="G25" s="35">
        <v>33</v>
      </c>
      <c r="H25" s="36">
        <f>(Table1[[#This Row],[median_bike_score]] - AVERAGE(Table1[median_bike_score])) / STDEVPA(Table1[median_bike_score])</f>
        <v>-1.0399628762989497</v>
      </c>
      <c r="I25" s="52">
        <v>48716</v>
      </c>
      <c r="J25" s="52">
        <v>789</v>
      </c>
      <c r="K25" s="52">
        <v>1410</v>
      </c>
      <c r="L25" s="52">
        <v>271200</v>
      </c>
      <c r="M25" s="50">
        <v>3.91</v>
      </c>
      <c r="N25" s="52">
        <v>46084</v>
      </c>
      <c r="O25" s="47">
        <v>9.8000000000000004E-2</v>
      </c>
      <c r="P25" s="35" t="s">
        <v>39</v>
      </c>
      <c r="Q25" s="35" t="s">
        <v>39</v>
      </c>
      <c r="R25" s="35" t="s">
        <v>39</v>
      </c>
      <c r="S25" s="35" t="s">
        <v>40</v>
      </c>
      <c r="T25" s="35">
        <v>0</v>
      </c>
      <c r="U25" s="35">
        <v>0</v>
      </c>
      <c r="V25" s="35">
        <v>0</v>
      </c>
      <c r="W25" s="32">
        <v>63.4</v>
      </c>
      <c r="X25" s="52">
        <v>9394</v>
      </c>
      <c r="Y25" s="33">
        <v>49</v>
      </c>
      <c r="Z25" s="53">
        <f>(Table1[[#This Row],[quality_of_life]] - AVERAGE(Table1[quality_of_life])) / STDEVPA(Table1[quality_of_life])</f>
        <v>1.6284534823868071</v>
      </c>
      <c r="AA25" s="33">
        <v>41.42</v>
      </c>
      <c r="AB25" s="36">
        <f>(Table1[[#This Row],[happiness]] - AVERAGE(Table1[happiness])) / STDEVPA(Table1[happiness])</f>
        <v>-1.3943221740551996</v>
      </c>
      <c r="AC25" s="35" t="s">
        <v>41</v>
      </c>
      <c r="AD25" s="31">
        <v>242.5</v>
      </c>
      <c r="AE25" s="43">
        <v>0.51</v>
      </c>
      <c r="AF25" s="34" t="s">
        <v>43</v>
      </c>
      <c r="AG25" s="34">
        <v>33</v>
      </c>
      <c r="AH25" s="32">
        <v>111</v>
      </c>
      <c r="AI25" s="34">
        <v>59.23</v>
      </c>
      <c r="AJ25" s="31">
        <v>0.71</v>
      </c>
      <c r="AK25" s="35">
        <v>25</v>
      </c>
      <c r="AL25" s="35">
        <v>1</v>
      </c>
    </row>
    <row r="26" spans="1:38">
      <c r="A26" s="35" t="s">
        <v>71</v>
      </c>
      <c r="B26" s="35">
        <v>1</v>
      </c>
      <c r="C26" s="35">
        <v>29</v>
      </c>
      <c r="D26" s="36">
        <f>(Table1[[#This Row],[median_walk_score]] - AVERAGE(Table1[median_walk_score])) / STDEVPA(Table1[median_walk_score])</f>
        <v>-0.76866635775764081</v>
      </c>
      <c r="E26" s="35">
        <v>21</v>
      </c>
      <c r="F26" s="36">
        <f>(Table1[[#This Row],[median_transit_score]] - AVERAGE(Table1[median_transit_score])) / STDEVPA(Table1[median_transit_score])</f>
        <v>-0.64195471663789716</v>
      </c>
      <c r="G26" s="35">
        <v>30</v>
      </c>
      <c r="H26" s="36">
        <f>(Table1[[#This Row],[median_bike_score]] - AVERAGE(Table1[median_bike_score])) / STDEVPA(Table1[median_bike_score])</f>
        <v>-1.4559480268185296</v>
      </c>
      <c r="I26" s="52">
        <v>61847</v>
      </c>
      <c r="J26" s="52">
        <v>843</v>
      </c>
      <c r="K26" s="52">
        <v>1300</v>
      </c>
      <c r="L26" s="52">
        <v>255400</v>
      </c>
      <c r="M26" s="50">
        <v>3.99</v>
      </c>
      <c r="N26" s="52">
        <v>46159</v>
      </c>
      <c r="O26" s="47">
        <v>9.3000000000000013E-2</v>
      </c>
      <c r="P26" s="35" t="s">
        <v>39</v>
      </c>
      <c r="Q26" s="35" t="s">
        <v>39</v>
      </c>
      <c r="R26" s="35" t="s">
        <v>39</v>
      </c>
      <c r="S26" s="35" t="s">
        <v>40</v>
      </c>
      <c r="T26" s="35">
        <v>0</v>
      </c>
      <c r="U26" s="35">
        <v>0</v>
      </c>
      <c r="V26" s="35">
        <v>1</v>
      </c>
      <c r="W26" s="32">
        <v>54.5</v>
      </c>
      <c r="X26" s="52">
        <v>9921</v>
      </c>
      <c r="Y26" s="33">
        <v>25</v>
      </c>
      <c r="Z26" s="53">
        <f>(Table1[[#This Row],[quality_of_life]] - AVERAGE(Table1[quality_of_life])) / STDEVPA(Table1[quality_of_life])</f>
        <v>-3.4647946433761852E-2</v>
      </c>
      <c r="AA26" s="33">
        <v>48.64</v>
      </c>
      <c r="AB26" s="36">
        <f>(Table1[[#This Row],[happiness]] - AVERAGE(Table1[happiness])) / STDEVPA(Table1[happiness])</f>
        <v>-0.47807362149599092</v>
      </c>
      <c r="AC26" s="35" t="s">
        <v>41</v>
      </c>
      <c r="AD26" s="31">
        <v>147.19999999999999</v>
      </c>
      <c r="AE26" s="43">
        <v>0.51</v>
      </c>
      <c r="AF26" s="34">
        <f>2810/365</f>
        <v>7.6986301369863011</v>
      </c>
      <c r="AG26" s="34">
        <v>38.573936000000003</v>
      </c>
      <c r="AH26" s="32">
        <v>115</v>
      </c>
      <c r="AI26" s="34">
        <v>42.23</v>
      </c>
      <c r="AJ26" s="31">
        <v>12.67</v>
      </c>
      <c r="AK26" s="35">
        <v>94</v>
      </c>
      <c r="AL26" s="35">
        <v>1</v>
      </c>
    </row>
    <row r="27" spans="1:38">
      <c r="A27" s="35" t="s">
        <v>72</v>
      </c>
      <c r="B27" s="35">
        <v>1</v>
      </c>
      <c r="C27" s="35">
        <v>44</v>
      </c>
      <c r="D27" s="36">
        <f>(Table1[[#This Row],[median_walk_score]] - AVERAGE(Table1[median_walk_score])) / STDEVPA(Table1[median_walk_score])</f>
        <v>0.9369542585684858</v>
      </c>
      <c r="E27" s="35">
        <v>21</v>
      </c>
      <c r="F27" s="36">
        <f>(Table1[[#This Row],[median_transit_score]] - AVERAGE(Table1[median_transit_score])) / STDEVPA(Table1[median_transit_score])</f>
        <v>-0.64195471663789716</v>
      </c>
      <c r="G27" s="35">
        <v>46</v>
      </c>
      <c r="H27" s="36">
        <f>(Table1[[#This Row],[median_bike_score]] - AVERAGE(Table1[median_bike_score])) / STDEVPA(Table1[median_bike_score])</f>
        <v>0.76263944261922978</v>
      </c>
      <c r="I27" s="52">
        <v>63249</v>
      </c>
      <c r="J27" s="52">
        <v>836</v>
      </c>
      <c r="K27" s="52">
        <v>1800</v>
      </c>
      <c r="L27" s="52">
        <v>290500</v>
      </c>
      <c r="M27" s="50">
        <v>4.2699999999999996</v>
      </c>
      <c r="N27" s="52">
        <v>47083</v>
      </c>
      <c r="O27" s="47">
        <v>0.105</v>
      </c>
      <c r="P27" s="35" t="s">
        <v>39</v>
      </c>
      <c r="Q27" s="35" t="s">
        <v>39</v>
      </c>
      <c r="R27" s="35" t="s">
        <v>39</v>
      </c>
      <c r="S27" s="35" t="s">
        <v>40</v>
      </c>
      <c r="T27" s="35">
        <v>3</v>
      </c>
      <c r="U27" s="35">
        <v>0</v>
      </c>
      <c r="V27" s="35">
        <v>1</v>
      </c>
      <c r="W27" s="32">
        <v>42.7</v>
      </c>
      <c r="X27" s="52">
        <v>10212</v>
      </c>
      <c r="Y27" s="33">
        <v>29</v>
      </c>
      <c r="Z27" s="53">
        <f>(Table1[[#This Row],[quality_of_life]] - AVERAGE(Table1[quality_of_life])) / STDEVPA(Table1[quality_of_life])</f>
        <v>0.24253562503633297</v>
      </c>
      <c r="AA27" s="33">
        <v>49.11</v>
      </c>
      <c r="AB27" s="36">
        <f>(Table1[[#This Row],[happiness]] - AVERAGE(Table1[happiness])) / STDEVPA(Table1[happiness])</f>
        <v>-0.41842863261748298</v>
      </c>
      <c r="AC27" s="35" t="s">
        <v>41</v>
      </c>
      <c r="AD27" s="31">
        <v>162.9</v>
      </c>
      <c r="AE27" s="43">
        <v>0.51</v>
      </c>
      <c r="AF27" s="34" t="s">
        <v>43</v>
      </c>
      <c r="AG27" s="34">
        <v>46.965260000000001</v>
      </c>
      <c r="AH27" s="32">
        <v>82</v>
      </c>
      <c r="AI27" s="34">
        <v>15.37</v>
      </c>
      <c r="AJ27" s="31">
        <v>37.28</v>
      </c>
      <c r="AK27" s="35">
        <v>55</v>
      </c>
      <c r="AL27" s="35">
        <v>1</v>
      </c>
    </row>
    <row r="28" spans="1:38">
      <c r="A28" s="35" t="s">
        <v>73</v>
      </c>
      <c r="B28" s="35">
        <v>1</v>
      </c>
      <c r="C28" s="35">
        <v>40</v>
      </c>
      <c r="D28" s="36">
        <f>(Table1[[#This Row],[median_walk_score]] - AVERAGE(Table1[median_walk_score])) / STDEVPA(Table1[median_walk_score])</f>
        <v>0.48212209421485197</v>
      </c>
      <c r="E28" s="35">
        <v>24</v>
      </c>
      <c r="F28" s="36">
        <f>(Table1[[#This Row],[median_transit_score]] - AVERAGE(Table1[median_transit_score])) / STDEVPA(Table1[median_transit_score])</f>
        <v>-0.26946247365047543</v>
      </c>
      <c r="G28" s="35">
        <v>43</v>
      </c>
      <c r="H28" s="36">
        <f>(Table1[[#This Row],[median_bike_score]] - AVERAGE(Table1[median_bike_score])) / STDEVPA(Table1[median_bike_score])</f>
        <v>0.34665429209964987</v>
      </c>
      <c r="I28" s="52">
        <v>66817</v>
      </c>
      <c r="J28" s="52">
        <v>857</v>
      </c>
      <c r="K28" s="52">
        <v>1186</v>
      </c>
      <c r="L28" s="52">
        <v>428100</v>
      </c>
      <c r="M28" s="50">
        <v>4.07</v>
      </c>
      <c r="N28" s="52">
        <v>48076</v>
      </c>
      <c r="O28" s="47">
        <v>0.115</v>
      </c>
      <c r="P28" s="35" t="s">
        <v>39</v>
      </c>
      <c r="Q28" s="35" t="s">
        <v>39</v>
      </c>
      <c r="R28" s="35" t="s">
        <v>39</v>
      </c>
      <c r="S28" s="35" t="s">
        <v>40</v>
      </c>
      <c r="T28" s="35">
        <v>1</v>
      </c>
      <c r="U28" s="35">
        <v>0</v>
      </c>
      <c r="V28" s="35">
        <v>0</v>
      </c>
      <c r="W28" s="32">
        <v>48.8</v>
      </c>
      <c r="X28" s="52">
        <v>10514</v>
      </c>
      <c r="Y28" s="33">
        <v>32</v>
      </c>
      <c r="Z28" s="53">
        <f>(Table1[[#This Row],[quality_of_life]] - AVERAGE(Table1[quality_of_life])) / STDEVPA(Table1[quality_of_life])</f>
        <v>0.45042330363890409</v>
      </c>
      <c r="AA28" s="33">
        <v>58.92</v>
      </c>
      <c r="AB28" s="36">
        <f>(Table1[[#This Row],[happiness]] - AVERAGE(Table1[happiness])) / STDEVPA(Table1[happiness])</f>
        <v>0.82650187993180257</v>
      </c>
      <c r="AC28" s="35" t="s">
        <v>41</v>
      </c>
      <c r="AD28" s="31">
        <v>145.6</v>
      </c>
      <c r="AE28" s="43">
        <v>0.5</v>
      </c>
      <c r="AF28" s="34" t="s">
        <v>43</v>
      </c>
      <c r="AG28" s="34">
        <v>41.5</v>
      </c>
      <c r="AH28" s="32">
        <v>117</v>
      </c>
      <c r="AI28" s="34">
        <v>23.63</v>
      </c>
      <c r="AJ28" s="31">
        <v>28.12</v>
      </c>
      <c r="AK28" s="35">
        <v>74</v>
      </c>
      <c r="AL28" s="35">
        <v>1</v>
      </c>
    </row>
    <row r="29" spans="1:38">
      <c r="A29" s="35" t="s">
        <v>74</v>
      </c>
      <c r="B29" s="35">
        <v>1</v>
      </c>
      <c r="C29" s="35">
        <v>36</v>
      </c>
      <c r="D29" s="36">
        <f>(Table1[[#This Row],[median_walk_score]] - AVERAGE(Table1[median_walk_score])) / STDEVPA(Table1[median_walk_score])</f>
        <v>2.728992986121825E-2</v>
      </c>
      <c r="E29" s="35">
        <v>36</v>
      </c>
      <c r="F29" s="36">
        <f>(Table1[[#This Row],[median_transit_score]] - AVERAGE(Table1[median_transit_score])) / STDEVPA(Table1[median_transit_score])</f>
        <v>1.2205064982992113</v>
      </c>
      <c r="G29" s="35">
        <v>45</v>
      </c>
      <c r="H29" s="36">
        <f>(Table1[[#This Row],[median_bike_score]] - AVERAGE(Table1[median_bike_score])) / STDEVPA(Table1[median_bike_score])</f>
        <v>0.62397772577936983</v>
      </c>
      <c r="I29" s="52">
        <v>66274</v>
      </c>
      <c r="J29" s="52">
        <v>1159</v>
      </c>
      <c r="K29" s="52">
        <v>2150</v>
      </c>
      <c r="L29" s="52">
        <v>452700</v>
      </c>
      <c r="M29" s="50">
        <v>4.43</v>
      </c>
      <c r="N29" s="52">
        <v>52698</v>
      </c>
      <c r="O29" s="47">
        <v>9.6000000000000002E-2</v>
      </c>
      <c r="P29" s="35" t="s">
        <v>45</v>
      </c>
      <c r="Q29" s="35" t="s">
        <v>45</v>
      </c>
      <c r="R29" s="35" t="s">
        <v>39</v>
      </c>
      <c r="S29" s="35" t="s">
        <v>46</v>
      </c>
      <c r="T29" s="35">
        <v>4</v>
      </c>
      <c r="U29" s="35">
        <v>0</v>
      </c>
      <c r="V29" s="35">
        <v>3</v>
      </c>
      <c r="W29" s="32">
        <v>49.9</v>
      </c>
      <c r="X29" s="52">
        <v>8348</v>
      </c>
      <c r="Y29" s="33">
        <v>21</v>
      </c>
      <c r="Z29" s="53">
        <f>(Table1[[#This Row],[quality_of_life]] - AVERAGE(Table1[quality_of_life])) / STDEVPA(Table1[quality_of_life])</f>
        <v>-0.31183151790385671</v>
      </c>
      <c r="AA29" s="33">
        <v>50.71</v>
      </c>
      <c r="AB29" s="36">
        <f>(Table1[[#This Row],[happiness]] - AVERAGE(Table1[happiness])) / STDEVPA(Table1[happiness])</f>
        <v>-0.2153818619672426</v>
      </c>
      <c r="AC29" s="35" t="s">
        <v>41</v>
      </c>
      <c r="AD29" s="31">
        <v>49.6</v>
      </c>
      <c r="AE29" s="43">
        <v>0.5</v>
      </c>
      <c r="AF29" s="34">
        <f>3825/365</f>
        <v>10.479452054794521</v>
      </c>
      <c r="AG29" s="34">
        <v>39.876018999999999</v>
      </c>
      <c r="AH29" s="32">
        <v>158</v>
      </c>
      <c r="AI29" s="34">
        <v>9.5399999999999991</v>
      </c>
      <c r="AJ29" s="31">
        <v>18.829999999999998</v>
      </c>
      <c r="AK29" s="35">
        <v>24</v>
      </c>
      <c r="AL29" s="35">
        <v>1</v>
      </c>
    </row>
    <row r="30" spans="1:38">
      <c r="A30" s="35" t="s">
        <v>75</v>
      </c>
      <c r="B30" s="35">
        <v>1</v>
      </c>
      <c r="C30" s="35">
        <v>37</v>
      </c>
      <c r="D30" s="36">
        <f>(Table1[[#This Row],[median_walk_score]] - AVERAGE(Table1[median_walk_score])) / STDEVPA(Table1[median_walk_score])</f>
        <v>0.14099797094962668</v>
      </c>
      <c r="F30" s="36">
        <f>(Table1[[#This Row],[median_transit_score]] - AVERAGE(Table1[median_transit_score])) / STDEVPA(Table1[median_transit_score])</f>
        <v>-3.249400417549849</v>
      </c>
      <c r="G30" s="35">
        <v>36</v>
      </c>
      <c r="H30" s="36">
        <f>(Table1[[#This Row],[median_bike_score]] - AVERAGE(Table1[median_bike_score])) / STDEVPA(Table1[median_bike_score])</f>
        <v>-0.62397772577936983</v>
      </c>
      <c r="I30" s="52">
        <v>88465</v>
      </c>
      <c r="J30" s="52">
        <v>1145</v>
      </c>
      <c r="K30" s="52">
        <v>1930</v>
      </c>
      <c r="L30" s="52">
        <v>477600</v>
      </c>
      <c r="M30" s="50">
        <v>4.83</v>
      </c>
      <c r="N30" s="52">
        <v>55103</v>
      </c>
      <c r="O30" s="47">
        <v>9.6000000000000002E-2</v>
      </c>
      <c r="P30" s="35" t="s">
        <v>39</v>
      </c>
      <c r="Q30" s="35" t="s">
        <v>39</v>
      </c>
      <c r="R30" s="35" t="s">
        <v>39</v>
      </c>
      <c r="S30" s="35" t="s">
        <v>46</v>
      </c>
      <c r="T30" s="35">
        <v>2</v>
      </c>
      <c r="U30" s="35">
        <v>0</v>
      </c>
      <c r="V30" s="35">
        <v>1</v>
      </c>
      <c r="W30" s="32">
        <v>43.8</v>
      </c>
      <c r="X30" s="52">
        <v>11793</v>
      </c>
      <c r="Y30" s="33">
        <v>37</v>
      </c>
      <c r="Z30" s="53">
        <f>(Table1[[#This Row],[quality_of_life]] - AVERAGE(Table1[quality_of_life])) / STDEVPA(Table1[quality_of_life])</f>
        <v>0.7969027679765226</v>
      </c>
      <c r="AA30" s="33">
        <v>57.29</v>
      </c>
      <c r="AB30" s="36">
        <f>(Table1[[#This Row],[happiness]] - AVERAGE(Table1[happiness])) / STDEVPA(Table1[happiness])</f>
        <v>0.61964798233187002</v>
      </c>
      <c r="AC30" s="35" t="s">
        <v>41</v>
      </c>
      <c r="AD30" s="31">
        <v>76.099999999999994</v>
      </c>
      <c r="AE30" s="43">
        <v>0.5</v>
      </c>
      <c r="AF30" s="34" t="s">
        <v>43</v>
      </c>
      <c r="AG30" s="34">
        <v>44</v>
      </c>
      <c r="AH30" s="32">
        <v>90</v>
      </c>
      <c r="AI30" s="34">
        <v>43.42</v>
      </c>
      <c r="AJ30" s="31">
        <v>71.44</v>
      </c>
      <c r="AK30" s="35">
        <v>68</v>
      </c>
      <c r="AL30" s="35">
        <v>1</v>
      </c>
    </row>
    <row r="31" spans="1:38">
      <c r="A31" s="35" t="s">
        <v>76</v>
      </c>
      <c r="B31" s="35">
        <v>1</v>
      </c>
      <c r="C31" s="35">
        <v>60</v>
      </c>
      <c r="D31" s="36">
        <f>(Table1[[#This Row],[median_walk_score]] - AVERAGE(Table1[median_walk_score])) / STDEVPA(Table1[median_walk_score])</f>
        <v>2.7562829159830207</v>
      </c>
      <c r="E31" s="35">
        <v>43</v>
      </c>
      <c r="F31" s="36">
        <f>(Table1[[#This Row],[median_transit_score]] - AVERAGE(Table1[median_transit_score])) / STDEVPA(Table1[median_transit_score])</f>
        <v>2.089655065269862</v>
      </c>
      <c r="G31" s="35">
        <v>46</v>
      </c>
      <c r="H31" s="36">
        <f>(Table1[[#This Row],[median_bike_score]] - AVERAGE(Table1[median_bike_score])) / STDEVPA(Table1[median_bike_score])</f>
        <v>0.76263944261922978</v>
      </c>
      <c r="I31" s="52">
        <v>89296</v>
      </c>
      <c r="J31" s="52">
        <v>1368</v>
      </c>
      <c r="K31" s="52">
        <v>2200</v>
      </c>
      <c r="L31" s="52">
        <v>349200</v>
      </c>
      <c r="M31" s="50">
        <v>5.19</v>
      </c>
      <c r="N31" s="52">
        <v>56109</v>
      </c>
      <c r="O31" s="47">
        <v>0.13200000000000001</v>
      </c>
      <c r="P31" s="35" t="s">
        <v>45</v>
      </c>
      <c r="Q31" s="35" t="s">
        <v>45</v>
      </c>
      <c r="R31" s="35" t="s">
        <v>45</v>
      </c>
      <c r="S31" s="35" t="s">
        <v>46</v>
      </c>
      <c r="T31" s="35">
        <v>4</v>
      </c>
      <c r="U31" s="35">
        <v>1</v>
      </c>
      <c r="V31" s="35">
        <v>3</v>
      </c>
      <c r="W31" s="32">
        <v>52.7</v>
      </c>
      <c r="X31" s="52">
        <v>11868</v>
      </c>
      <c r="Y31" s="33">
        <v>11</v>
      </c>
      <c r="Z31" s="53">
        <f>(Table1[[#This Row],[quality_of_life]] - AVERAGE(Table1[quality_of_life])) / STDEVPA(Table1[quality_of_life])</f>
        <v>-1.0047904465790938</v>
      </c>
      <c r="AA31" s="33">
        <v>61.98</v>
      </c>
      <c r="AB31" s="36">
        <f>(Table1[[#This Row],[happiness]] - AVERAGE(Table1[happiness])) / STDEVPA(Table1[happiness])</f>
        <v>1.2148288288003863</v>
      </c>
      <c r="AC31" s="35" t="s">
        <v>41</v>
      </c>
      <c r="AD31" s="31">
        <v>65.400000000000006</v>
      </c>
      <c r="AE31" s="43">
        <v>0.5</v>
      </c>
      <c r="AF31" s="34" t="s">
        <v>43</v>
      </c>
      <c r="AG31" s="34">
        <v>39.833851000000003</v>
      </c>
      <c r="AH31" s="32">
        <v>94</v>
      </c>
      <c r="AI31" s="34">
        <v>47.15</v>
      </c>
      <c r="AJ31" s="31">
        <v>23.73</v>
      </c>
      <c r="AK31" s="35">
        <v>50</v>
      </c>
      <c r="AL31" s="35">
        <v>0</v>
      </c>
    </row>
    <row r="32" spans="1:38">
      <c r="A32" s="35" t="s">
        <v>77</v>
      </c>
      <c r="B32" s="35">
        <v>1</v>
      </c>
      <c r="C32" s="35">
        <v>33</v>
      </c>
      <c r="D32" s="36">
        <f>(Table1[[#This Row],[median_walk_score]] - AVERAGE(Table1[median_walk_score])) / STDEVPA(Table1[median_walk_score])</f>
        <v>-0.31383419340400703</v>
      </c>
      <c r="E32" s="35">
        <v>23</v>
      </c>
      <c r="F32" s="36">
        <f>(Table1[[#This Row],[median_transit_score]] - AVERAGE(Table1[median_transit_score])) / STDEVPA(Table1[median_transit_score])</f>
        <v>-0.39362655464628266</v>
      </c>
      <c r="G32" s="35">
        <v>41</v>
      </c>
      <c r="H32" s="36">
        <f>(Table1[[#This Row],[median_bike_score]] - AVERAGE(Table1[median_bike_score])) / STDEVPA(Table1[median_bike_score])</f>
        <v>6.9330858419929975E-2</v>
      </c>
      <c r="I32" s="52">
        <v>53992</v>
      </c>
      <c r="J32" s="52">
        <v>857</v>
      </c>
      <c r="K32" s="52">
        <v>1595</v>
      </c>
      <c r="L32" s="52">
        <v>819900</v>
      </c>
      <c r="M32" s="50">
        <v>4.3099999999999996</v>
      </c>
      <c r="N32" s="52">
        <v>48050</v>
      </c>
      <c r="O32" s="47">
        <v>0.10199999999999999</v>
      </c>
      <c r="P32" s="35" t="s">
        <v>45</v>
      </c>
      <c r="Q32" s="35" t="s">
        <v>45</v>
      </c>
      <c r="R32" s="35" t="s">
        <v>45</v>
      </c>
      <c r="S32" s="35" t="s">
        <v>46</v>
      </c>
      <c r="T32" s="35">
        <v>2</v>
      </c>
      <c r="U32" s="35">
        <v>1</v>
      </c>
      <c r="V32" s="35">
        <v>3</v>
      </c>
      <c r="W32" s="32">
        <v>53.4</v>
      </c>
      <c r="X32" s="52">
        <v>8902</v>
      </c>
      <c r="Y32" s="33">
        <v>31</v>
      </c>
      <c r="Z32" s="53">
        <f>(Table1[[#This Row],[quality_of_life]] - AVERAGE(Table1[quality_of_life])) / STDEVPA(Table1[quality_of_life])</f>
        <v>0.3811274107713804</v>
      </c>
      <c r="AA32" s="33">
        <v>43.49</v>
      </c>
      <c r="AB32" s="36">
        <f>(Table1[[#This Row],[happiness]] - AVERAGE(Table1[happiness])) / STDEVPA(Table1[happiness])</f>
        <v>-1.1316304145264515</v>
      </c>
      <c r="AC32" s="35" t="s">
        <v>41</v>
      </c>
      <c r="AD32" s="31">
        <v>113.6</v>
      </c>
      <c r="AE32" s="43">
        <v>0.5</v>
      </c>
      <c r="AF32" s="34" t="s">
        <v>43</v>
      </c>
      <c r="AG32" s="34">
        <v>34.307144000000001</v>
      </c>
      <c r="AH32" s="32">
        <v>167</v>
      </c>
      <c r="AI32" s="34">
        <v>14.63</v>
      </c>
      <c r="AJ32" s="31">
        <v>22.74</v>
      </c>
      <c r="AK32" s="35">
        <v>35</v>
      </c>
      <c r="AL32" s="35">
        <v>1</v>
      </c>
    </row>
    <row r="33" spans="1:38">
      <c r="A33" s="35" t="s">
        <v>78</v>
      </c>
      <c r="B33" s="35">
        <v>1</v>
      </c>
      <c r="C33" s="35">
        <v>51</v>
      </c>
      <c r="D33" s="36">
        <f>(Table1[[#This Row],[median_walk_score]] - AVERAGE(Table1[median_walk_score])) / STDEVPA(Table1[median_walk_score])</f>
        <v>1.7329105461873449</v>
      </c>
      <c r="E33" s="35">
        <v>35</v>
      </c>
      <c r="F33" s="36">
        <f>(Table1[[#This Row],[median_transit_score]] - AVERAGE(Table1[median_transit_score])) / STDEVPA(Table1[median_transit_score])</f>
        <v>1.0963424173034042</v>
      </c>
      <c r="G33" s="35">
        <v>43</v>
      </c>
      <c r="H33" s="36">
        <f>(Table1[[#This Row],[median_bike_score]] - AVERAGE(Table1[median_bike_score])) / STDEVPA(Table1[median_bike_score])</f>
        <v>0.34665429209964987</v>
      </c>
      <c r="I33" s="52">
        <v>74314</v>
      </c>
      <c r="J33" s="52">
        <v>1315</v>
      </c>
      <c r="K33" s="52">
        <v>3400</v>
      </c>
      <c r="L33" s="52">
        <v>371100</v>
      </c>
      <c r="M33" s="50">
        <v>5.23</v>
      </c>
      <c r="N33" s="52">
        <v>59128</v>
      </c>
      <c r="O33" s="47">
        <v>0.159</v>
      </c>
      <c r="P33" s="35" t="s">
        <v>45</v>
      </c>
      <c r="Q33" s="35" t="s">
        <v>45</v>
      </c>
      <c r="R33" s="35" t="s">
        <v>45</v>
      </c>
      <c r="S33" s="35" t="s">
        <v>46</v>
      </c>
      <c r="T33" s="35">
        <v>4</v>
      </c>
      <c r="U33" s="35">
        <v>0</v>
      </c>
      <c r="V33" s="35">
        <v>3</v>
      </c>
      <c r="W33" s="32">
        <v>45.4</v>
      </c>
      <c r="X33" s="52">
        <v>14007</v>
      </c>
      <c r="Y33" s="33">
        <v>1</v>
      </c>
      <c r="Z33" s="53">
        <f>(Table1[[#This Row],[quality_of_life]] - AVERAGE(Table1[quality_of_life])) / STDEVPA(Table1[quality_of_life])</f>
        <v>-1.6977493752543309</v>
      </c>
      <c r="AA33" s="33">
        <v>56.71</v>
      </c>
      <c r="AB33" s="36">
        <f>(Table1[[#This Row],[happiness]] - AVERAGE(Table1[happiness])) / STDEVPA(Table1[happiness])</f>
        <v>0.54604352797115818</v>
      </c>
      <c r="AC33" s="35" t="s">
        <v>53</v>
      </c>
      <c r="AD33" s="31">
        <v>68.5</v>
      </c>
      <c r="AE33" s="43">
        <v>0.49</v>
      </c>
      <c r="AF33" s="34">
        <f>2535/365</f>
        <v>6.9452054794520546</v>
      </c>
      <c r="AG33" s="34">
        <v>43</v>
      </c>
      <c r="AH33" s="32">
        <v>63</v>
      </c>
      <c r="AI33" s="34">
        <v>41.9</v>
      </c>
      <c r="AJ33" s="31">
        <v>55.32</v>
      </c>
      <c r="AK33" s="35">
        <v>215</v>
      </c>
      <c r="AL33" s="35">
        <v>1</v>
      </c>
    </row>
    <row r="34" spans="1:38">
      <c r="A34" s="35" t="s">
        <v>79</v>
      </c>
      <c r="B34" s="35">
        <v>1</v>
      </c>
      <c r="C34" s="35">
        <v>26</v>
      </c>
      <c r="D34" s="36">
        <f>(Table1[[#This Row],[median_walk_score]] - AVERAGE(Table1[median_walk_score])) / STDEVPA(Table1[median_walk_score])</f>
        <v>-1.109790481022866</v>
      </c>
      <c r="E34" s="35">
        <v>24</v>
      </c>
      <c r="F34" s="36">
        <f>(Table1[[#This Row],[median_transit_score]] - AVERAGE(Table1[median_transit_score])) / STDEVPA(Table1[median_transit_score])</f>
        <v>-0.26946247365047543</v>
      </c>
      <c r="G34" s="35">
        <v>31</v>
      </c>
      <c r="H34" s="36">
        <f>(Table1[[#This Row],[median_bike_score]] - AVERAGE(Table1[median_bike_score])) / STDEVPA(Table1[median_bike_score])</f>
        <v>-1.3172863099786696</v>
      </c>
      <c r="I34" s="52">
        <v>61972</v>
      </c>
      <c r="J34" s="52">
        <v>932</v>
      </c>
      <c r="K34" s="52">
        <v>1850</v>
      </c>
      <c r="L34" s="52">
        <v>240900</v>
      </c>
      <c r="M34" s="50">
        <v>4.1500000000000004</v>
      </c>
      <c r="N34" s="52">
        <v>49575</v>
      </c>
      <c r="O34" s="47">
        <v>9.9000000000000005E-2</v>
      </c>
      <c r="P34" s="35" t="s">
        <v>39</v>
      </c>
      <c r="Q34" s="35" t="s">
        <v>39</v>
      </c>
      <c r="R34" s="35" t="s">
        <v>45</v>
      </c>
      <c r="S34" s="35" t="s">
        <v>40</v>
      </c>
      <c r="T34" s="35">
        <v>1</v>
      </c>
      <c r="U34" s="35">
        <v>0</v>
      </c>
      <c r="V34" s="35">
        <v>1</v>
      </c>
      <c r="W34" s="32">
        <v>59</v>
      </c>
      <c r="X34" s="52">
        <v>8917</v>
      </c>
      <c r="Y34" s="33">
        <v>17</v>
      </c>
      <c r="Z34" s="53">
        <f>(Table1[[#This Row],[quality_of_life]] - AVERAGE(Table1[quality_of_life])) / STDEVPA(Table1[quality_of_life])</f>
        <v>-0.58901508937395153</v>
      </c>
      <c r="AA34" s="33">
        <v>53.55</v>
      </c>
      <c r="AB34" s="36">
        <f>(Table1[[#This Row],[happiness]] - AVERAGE(Table1[happiness])) / STDEVPA(Table1[happiness])</f>
        <v>0.14502615593693333</v>
      </c>
      <c r="AC34" s="35" t="s">
        <v>41</v>
      </c>
      <c r="AD34" s="31">
        <v>155.19999999999999</v>
      </c>
      <c r="AE34" s="43">
        <v>0.48</v>
      </c>
      <c r="AF34" s="34">
        <f>2821/365</f>
        <v>7.7287671232876711</v>
      </c>
      <c r="AG34" s="34">
        <v>35.782169000000003</v>
      </c>
      <c r="AH34" s="32">
        <v>109</v>
      </c>
      <c r="AI34" s="34">
        <v>50.45</v>
      </c>
      <c r="AJ34" s="31">
        <v>5.03</v>
      </c>
      <c r="AK34" s="35">
        <v>42</v>
      </c>
      <c r="AL34" s="35">
        <v>0</v>
      </c>
    </row>
    <row r="35" spans="1:38">
      <c r="A35" s="35" t="s">
        <v>80</v>
      </c>
      <c r="B35" s="35">
        <v>1</v>
      </c>
      <c r="C35" s="35">
        <v>35</v>
      </c>
      <c r="D35" s="36">
        <f>(Table1[[#This Row],[median_walk_score]] - AVERAGE(Table1[median_walk_score])) / STDEVPA(Table1[median_walk_score])</f>
        <v>-8.6418111227190189E-2</v>
      </c>
      <c r="E35" s="35">
        <v>24</v>
      </c>
      <c r="F35" s="36">
        <f>(Table1[[#This Row],[median_transit_score]] - AVERAGE(Table1[median_transit_score])) / STDEVPA(Table1[median_transit_score])</f>
        <v>-0.26946247365047543</v>
      </c>
      <c r="G35" s="35">
        <v>37</v>
      </c>
      <c r="H35" s="36">
        <f>(Table1[[#This Row],[median_bike_score]] - AVERAGE(Table1[median_bike_score])) / STDEVPA(Table1[median_bike_score])</f>
        <v>-0.48531600893950988</v>
      </c>
      <c r="I35" s="52">
        <v>66519</v>
      </c>
      <c r="J35" s="52">
        <v>828</v>
      </c>
      <c r="K35" s="52">
        <v>831</v>
      </c>
      <c r="L35" s="52">
        <v>253200</v>
      </c>
      <c r="M35" s="50">
        <v>4.1100000000000003</v>
      </c>
      <c r="N35" s="52">
        <v>46814</v>
      </c>
      <c r="O35" s="47">
        <v>8.8000000000000009E-2</v>
      </c>
      <c r="P35" s="35" t="s">
        <v>39</v>
      </c>
      <c r="Q35" s="35" t="s">
        <v>39</v>
      </c>
      <c r="R35" s="35" t="s">
        <v>39</v>
      </c>
      <c r="S35" s="35" t="s">
        <v>40</v>
      </c>
      <c r="T35" s="35">
        <v>0</v>
      </c>
      <c r="U35" s="35">
        <v>0</v>
      </c>
      <c r="V35" s="35">
        <v>0</v>
      </c>
      <c r="W35" s="32">
        <v>40.4</v>
      </c>
      <c r="X35" s="52">
        <v>11301</v>
      </c>
      <c r="Y35" s="33">
        <v>36</v>
      </c>
      <c r="Z35" s="53">
        <f>(Table1[[#This Row],[quality_of_life]] - AVERAGE(Table1[quality_of_life])) / STDEVPA(Table1[quality_of_life])</f>
        <v>0.72760687510899891</v>
      </c>
      <c r="AA35" s="33">
        <v>58.02</v>
      </c>
      <c r="AB35" s="36">
        <f>(Table1[[#This Row],[happiness]] - AVERAGE(Table1[happiness])) / STDEVPA(Table1[happiness])</f>
        <v>0.71228807144104267</v>
      </c>
      <c r="AC35" s="35" t="s">
        <v>47</v>
      </c>
      <c r="AD35" s="31">
        <v>186.4</v>
      </c>
      <c r="AE35" s="43">
        <v>0.47</v>
      </c>
      <c r="AF35" s="34" t="s">
        <v>43</v>
      </c>
      <c r="AG35" s="34">
        <v>47.650588999999997</v>
      </c>
      <c r="AH35" s="32">
        <v>93</v>
      </c>
      <c r="AI35" s="34">
        <v>17.82</v>
      </c>
      <c r="AJ35" s="31">
        <v>37</v>
      </c>
      <c r="AK35" s="35">
        <v>21</v>
      </c>
      <c r="AL35" s="35">
        <v>0</v>
      </c>
    </row>
    <row r="36" spans="1:38">
      <c r="A36" s="35" t="s">
        <v>81</v>
      </c>
      <c r="B36" s="35">
        <v>1</v>
      </c>
      <c r="C36" s="35">
        <v>35</v>
      </c>
      <c r="D36" s="36">
        <f>(Table1[[#This Row],[median_walk_score]] - AVERAGE(Table1[median_walk_score])) / STDEVPA(Table1[median_walk_score])</f>
        <v>-8.6418111227190189E-2</v>
      </c>
      <c r="E36" s="35">
        <v>30</v>
      </c>
      <c r="F36" s="36">
        <f>(Table1[[#This Row],[median_transit_score]] - AVERAGE(Table1[median_transit_score])) / STDEVPA(Table1[median_transit_score])</f>
        <v>0.47552201232436797</v>
      </c>
      <c r="G36" s="35">
        <v>39</v>
      </c>
      <c r="H36" s="36">
        <f>(Table1[[#This Row],[median_bike_score]] - AVERAGE(Table1[median_bike_score])) / STDEVPA(Table1[median_bike_score])</f>
        <v>-0.20799257525978992</v>
      </c>
      <c r="I36" s="52">
        <v>62262</v>
      </c>
      <c r="J36" s="52">
        <v>825</v>
      </c>
      <c r="K36" s="52">
        <v>1300</v>
      </c>
      <c r="L36" s="52">
        <v>510900</v>
      </c>
      <c r="M36" s="50">
        <v>4.03</v>
      </c>
      <c r="N36" s="52">
        <v>45853</v>
      </c>
      <c r="O36" s="47">
        <v>0.1</v>
      </c>
      <c r="P36" s="35" t="s">
        <v>39</v>
      </c>
      <c r="Q36" s="35" t="s">
        <v>39</v>
      </c>
      <c r="R36" s="35" t="s">
        <v>39</v>
      </c>
      <c r="S36" s="35" t="s">
        <v>40</v>
      </c>
      <c r="T36" s="35">
        <v>3</v>
      </c>
      <c r="U36" s="35">
        <v>0</v>
      </c>
      <c r="V36" s="35">
        <v>0</v>
      </c>
      <c r="W36" s="32">
        <v>50.7</v>
      </c>
      <c r="X36" s="52">
        <v>10478</v>
      </c>
      <c r="Y36" s="33">
        <v>15</v>
      </c>
      <c r="Z36" s="53">
        <f>(Table1[[#This Row],[quality_of_life]] - AVERAGE(Table1[quality_of_life])) / STDEVPA(Table1[quality_of_life])</f>
        <v>-0.72760687510899891</v>
      </c>
      <c r="AA36" s="33">
        <v>47.77</v>
      </c>
      <c r="AB36" s="36">
        <f>(Table1[[#This Row],[happiness]] - AVERAGE(Table1[happiness])) / STDEVPA(Table1[happiness])</f>
        <v>-0.58848030303705867</v>
      </c>
      <c r="AC36" s="35" t="s">
        <v>47</v>
      </c>
      <c r="AD36" s="31">
        <v>117.9</v>
      </c>
      <c r="AE36" s="43">
        <v>0.47</v>
      </c>
      <c r="AF36" s="34">
        <f>2335/365</f>
        <v>6.397260273972603</v>
      </c>
      <c r="AG36" s="34">
        <v>40.367474000000001</v>
      </c>
      <c r="AH36" s="32">
        <v>72</v>
      </c>
      <c r="AI36" s="34">
        <v>39.159999999999997</v>
      </c>
      <c r="AJ36" s="31">
        <v>26.63</v>
      </c>
      <c r="AK36" s="35">
        <v>76</v>
      </c>
      <c r="AL36" s="35">
        <v>1</v>
      </c>
    </row>
    <row r="37" spans="1:38">
      <c r="A37" s="35" t="s">
        <v>82</v>
      </c>
      <c r="B37" s="35">
        <v>1</v>
      </c>
      <c r="C37" s="35">
        <v>30</v>
      </c>
      <c r="D37" s="36">
        <f>(Table1[[#This Row],[median_walk_score]] - AVERAGE(Table1[median_walk_score])) / STDEVPA(Table1[median_walk_score])</f>
        <v>-0.65495831666923232</v>
      </c>
      <c r="E37" s="35">
        <v>9</v>
      </c>
      <c r="F37" s="36">
        <f>(Table1[[#This Row],[median_transit_score]] - AVERAGE(Table1[median_transit_score])) / STDEVPA(Table1[median_transit_score])</f>
        <v>-2.1319236885875839</v>
      </c>
      <c r="G37" s="35">
        <v>38</v>
      </c>
      <c r="H37" s="36">
        <f>(Table1[[#This Row],[median_bike_score]] - AVERAGE(Table1[median_bike_score])) / STDEVPA(Table1[median_bike_score])</f>
        <v>-0.34665429209964987</v>
      </c>
      <c r="I37" s="52">
        <v>55826</v>
      </c>
      <c r="J37" s="52">
        <v>818</v>
      </c>
      <c r="K37" s="52">
        <v>1400</v>
      </c>
      <c r="L37" s="52">
        <v>278700</v>
      </c>
      <c r="M37" s="50">
        <v>4.07</v>
      </c>
      <c r="N37" s="52">
        <v>46613</v>
      </c>
      <c r="O37" s="47">
        <v>0.09</v>
      </c>
      <c r="P37" s="35" t="s">
        <v>39</v>
      </c>
      <c r="Q37" s="35" t="s">
        <v>39</v>
      </c>
      <c r="R37" s="35" t="s">
        <v>39</v>
      </c>
      <c r="S37" s="35" t="s">
        <v>40</v>
      </c>
      <c r="T37" s="35">
        <v>0</v>
      </c>
      <c r="U37" s="35">
        <v>0</v>
      </c>
      <c r="V37" s="35">
        <v>0</v>
      </c>
      <c r="W37" s="32">
        <v>59.6</v>
      </c>
      <c r="X37" s="52">
        <v>9444</v>
      </c>
      <c r="Y37" s="33">
        <v>35</v>
      </c>
      <c r="Z37" s="53">
        <f>(Table1[[#This Row],[quality_of_life]] - AVERAGE(Table1[quality_of_life])) / STDEVPA(Table1[quality_of_life])</f>
        <v>0.65831098224147522</v>
      </c>
      <c r="AA37" s="33">
        <v>44.09</v>
      </c>
      <c r="AB37" s="36">
        <f>(Table1[[#This Row],[happiness]] - AVERAGE(Table1[happiness])) / STDEVPA(Table1[happiness])</f>
        <v>-1.0554878755326111</v>
      </c>
      <c r="AC37" s="35" t="s">
        <v>47</v>
      </c>
      <c r="AD37" s="31">
        <v>181</v>
      </c>
      <c r="AE37" s="43">
        <v>0.46</v>
      </c>
      <c r="AF37" s="34">
        <f>3089/365</f>
        <v>8.463013698630137</v>
      </c>
      <c r="AG37" s="34">
        <v>36.084620999999999</v>
      </c>
      <c r="AH37" s="32">
        <v>139</v>
      </c>
      <c r="AI37" s="34">
        <v>36.549999999999997</v>
      </c>
      <c r="AJ37" s="31">
        <v>5.88</v>
      </c>
      <c r="AK37" s="35">
        <v>39</v>
      </c>
      <c r="AL37" s="35">
        <v>1</v>
      </c>
    </row>
    <row r="38" spans="1:38">
      <c r="A38" s="35" t="s">
        <v>83</v>
      </c>
      <c r="B38" s="35">
        <v>1</v>
      </c>
      <c r="C38" s="35">
        <v>40</v>
      </c>
      <c r="D38" s="36">
        <f>(Table1[[#This Row],[median_walk_score]] - AVERAGE(Table1[median_walk_score])) / STDEVPA(Table1[median_walk_score])</f>
        <v>0.48212209421485197</v>
      </c>
      <c r="E38" s="35">
        <v>28</v>
      </c>
      <c r="F38" s="36">
        <f>(Table1[[#This Row],[median_transit_score]] - AVERAGE(Table1[median_transit_score])) / STDEVPA(Table1[median_transit_score])</f>
        <v>0.22719385033275352</v>
      </c>
      <c r="G38" s="35">
        <v>55</v>
      </c>
      <c r="H38" s="36">
        <f>(Table1[[#This Row],[median_bike_score]] - AVERAGE(Table1[median_bike_score])) / STDEVPA(Table1[median_bike_score])</f>
        <v>2.0105948941779692</v>
      </c>
      <c r="I38" s="52">
        <v>71562</v>
      </c>
      <c r="J38" s="52">
        <v>1173</v>
      </c>
      <c r="K38" s="52">
        <v>1854</v>
      </c>
      <c r="L38" s="52">
        <v>462100</v>
      </c>
      <c r="M38" s="50">
        <v>4.47</v>
      </c>
      <c r="N38" s="52">
        <v>51900</v>
      </c>
      <c r="O38" s="47">
        <v>0.10800000000000001</v>
      </c>
      <c r="P38" s="35" t="s">
        <v>45</v>
      </c>
      <c r="Q38" s="35" t="s">
        <v>45</v>
      </c>
      <c r="R38" s="35" t="s">
        <v>45</v>
      </c>
      <c r="S38" s="35" t="s">
        <v>46</v>
      </c>
      <c r="T38" s="35">
        <v>4</v>
      </c>
      <c r="U38" s="35">
        <v>1</v>
      </c>
      <c r="V38" s="35">
        <v>3</v>
      </c>
      <c r="W38" s="32">
        <v>48.4</v>
      </c>
      <c r="X38" s="52">
        <v>10071</v>
      </c>
      <c r="Y38" s="33">
        <v>13</v>
      </c>
      <c r="Z38" s="53">
        <f>(Table1[[#This Row],[quality_of_life]] - AVERAGE(Table1[quality_of_life])) / STDEVPA(Table1[quality_of_life])</f>
        <v>-0.8661986608440464</v>
      </c>
      <c r="AA38" s="33">
        <v>47.67</v>
      </c>
      <c r="AB38" s="36">
        <f>(Table1[[#This Row],[happiness]] - AVERAGE(Table1[happiness])) / STDEVPA(Table1[happiness])</f>
        <v>-0.60117072620269885</v>
      </c>
      <c r="AC38" s="35" t="s">
        <v>47</v>
      </c>
      <c r="AD38" s="31">
        <v>96.1</v>
      </c>
      <c r="AE38" s="43">
        <v>0.46</v>
      </c>
      <c r="AF38" s="34">
        <f>2341/365</f>
        <v>6.4136986301369863</v>
      </c>
      <c r="AG38" s="34">
        <v>44</v>
      </c>
      <c r="AH38" s="32">
        <v>68</v>
      </c>
      <c r="AI38" s="34">
        <v>27.55</v>
      </c>
      <c r="AJ38" s="31">
        <v>10.91</v>
      </c>
      <c r="AK38" s="35">
        <v>196</v>
      </c>
      <c r="AL38" s="35">
        <v>0</v>
      </c>
    </row>
    <row r="39" spans="1:38">
      <c r="A39" s="35" t="s">
        <v>84</v>
      </c>
      <c r="B39" s="35">
        <v>1</v>
      </c>
      <c r="C39" s="35">
        <v>60</v>
      </c>
      <c r="D39" s="36">
        <f>(Table1[[#This Row],[median_walk_score]] - AVERAGE(Table1[median_walk_score])) / STDEVPA(Table1[median_walk_score])</f>
        <v>2.7562829159830207</v>
      </c>
      <c r="E39" s="35">
        <v>37</v>
      </c>
      <c r="F39" s="36">
        <f>(Table1[[#This Row],[median_transit_score]] - AVERAGE(Table1[median_transit_score])) / STDEVPA(Table1[median_transit_score])</f>
        <v>1.3446705792950187</v>
      </c>
      <c r="G39" s="35">
        <v>43</v>
      </c>
      <c r="H39" s="36">
        <f>(Table1[[#This Row],[median_bike_score]] - AVERAGE(Table1[median_bike_score])) / STDEVPA(Table1[median_bike_score])</f>
        <v>0.34665429209964987</v>
      </c>
      <c r="I39" s="52">
        <v>68957</v>
      </c>
      <c r="J39" s="52">
        <v>958</v>
      </c>
      <c r="K39" s="52">
        <v>1525</v>
      </c>
      <c r="L39" s="52">
        <v>374200</v>
      </c>
      <c r="M39" s="50">
        <v>4.47</v>
      </c>
      <c r="N39" s="52">
        <v>49914</v>
      </c>
      <c r="O39" s="47">
        <v>0.106</v>
      </c>
      <c r="P39" s="35" t="s">
        <v>45</v>
      </c>
      <c r="Q39" s="35" t="s">
        <v>39</v>
      </c>
      <c r="R39" s="35" t="s">
        <v>45</v>
      </c>
      <c r="S39" s="35" t="s">
        <v>46</v>
      </c>
      <c r="T39" s="35">
        <v>1</v>
      </c>
      <c r="U39" s="35">
        <v>0</v>
      </c>
      <c r="V39" s="35">
        <v>0</v>
      </c>
      <c r="W39" s="32">
        <v>48.8</v>
      </c>
      <c r="X39" s="52">
        <v>11603</v>
      </c>
      <c r="Y39" s="33">
        <v>3</v>
      </c>
      <c r="Z39" s="53">
        <f>(Table1[[#This Row],[quality_of_life]] - AVERAGE(Table1[quality_of_life])) / STDEVPA(Table1[quality_of_life])</f>
        <v>-1.5591575895192835</v>
      </c>
      <c r="AA39" s="33">
        <v>53.96</v>
      </c>
      <c r="AB39" s="36">
        <f>(Table1[[#This Row],[happiness]] - AVERAGE(Table1[happiness])) / STDEVPA(Table1[happiness])</f>
        <v>0.19705689091605785</v>
      </c>
      <c r="AC39" s="35" t="s">
        <v>47</v>
      </c>
      <c r="AD39" s="31">
        <v>116.4</v>
      </c>
      <c r="AE39" s="43">
        <v>0.45</v>
      </c>
      <c r="AF39" s="34">
        <f>2498/365</f>
        <v>6.8438356164383558</v>
      </c>
      <c r="AG39" s="34">
        <v>41.203322999999997</v>
      </c>
      <c r="AH39" s="32">
        <v>87</v>
      </c>
      <c r="AI39" s="34">
        <v>43.02</v>
      </c>
      <c r="AJ39" s="31">
        <v>35.840000000000003</v>
      </c>
      <c r="AK39" s="35">
        <v>121</v>
      </c>
      <c r="AL39" s="35">
        <v>1</v>
      </c>
    </row>
    <row r="40" spans="1:38">
      <c r="A40" s="35" t="s">
        <v>85</v>
      </c>
      <c r="B40" s="35">
        <v>1</v>
      </c>
      <c r="C40" s="35">
        <v>57</v>
      </c>
      <c r="D40" s="36">
        <f>(Table1[[#This Row],[median_walk_score]] - AVERAGE(Table1[median_walk_score])) / STDEVPA(Table1[median_walk_score])</f>
        <v>2.4151587927177953</v>
      </c>
      <c r="E40" s="35">
        <v>30</v>
      </c>
      <c r="F40" s="36">
        <f>(Table1[[#This Row],[median_transit_score]] - AVERAGE(Table1[median_transit_score])) / STDEVPA(Table1[median_transit_score])</f>
        <v>0.47552201232436797</v>
      </c>
      <c r="G40" s="35">
        <v>44</v>
      </c>
      <c r="H40" s="36">
        <f>(Table1[[#This Row],[median_bike_score]] - AVERAGE(Table1[median_bike_score])) / STDEVPA(Table1[median_bike_score])</f>
        <v>0.48531600893950988</v>
      </c>
      <c r="I40" s="52">
        <v>74008</v>
      </c>
      <c r="J40" s="52">
        <v>1031</v>
      </c>
      <c r="K40" s="52">
        <v>2150</v>
      </c>
      <c r="L40" s="52">
        <v>377200</v>
      </c>
      <c r="M40" s="50">
        <v>4.47</v>
      </c>
      <c r="N40" s="52">
        <v>53240</v>
      </c>
      <c r="O40" s="47">
        <v>0.114</v>
      </c>
      <c r="P40" s="35" t="s">
        <v>45</v>
      </c>
      <c r="Q40" s="35" t="s">
        <v>45</v>
      </c>
      <c r="R40" s="35" t="s">
        <v>45</v>
      </c>
      <c r="S40" s="35" t="s">
        <v>46</v>
      </c>
      <c r="T40" s="35">
        <v>3</v>
      </c>
      <c r="U40" s="35">
        <v>1</v>
      </c>
      <c r="V40" s="35">
        <v>1</v>
      </c>
      <c r="W40" s="32">
        <v>50.1</v>
      </c>
      <c r="X40" s="52">
        <v>11694</v>
      </c>
      <c r="Y40" s="33">
        <v>44</v>
      </c>
      <c r="Z40" s="53">
        <f>(Table1[[#This Row],[quality_of_life]] - AVERAGE(Table1[quality_of_life])) / STDEVPA(Table1[quality_of_life])</f>
        <v>1.2819740180491885</v>
      </c>
      <c r="AA40" s="33">
        <v>52.4</v>
      </c>
      <c r="AB40" s="36">
        <f>(Table1[[#This Row],[happiness]] - AVERAGE(Table1[happiness])) / STDEVPA(Table1[happiness])</f>
        <v>-9.137104679266566E-4</v>
      </c>
      <c r="AC40" s="35" t="s">
        <v>41</v>
      </c>
      <c r="AD40" s="31">
        <v>64.5</v>
      </c>
      <c r="AE40" s="43">
        <v>0.45</v>
      </c>
      <c r="AF40" s="34">
        <f>2606/365</f>
        <v>7.13972602739726</v>
      </c>
      <c r="AG40" s="34">
        <v>41.742325000000001</v>
      </c>
      <c r="AH40" s="32">
        <v>98</v>
      </c>
      <c r="AI40" s="34">
        <v>47.98</v>
      </c>
      <c r="AJ40" s="31">
        <v>38.85</v>
      </c>
      <c r="AK40" s="35">
        <v>15</v>
      </c>
      <c r="AL40" s="35">
        <v>0</v>
      </c>
    </row>
    <row r="41" spans="1:38">
      <c r="A41" s="35" t="s">
        <v>86</v>
      </c>
      <c r="B41" s="35">
        <v>0</v>
      </c>
      <c r="C41" s="35">
        <v>25</v>
      </c>
      <c r="D41" s="36">
        <f>(Table1[[#This Row],[median_walk_score]] - AVERAGE(Table1[median_walk_score])) / STDEVPA(Table1[median_walk_score])</f>
        <v>-1.2234985221112746</v>
      </c>
      <c r="E41" s="35">
        <v>19</v>
      </c>
      <c r="F41" s="36">
        <f>(Table1[[#This Row],[median_transit_score]] - AVERAGE(Table1[median_transit_score])) / STDEVPA(Table1[median_transit_score])</f>
        <v>-0.89028287862951161</v>
      </c>
      <c r="G41" s="35">
        <v>34</v>
      </c>
      <c r="H41" s="36">
        <f>(Table1[[#This Row],[median_bike_score]] - AVERAGE(Table1[median_bike_score])) / STDEVPA(Table1[median_bike_score])</f>
        <v>-0.90130115945908973</v>
      </c>
      <c r="I41" s="52">
        <v>59318</v>
      </c>
      <c r="J41" s="52">
        <v>918</v>
      </c>
      <c r="K41" s="52">
        <v>1775</v>
      </c>
      <c r="L41" s="52">
        <v>357800</v>
      </c>
      <c r="M41" s="50">
        <v>4.1100000000000003</v>
      </c>
      <c r="N41" s="52">
        <v>46568</v>
      </c>
      <c r="O41" s="47">
        <v>8.900000000000001E-2</v>
      </c>
      <c r="P41" s="35" t="s">
        <v>39</v>
      </c>
      <c r="Q41" s="35" t="s">
        <v>39</v>
      </c>
      <c r="R41" s="35" t="s">
        <v>39</v>
      </c>
      <c r="S41" s="35" t="s">
        <v>40</v>
      </c>
      <c r="T41" s="35">
        <v>1</v>
      </c>
      <c r="U41" s="35">
        <v>0</v>
      </c>
      <c r="V41" s="35">
        <v>1</v>
      </c>
      <c r="W41" s="32">
        <v>62.4</v>
      </c>
      <c r="X41" s="52">
        <v>8766</v>
      </c>
      <c r="Y41" s="33">
        <v>26</v>
      </c>
      <c r="Z41" s="53">
        <f>(Table1[[#This Row],[quality_of_life]] - AVERAGE(Table1[quality_of_life])) / STDEVPA(Table1[quality_of_life])</f>
        <v>3.4647946433761852E-2</v>
      </c>
      <c r="AA41" s="33">
        <v>55.27</v>
      </c>
      <c r="AB41" s="36">
        <f>(Table1[[#This Row],[happiness]] - AVERAGE(Table1[happiness])) / STDEVPA(Table1[happiness])</f>
        <v>0.36330143438594231</v>
      </c>
      <c r="AC41" s="35" t="s">
        <v>41</v>
      </c>
      <c r="AD41" s="31">
        <v>160.30000000000001</v>
      </c>
      <c r="AE41" s="43">
        <v>0.44</v>
      </c>
      <c r="AF41" s="34" t="s">
        <v>43</v>
      </c>
      <c r="AG41" s="34">
        <v>33.836081999999998</v>
      </c>
      <c r="AH41" s="32">
        <v>115</v>
      </c>
      <c r="AI41" s="34">
        <v>49.84</v>
      </c>
      <c r="AJ41" s="31">
        <v>1.5</v>
      </c>
      <c r="AK41" s="35">
        <v>48</v>
      </c>
      <c r="AL41" s="35">
        <v>1</v>
      </c>
    </row>
    <row r="42" spans="1:38">
      <c r="A42" s="35" t="s">
        <v>87</v>
      </c>
      <c r="B42" s="35">
        <v>1</v>
      </c>
      <c r="C42" s="35">
        <v>38</v>
      </c>
      <c r="D42" s="36">
        <f>(Table1[[#This Row],[median_walk_score]] - AVERAGE(Table1[median_walk_score])) / STDEVPA(Table1[median_walk_score])</f>
        <v>0.25470601203803511</v>
      </c>
      <c r="E42" s="35">
        <v>17</v>
      </c>
      <c r="F42" s="36">
        <f>(Table1[[#This Row],[median_transit_score]] - AVERAGE(Table1[median_transit_score])) / STDEVPA(Table1[median_transit_score])</f>
        <v>-1.1386110406211261</v>
      </c>
      <c r="G42" s="35">
        <v>46</v>
      </c>
      <c r="H42" s="36">
        <f>(Table1[[#This Row],[median_bike_score]] - AVERAGE(Table1[median_bike_score])) / STDEVPA(Table1[median_bike_score])</f>
        <v>0.76263944261922978</v>
      </c>
      <c r="I42" s="52">
        <v>66143</v>
      </c>
      <c r="J42" s="52">
        <v>761</v>
      </c>
      <c r="K42" s="52">
        <v>1025</v>
      </c>
      <c r="L42" s="52">
        <v>529600</v>
      </c>
      <c r="M42" s="50">
        <v>3.99</v>
      </c>
      <c r="N42" s="52">
        <v>45410</v>
      </c>
      <c r="O42" s="47">
        <v>8.4000000000000005E-2</v>
      </c>
      <c r="P42" s="35" t="s">
        <v>39</v>
      </c>
      <c r="Q42" s="35" t="s">
        <v>39</v>
      </c>
      <c r="R42" s="35" t="s">
        <v>39</v>
      </c>
      <c r="S42" s="35" t="s">
        <v>40</v>
      </c>
      <c r="T42" s="35">
        <v>0</v>
      </c>
      <c r="U42" s="35">
        <v>0</v>
      </c>
      <c r="V42" s="35">
        <v>0</v>
      </c>
      <c r="W42" s="32">
        <v>45.2</v>
      </c>
      <c r="X42" s="52">
        <v>12495</v>
      </c>
      <c r="Y42" s="33">
        <v>40</v>
      </c>
      <c r="Z42" s="53">
        <f>(Table1[[#This Row],[quality_of_life]] - AVERAGE(Table1[quality_of_life])) / STDEVPA(Table1[quality_of_life])</f>
        <v>1.0047904465790938</v>
      </c>
      <c r="AA42" s="33">
        <v>55.93</v>
      </c>
      <c r="AB42" s="36">
        <f>(Table1[[#This Row],[happiness]] - AVERAGE(Table1[happiness])) / STDEVPA(Table1[happiness])</f>
        <v>0.44705822727916594</v>
      </c>
      <c r="AC42" s="35" t="s">
        <v>41</v>
      </c>
      <c r="AD42" s="31">
        <v>219.2</v>
      </c>
      <c r="AE42" s="43">
        <v>0.44</v>
      </c>
      <c r="AF42" s="34" t="s">
        <v>43</v>
      </c>
      <c r="AG42" s="34">
        <v>44.5</v>
      </c>
      <c r="AH42" s="32">
        <v>104</v>
      </c>
      <c r="AI42" s="34">
        <v>20.14</v>
      </c>
      <c r="AJ42" s="31">
        <v>37.43</v>
      </c>
      <c r="AK42" s="35">
        <v>65</v>
      </c>
      <c r="AL42" s="35">
        <v>0</v>
      </c>
    </row>
    <row r="43" spans="1:38">
      <c r="A43" s="35" t="s">
        <v>88</v>
      </c>
      <c r="B43" s="35">
        <v>0</v>
      </c>
      <c r="C43" s="35">
        <v>23</v>
      </c>
      <c r="D43" s="36">
        <f>(Table1[[#This Row],[median_walk_score]] - AVERAGE(Table1[median_walk_score])) / STDEVPA(Table1[median_walk_score])</f>
        <v>-1.4509146042880914</v>
      </c>
      <c r="E43" s="35">
        <v>20</v>
      </c>
      <c r="F43" s="36">
        <f>(Table1[[#This Row],[median_transit_score]] - AVERAGE(Table1[median_transit_score])) / STDEVPA(Table1[median_transit_score])</f>
        <v>-0.76611879763370438</v>
      </c>
      <c r="G43" s="35">
        <v>30</v>
      </c>
      <c r="H43" s="36">
        <f>(Table1[[#This Row],[median_bike_score]] - AVERAGE(Table1[median_bike_score])) / STDEVPA(Table1[median_bike_score])</f>
        <v>-1.4559480268185296</v>
      </c>
      <c r="I43" s="52">
        <v>59695</v>
      </c>
      <c r="J43" s="52">
        <v>897</v>
      </c>
      <c r="K43" s="52">
        <v>1860</v>
      </c>
      <c r="L43" s="52">
        <v>385300</v>
      </c>
      <c r="M43" s="50">
        <v>4.1100000000000003</v>
      </c>
      <c r="N43" s="52">
        <v>46785</v>
      </c>
      <c r="O43" s="47">
        <v>7.5999999999999998E-2</v>
      </c>
      <c r="P43" s="35" t="s">
        <v>39</v>
      </c>
      <c r="Q43" s="35" t="s">
        <v>39</v>
      </c>
      <c r="R43" s="35" t="s">
        <v>39</v>
      </c>
      <c r="S43" s="35" t="s">
        <v>40</v>
      </c>
      <c r="T43" s="35">
        <v>0</v>
      </c>
      <c r="U43" s="35">
        <v>0</v>
      </c>
      <c r="V43" s="35">
        <v>0</v>
      </c>
      <c r="W43" s="32">
        <v>57.6</v>
      </c>
      <c r="X43" s="52">
        <v>9336</v>
      </c>
      <c r="Y43" s="33">
        <v>33</v>
      </c>
      <c r="Z43" s="53">
        <f>(Table1[[#This Row],[quality_of_life]] - AVERAGE(Table1[quality_of_life])) / STDEVPA(Table1[quality_of_life])</f>
        <v>0.51971919650642784</v>
      </c>
      <c r="AA43" s="33">
        <v>38.299999999999997</v>
      </c>
      <c r="AB43" s="36">
        <f>(Table1[[#This Row],[happiness]] - AVERAGE(Table1[happiness])) / STDEVPA(Table1[happiness])</f>
        <v>-1.7902633768231688</v>
      </c>
      <c r="AC43" s="35" t="s">
        <v>41</v>
      </c>
      <c r="AD43" s="31">
        <v>193.9</v>
      </c>
      <c r="AE43" s="43">
        <v>0.44</v>
      </c>
      <c r="AF43" s="34">
        <f>2888/365</f>
        <v>7.912328767123288</v>
      </c>
      <c r="AG43" s="34">
        <v>35.860118999999997</v>
      </c>
      <c r="AH43" s="32">
        <v>102</v>
      </c>
      <c r="AI43" s="34">
        <v>54.22</v>
      </c>
      <c r="AJ43" s="31">
        <v>4.6100000000000003</v>
      </c>
      <c r="AK43" s="35">
        <v>57</v>
      </c>
      <c r="AL43" s="35">
        <v>1</v>
      </c>
    </row>
    <row r="44" spans="1:38">
      <c r="A44" s="35" t="s">
        <v>89</v>
      </c>
      <c r="B44" s="35">
        <v>0</v>
      </c>
      <c r="C44" s="35">
        <v>30</v>
      </c>
      <c r="D44" s="36">
        <f>(Table1[[#This Row],[median_walk_score]] - AVERAGE(Table1[median_walk_score])) / STDEVPA(Table1[median_walk_score])</f>
        <v>-0.65495831666923232</v>
      </c>
      <c r="E44" s="35">
        <v>28</v>
      </c>
      <c r="F44" s="36">
        <f>(Table1[[#This Row],[median_transit_score]] - AVERAGE(Table1[median_transit_score])) / STDEVPA(Table1[median_transit_score])</f>
        <v>0.22719385033275352</v>
      </c>
      <c r="G44" s="35">
        <v>37</v>
      </c>
      <c r="H44" s="36">
        <f>(Table1[[#This Row],[median_bike_score]] - AVERAGE(Table1[median_bike_score])) / STDEVPA(Table1[median_bike_score])</f>
        <v>-0.48531600893950988</v>
      </c>
      <c r="I44" s="52">
        <v>66963</v>
      </c>
      <c r="J44" s="52">
        <v>1082</v>
      </c>
      <c r="K44" s="52">
        <v>1886</v>
      </c>
      <c r="L44" s="52">
        <v>440200</v>
      </c>
      <c r="M44" s="50">
        <v>4.3899999999999997</v>
      </c>
      <c r="N44" s="52">
        <v>48160</v>
      </c>
      <c r="O44" s="47">
        <v>8.5999999999999993E-2</v>
      </c>
      <c r="P44" s="35" t="s">
        <v>39</v>
      </c>
      <c r="Q44" s="35" t="s">
        <v>39</v>
      </c>
      <c r="R44" s="35" t="s">
        <v>39</v>
      </c>
      <c r="S44" s="35" t="s">
        <v>40</v>
      </c>
      <c r="T44" s="35">
        <v>0</v>
      </c>
      <c r="U44" s="35">
        <v>0</v>
      </c>
      <c r="V44" s="35">
        <v>0</v>
      </c>
      <c r="W44" s="32">
        <v>64.8</v>
      </c>
      <c r="X44" s="52">
        <v>8406</v>
      </c>
      <c r="Y44" s="33">
        <v>9</v>
      </c>
      <c r="Z44" s="53">
        <f>(Table1[[#This Row],[quality_of_life]] - AVERAGE(Table1[quality_of_life])) / STDEVPA(Table1[quality_of_life])</f>
        <v>-1.1433822323141412</v>
      </c>
      <c r="AA44" s="33">
        <v>47.66</v>
      </c>
      <c r="AB44" s="36">
        <f>(Table1[[#This Row],[happiness]] - AVERAGE(Table1[happiness])) / STDEVPA(Table1[happiness])</f>
        <v>-0.60243976851926351</v>
      </c>
      <c r="AC44" s="35" t="s">
        <v>47</v>
      </c>
      <c r="AD44" s="31">
        <v>102.1</v>
      </c>
      <c r="AE44" s="43">
        <v>0.44</v>
      </c>
      <c r="AF44" s="34">
        <f>2644/365</f>
        <v>7.2438356164383562</v>
      </c>
      <c r="AG44" s="34">
        <v>31</v>
      </c>
      <c r="AH44" s="32">
        <v>135</v>
      </c>
      <c r="AI44" s="34">
        <v>28.87</v>
      </c>
      <c r="AJ44" s="31">
        <v>1.36</v>
      </c>
      <c r="AK44" s="35">
        <v>101</v>
      </c>
      <c r="AL44" s="35">
        <v>1</v>
      </c>
    </row>
    <row r="45" spans="1:38">
      <c r="A45" s="35" t="s">
        <v>90</v>
      </c>
      <c r="B45" s="35">
        <v>1</v>
      </c>
      <c r="C45" s="35">
        <v>32</v>
      </c>
      <c r="D45" s="36">
        <f>(Table1[[#This Row],[median_walk_score]] - AVERAGE(Table1[median_walk_score])) / STDEVPA(Table1[median_walk_score])</f>
        <v>-0.42754223449241552</v>
      </c>
      <c r="E45" s="35">
        <v>24</v>
      </c>
      <c r="F45" s="36">
        <f>(Table1[[#This Row],[median_transit_score]] - AVERAGE(Table1[median_transit_score])) / STDEVPA(Table1[median_transit_score])</f>
        <v>-0.26946247365047543</v>
      </c>
      <c r="G45" s="35">
        <v>40</v>
      </c>
      <c r="H45" s="36">
        <f>(Table1[[#This Row],[median_bike_score]] - AVERAGE(Table1[median_bike_score])) / STDEVPA(Table1[median_bike_score])</f>
        <v>-6.9330858419929975E-2</v>
      </c>
      <c r="I45" s="52">
        <v>79449</v>
      </c>
      <c r="J45" s="52">
        <v>1090</v>
      </c>
      <c r="K45" s="52">
        <v>2000</v>
      </c>
      <c r="L45" s="52">
        <v>618000</v>
      </c>
      <c r="M45" s="50">
        <v>4.3899999999999997</v>
      </c>
      <c r="N45" s="52">
        <v>47922</v>
      </c>
      <c r="O45" s="47">
        <v>0.121</v>
      </c>
      <c r="P45" s="35" t="s">
        <v>39</v>
      </c>
      <c r="Q45" s="35" t="s">
        <v>39</v>
      </c>
      <c r="R45" s="35" t="s">
        <v>39</v>
      </c>
      <c r="S45" s="35" t="s">
        <v>40</v>
      </c>
      <c r="T45" s="35">
        <v>1</v>
      </c>
      <c r="U45" s="35">
        <v>0</v>
      </c>
      <c r="V45" s="35">
        <v>1</v>
      </c>
      <c r="W45" s="32">
        <v>48.6</v>
      </c>
      <c r="X45" s="52">
        <v>7522</v>
      </c>
      <c r="Y45" s="33">
        <v>27</v>
      </c>
      <c r="Z45" s="53">
        <f>(Table1[[#This Row],[quality_of_life]] - AVERAGE(Table1[quality_of_life])) / STDEVPA(Table1[quality_of_life])</f>
        <v>0.10394383930128556</v>
      </c>
      <c r="AA45" s="33">
        <v>69.790000000000006</v>
      </c>
      <c r="AB45" s="36">
        <f>(Table1[[#This Row],[happiness]] - AVERAGE(Table1[happiness])) / STDEVPA(Table1[happiness])</f>
        <v>2.2059508780368726</v>
      </c>
      <c r="AC45" s="35" t="s">
        <v>47</v>
      </c>
      <c r="AD45" s="31">
        <v>183.9</v>
      </c>
      <c r="AE45" s="43">
        <v>0.44</v>
      </c>
      <c r="AF45" s="34">
        <f>3029/365</f>
        <v>8.2986301369863007</v>
      </c>
      <c r="AG45" s="34">
        <v>39.419220000000003</v>
      </c>
      <c r="AH45" s="32">
        <v>125</v>
      </c>
      <c r="AI45" s="34">
        <v>12.26</v>
      </c>
      <c r="AJ45" s="31">
        <v>40.99</v>
      </c>
      <c r="AK45" s="35">
        <v>49</v>
      </c>
      <c r="AL45" s="35">
        <v>1</v>
      </c>
    </row>
    <row r="46" spans="1:38">
      <c r="A46" s="35" t="s">
        <v>91</v>
      </c>
      <c r="B46" s="35">
        <v>1</v>
      </c>
      <c r="C46" s="35">
        <v>44</v>
      </c>
      <c r="D46" s="36">
        <f>(Table1[[#This Row],[median_walk_score]] - AVERAGE(Table1[median_walk_score])) / STDEVPA(Table1[median_walk_score])</f>
        <v>0.9369542585684858</v>
      </c>
      <c r="E46" s="35">
        <v>39</v>
      </c>
      <c r="F46" s="36">
        <f>(Table1[[#This Row],[median_transit_score]] - AVERAGE(Table1[median_transit_score])) / STDEVPA(Table1[median_transit_score])</f>
        <v>1.5929987412866331</v>
      </c>
      <c r="G46" s="35">
        <v>68</v>
      </c>
      <c r="H46" s="36">
        <f>(Table1[[#This Row],[median_bike_score]] - AVERAGE(Table1[median_bike_score])) / STDEVPA(Table1[median_bike_score])</f>
        <v>3.8131972130961489</v>
      </c>
      <c r="I46" s="52">
        <v>72431</v>
      </c>
      <c r="J46" s="52">
        <v>999</v>
      </c>
      <c r="K46" s="52">
        <v>1900</v>
      </c>
      <c r="L46" s="52">
        <v>304400</v>
      </c>
      <c r="M46" s="50">
        <v>4.59</v>
      </c>
      <c r="N46" s="52">
        <v>51977</v>
      </c>
      <c r="O46" s="47">
        <v>0.13600000000000001</v>
      </c>
      <c r="P46" s="35" t="s">
        <v>45</v>
      </c>
      <c r="Q46" s="35" t="s">
        <v>45</v>
      </c>
      <c r="R46" s="35" t="s">
        <v>39</v>
      </c>
      <c r="S46" s="35" t="s">
        <v>46</v>
      </c>
      <c r="T46" s="35">
        <v>4</v>
      </c>
      <c r="U46" s="35">
        <v>1</v>
      </c>
      <c r="V46" s="35">
        <v>1</v>
      </c>
      <c r="W46" s="32">
        <v>42.9</v>
      </c>
      <c r="X46" s="52">
        <v>12756</v>
      </c>
      <c r="Y46" s="33">
        <v>45</v>
      </c>
      <c r="Z46" s="53">
        <f>(Table1[[#This Row],[quality_of_life]] - AVERAGE(Table1[quality_of_life])) / STDEVPA(Table1[quality_of_life])</f>
        <v>1.3512699109167123</v>
      </c>
      <c r="AA46" s="33">
        <v>52.78</v>
      </c>
      <c r="AB46" s="36">
        <f>(Table1[[#This Row],[happiness]] - AVERAGE(Table1[happiness])) / STDEVPA(Table1[happiness])</f>
        <v>4.730989756150572E-2</v>
      </c>
      <c r="AC46" s="35" t="s">
        <v>41</v>
      </c>
      <c r="AD46" s="31">
        <v>128</v>
      </c>
      <c r="AE46" s="43">
        <v>0.42</v>
      </c>
      <c r="AF46" s="34" t="s">
        <v>43</v>
      </c>
      <c r="AG46" s="34">
        <v>44</v>
      </c>
      <c r="AH46" s="32">
        <v>58</v>
      </c>
      <c r="AI46" s="34">
        <v>42.82</v>
      </c>
      <c r="AJ46" s="31">
        <v>89.25</v>
      </c>
      <c r="AK46" s="35">
        <v>58</v>
      </c>
      <c r="AL46" s="35">
        <v>1</v>
      </c>
    </row>
    <row r="47" spans="1:38">
      <c r="A47" s="35" t="s">
        <v>92</v>
      </c>
      <c r="B47" s="35">
        <v>1</v>
      </c>
      <c r="C47" s="35">
        <v>33</v>
      </c>
      <c r="D47" s="36">
        <f>(Table1[[#This Row],[median_walk_score]] - AVERAGE(Table1[median_walk_score])) / STDEVPA(Table1[median_walk_score])</f>
        <v>-0.31383419340400703</v>
      </c>
      <c r="E47" s="35">
        <v>33</v>
      </c>
      <c r="F47" s="36">
        <f>(Table1[[#This Row],[median_transit_score]] - AVERAGE(Table1[median_transit_score])) / STDEVPA(Table1[median_transit_score])</f>
        <v>0.84801425531178976</v>
      </c>
      <c r="G47" s="35">
        <v>39</v>
      </c>
      <c r="H47" s="36">
        <f>(Table1[[#This Row],[median_bike_score]] - AVERAGE(Table1[median_bike_score])) / STDEVPA(Table1[median_bike_score])</f>
        <v>-0.20799257525978992</v>
      </c>
      <c r="I47" s="52">
        <v>80963</v>
      </c>
      <c r="J47" s="52">
        <v>1257</v>
      </c>
      <c r="K47" s="52">
        <v>1997</v>
      </c>
      <c r="L47" s="52">
        <v>297100</v>
      </c>
      <c r="M47" s="50">
        <v>4.67</v>
      </c>
      <c r="N47" s="52">
        <v>54264</v>
      </c>
      <c r="O47" s="47">
        <v>0.125</v>
      </c>
      <c r="P47" s="35" t="s">
        <v>39</v>
      </c>
      <c r="Q47" s="35" t="s">
        <v>45</v>
      </c>
      <c r="R47" s="35" t="s">
        <v>39</v>
      </c>
      <c r="S47" s="35" t="s">
        <v>46</v>
      </c>
      <c r="T47" s="35">
        <v>2</v>
      </c>
      <c r="U47" s="35">
        <v>0</v>
      </c>
      <c r="V47" s="35">
        <v>1</v>
      </c>
      <c r="W47" s="32">
        <v>55.1</v>
      </c>
      <c r="X47" s="52">
        <v>9195</v>
      </c>
      <c r="Y47" s="33">
        <v>19</v>
      </c>
      <c r="Z47" s="53">
        <f>(Table1[[#This Row],[quality_of_life]] - AVERAGE(Table1[quality_of_life])) / STDEVPA(Table1[quality_of_life])</f>
        <v>-0.45042330363890409</v>
      </c>
      <c r="AA47" s="33">
        <v>57.69</v>
      </c>
      <c r="AB47" s="36">
        <f>(Table1[[#This Row],[happiness]] - AVERAGE(Table1[happiness])) / STDEVPA(Table1[happiness])</f>
        <v>0.67040967499442994</v>
      </c>
      <c r="AC47" s="35" t="s">
        <v>41</v>
      </c>
      <c r="AD47" s="31">
        <v>121.2</v>
      </c>
      <c r="AE47" s="43">
        <v>0.41</v>
      </c>
      <c r="AF47" s="34">
        <f>2829/365</f>
        <v>7.7506849315068491</v>
      </c>
      <c r="AG47" s="34">
        <v>37.926867999999999</v>
      </c>
      <c r="AH47" s="32">
        <v>100</v>
      </c>
      <c r="AI47" s="34">
        <v>44.39</v>
      </c>
      <c r="AJ47" s="31">
        <v>14.85</v>
      </c>
      <c r="AK47" s="35">
        <v>38</v>
      </c>
      <c r="AL47" s="35">
        <v>1</v>
      </c>
    </row>
    <row r="48" spans="1:38">
      <c r="A48" s="35" t="s">
        <v>93</v>
      </c>
      <c r="B48" s="35">
        <v>1</v>
      </c>
      <c r="C48" s="35">
        <v>33</v>
      </c>
      <c r="D48" s="36">
        <f>(Table1[[#This Row],[median_walk_score]] - AVERAGE(Table1[median_walk_score])) / STDEVPA(Table1[median_walk_score])</f>
        <v>-0.31383419340400703</v>
      </c>
      <c r="E48" s="35">
        <v>32</v>
      </c>
      <c r="F48" s="36">
        <f>(Table1[[#This Row],[median_transit_score]] - AVERAGE(Table1[median_transit_score])) / STDEVPA(Table1[median_transit_score])</f>
        <v>0.72385017431598242</v>
      </c>
      <c r="G48" s="35">
        <v>40</v>
      </c>
      <c r="H48" s="36">
        <f>(Table1[[#This Row],[median_bike_score]] - AVERAGE(Table1[median_bike_score])) / STDEVPA(Table1[median_bike_score])</f>
        <v>-6.9330858419929975E-2</v>
      </c>
      <c r="I48" s="52">
        <v>84247</v>
      </c>
      <c r="J48" s="52">
        <v>1337</v>
      </c>
      <c r="K48" s="52">
        <v>2195</v>
      </c>
      <c r="L48" s="52">
        <v>276000</v>
      </c>
      <c r="M48" s="50">
        <v>4.67</v>
      </c>
      <c r="N48" s="52">
        <v>51271</v>
      </c>
      <c r="O48" s="47">
        <v>0.107</v>
      </c>
      <c r="P48" s="35" t="s">
        <v>45</v>
      </c>
      <c r="Q48" s="35" t="s">
        <v>45</v>
      </c>
      <c r="R48" s="35" t="s">
        <v>45</v>
      </c>
      <c r="S48" s="35" t="s">
        <v>46</v>
      </c>
      <c r="T48" s="35">
        <v>4</v>
      </c>
      <c r="U48" s="35">
        <v>1</v>
      </c>
      <c r="V48" s="35">
        <v>3</v>
      </c>
      <c r="W48" s="32">
        <v>48.3</v>
      </c>
      <c r="X48" s="52">
        <v>9265</v>
      </c>
      <c r="Y48" s="33">
        <v>7</v>
      </c>
      <c r="Z48" s="53">
        <f>(Table1[[#This Row],[quality_of_life]] - AVERAGE(Table1[quality_of_life])) / STDEVPA(Table1[quality_of_life])</f>
        <v>-1.2819740180491885</v>
      </c>
      <c r="AA48" s="33">
        <v>54.87</v>
      </c>
      <c r="AB48" s="36">
        <f>(Table1[[#This Row],[happiness]] - AVERAGE(Table1[happiness])) / STDEVPA(Table1[happiness])</f>
        <v>0.3125397417233815</v>
      </c>
      <c r="AC48" s="35" t="s">
        <v>47</v>
      </c>
      <c r="AD48" s="31">
        <v>80.400000000000006</v>
      </c>
      <c r="AE48" s="43">
        <v>0.34</v>
      </c>
      <c r="AF48" s="34">
        <f>2170/365</f>
        <v>5.9452054794520546</v>
      </c>
      <c r="AG48" s="34">
        <v>47.751075999999998</v>
      </c>
      <c r="AH48" s="32">
        <v>58</v>
      </c>
      <c r="AI48" s="34">
        <v>38.78</v>
      </c>
      <c r="AJ48" s="31">
        <v>15.57</v>
      </c>
      <c r="AK48" s="35">
        <f>212+3</f>
        <v>215</v>
      </c>
      <c r="AL48" s="35">
        <v>1</v>
      </c>
    </row>
    <row r="49" spans="1:38">
      <c r="A49" s="35" t="s">
        <v>94</v>
      </c>
      <c r="B49" s="35">
        <v>1</v>
      </c>
      <c r="C49" s="35">
        <v>41</v>
      </c>
      <c r="D49" s="36">
        <f>(Table1[[#This Row],[median_walk_score]] - AVERAGE(Table1[median_walk_score])) / STDEVPA(Table1[median_walk_score])</f>
        <v>0.59583013530326046</v>
      </c>
      <c r="F49" s="36">
        <f>(Table1[[#This Row],[median_transit_score]] - AVERAGE(Table1[median_transit_score])) / STDEVPA(Table1[median_transit_score])</f>
        <v>-3.249400417549849</v>
      </c>
      <c r="G49" s="35">
        <v>31</v>
      </c>
      <c r="H49" s="36">
        <f>(Table1[[#This Row],[median_bike_score]] - AVERAGE(Table1[median_bike_score])) / STDEVPA(Table1[median_bike_score])</f>
        <v>-1.3172863099786696</v>
      </c>
      <c r="I49" s="52">
        <v>51248</v>
      </c>
      <c r="J49" s="52">
        <v>732</v>
      </c>
      <c r="K49" s="52">
        <v>899</v>
      </c>
      <c r="L49" s="51">
        <v>304400</v>
      </c>
      <c r="M49" s="50">
        <v>4.03</v>
      </c>
      <c r="N49" s="52">
        <v>44823</v>
      </c>
      <c r="O49" s="47">
        <v>9.8000000000000004E-2</v>
      </c>
      <c r="P49" s="35" t="s">
        <v>39</v>
      </c>
      <c r="Q49" s="35" t="s">
        <v>39</v>
      </c>
      <c r="R49" s="35" t="s">
        <v>39</v>
      </c>
      <c r="S49" s="35" t="s">
        <v>40</v>
      </c>
      <c r="T49" s="35">
        <v>0</v>
      </c>
      <c r="U49" s="35">
        <v>0</v>
      </c>
      <c r="V49" s="35">
        <v>1</v>
      </c>
      <c r="W49" s="32">
        <v>51.8</v>
      </c>
      <c r="X49" s="52">
        <v>12769</v>
      </c>
      <c r="Y49" s="33">
        <v>43</v>
      </c>
      <c r="Z49" s="53">
        <f>(Table1[[#This Row],[quality_of_life]] - AVERAGE(Table1[quality_of_life])) / STDEVPA(Table1[quality_of_life])</f>
        <v>1.212678125181665</v>
      </c>
      <c r="AA49" s="33">
        <v>35.08</v>
      </c>
      <c r="AB49" s="36">
        <f>(Table1[[#This Row],[happiness]] - AVERAGE(Table1[happiness])) / STDEVPA(Table1[happiness])</f>
        <v>-2.1988950027567769</v>
      </c>
      <c r="AC49" s="35" t="s">
        <v>53</v>
      </c>
      <c r="AD49" s="31">
        <v>227</v>
      </c>
      <c r="AE49" s="43">
        <v>0.33</v>
      </c>
      <c r="AF49" s="34" t="s">
        <v>43</v>
      </c>
      <c r="AG49" s="34">
        <v>39</v>
      </c>
      <c r="AH49" s="32">
        <v>60</v>
      </c>
      <c r="AI49" s="34">
        <v>45.3</v>
      </c>
      <c r="AJ49" s="31">
        <v>25.13</v>
      </c>
      <c r="AK49" s="35">
        <v>45</v>
      </c>
      <c r="AL49" s="35">
        <v>1</v>
      </c>
    </row>
    <row r="50" spans="1:38">
      <c r="A50" s="35" t="s">
        <v>95</v>
      </c>
      <c r="B50" s="35">
        <v>0</v>
      </c>
      <c r="C50" s="35">
        <v>40</v>
      </c>
      <c r="D50" s="36">
        <f>(Table1[[#This Row],[median_walk_score]] - AVERAGE(Table1[median_walk_score])) / STDEVPA(Table1[median_walk_score])</f>
        <v>0.48212209421485197</v>
      </c>
      <c r="E50" s="35">
        <v>27</v>
      </c>
      <c r="F50" s="36">
        <f>(Table1[[#This Row],[median_transit_score]] - AVERAGE(Table1[median_transit_score])) / STDEVPA(Table1[median_transit_score])</f>
        <v>0.10302976933694628</v>
      </c>
      <c r="G50" s="35">
        <v>47</v>
      </c>
      <c r="H50" s="36">
        <f>(Table1[[#This Row],[median_bike_score]] - AVERAGE(Table1[median_bike_score])) / STDEVPA(Table1[median_bike_score])</f>
        <v>0.90130115945908973</v>
      </c>
      <c r="I50" s="52">
        <v>67125</v>
      </c>
      <c r="J50" s="52">
        <v>872</v>
      </c>
      <c r="K50" s="52">
        <v>1100</v>
      </c>
      <c r="L50" s="51">
        <v>297100</v>
      </c>
      <c r="M50" s="50">
        <v>4.1900000000000004</v>
      </c>
      <c r="N50" s="52">
        <v>51120</v>
      </c>
      <c r="O50" s="47">
        <v>0.109</v>
      </c>
      <c r="P50" s="35" t="s">
        <v>39</v>
      </c>
      <c r="Q50" s="35" t="s">
        <v>39</v>
      </c>
      <c r="R50" s="35" t="s">
        <v>45</v>
      </c>
      <c r="S50" s="35" t="s">
        <v>46</v>
      </c>
      <c r="T50" s="35">
        <v>1</v>
      </c>
      <c r="U50" s="35">
        <v>0</v>
      </c>
      <c r="V50" s="35">
        <v>1</v>
      </c>
      <c r="W50" s="32">
        <v>43.1</v>
      </c>
      <c r="X50" s="52">
        <v>9982</v>
      </c>
      <c r="Y50" s="33">
        <v>14</v>
      </c>
      <c r="Z50" s="53">
        <f>(Table1[[#This Row],[quality_of_life]] - AVERAGE(Table1[quality_of_life])) / STDEVPA(Table1[quality_of_life])</f>
        <v>-0.7969027679765226</v>
      </c>
      <c r="AA50" s="33">
        <v>55.74</v>
      </c>
      <c r="AB50" s="36">
        <f>(Table1[[#This Row],[happiness]] - AVERAGE(Table1[happiness])) / STDEVPA(Table1[happiness])</f>
        <v>0.4229464232644502</v>
      </c>
      <c r="AC50" s="35" t="s">
        <v>47</v>
      </c>
      <c r="AD50" s="31">
        <v>104.9</v>
      </c>
      <c r="AE50" s="43">
        <v>0.33</v>
      </c>
      <c r="AF50" s="34">
        <f>2484/365</f>
        <v>6.8054794520547945</v>
      </c>
      <c r="AG50" s="34">
        <v>44.5</v>
      </c>
      <c r="AH50" s="32">
        <v>89</v>
      </c>
      <c r="AI50" s="34">
        <v>32.64</v>
      </c>
      <c r="AJ50" s="31">
        <v>45.79</v>
      </c>
      <c r="AK50" s="35">
        <v>76</v>
      </c>
      <c r="AL50" s="35">
        <v>1</v>
      </c>
    </row>
    <row r="51" spans="1:38">
      <c r="A51" s="35" t="s">
        <v>96</v>
      </c>
      <c r="B51" s="35">
        <v>0</v>
      </c>
      <c r="C51" s="35">
        <v>33</v>
      </c>
      <c r="D51" s="36">
        <f>(Table1[[#This Row],[median_walk_score]] - AVERAGE(Table1[median_walk_score])) / STDEVPA(Table1[median_walk_score])</f>
        <v>-0.31383419340400703</v>
      </c>
      <c r="F51" s="36">
        <f>(Table1[[#This Row],[median_transit_score]] - AVERAGE(Table1[median_transit_score])) / STDEVPA(Table1[median_transit_score])</f>
        <v>-3.249400417549849</v>
      </c>
      <c r="G51" s="35">
        <v>41</v>
      </c>
      <c r="H51" s="36">
        <f>(Table1[[#This Row],[median_bike_score]] - AVERAGE(Table1[median_bike_score])) / STDEVPA(Table1[median_bike_score])</f>
        <v>6.9330858419929975E-2</v>
      </c>
      <c r="I51" s="52">
        <v>65204</v>
      </c>
      <c r="J51" s="52">
        <v>853</v>
      </c>
      <c r="K51" s="52">
        <v>1100</v>
      </c>
      <c r="L51" s="51">
        <v>276000</v>
      </c>
      <c r="M51" s="50">
        <v>4.3499999999999996</v>
      </c>
      <c r="N51" s="52">
        <v>47951</v>
      </c>
      <c r="O51" s="47">
        <v>7.4999999999999997E-2</v>
      </c>
      <c r="P51" s="35" t="s">
        <v>39</v>
      </c>
      <c r="Q51" s="35" t="s">
        <v>39</v>
      </c>
      <c r="R51" s="35" t="s">
        <v>39</v>
      </c>
      <c r="S51" s="35" t="s">
        <v>40</v>
      </c>
      <c r="T51" s="35">
        <v>1</v>
      </c>
      <c r="U51" s="35">
        <v>0</v>
      </c>
      <c r="V51" s="35">
        <v>0</v>
      </c>
      <c r="W51" s="32">
        <v>42</v>
      </c>
      <c r="X51" s="52">
        <v>10989</v>
      </c>
      <c r="Y51" s="33">
        <v>39</v>
      </c>
      <c r="Z51" s="53">
        <f>(Table1[[#This Row],[quality_of_life]] - AVERAGE(Table1[quality_of_life])) / STDEVPA(Table1[quality_of_life])</f>
        <v>0.93549455371157009</v>
      </c>
      <c r="AA51" s="33">
        <v>48.06</v>
      </c>
      <c r="AB51" s="36">
        <f>(Table1[[#This Row],[happiness]] - AVERAGE(Table1[happiness])) / STDEVPA(Table1[happiness])</f>
        <v>-0.55167807585670281</v>
      </c>
      <c r="AC51" s="35" t="s">
        <v>41</v>
      </c>
      <c r="AD51" s="31">
        <v>166.1</v>
      </c>
      <c r="AE51" s="43">
        <v>0.32</v>
      </c>
      <c r="AF51" s="34" t="s">
        <v>43</v>
      </c>
      <c r="AG51" s="34">
        <v>43.075969999999998</v>
      </c>
      <c r="AH51" s="32">
        <v>114</v>
      </c>
      <c r="AI51" s="34">
        <v>12.97</v>
      </c>
      <c r="AJ51" s="31">
        <v>51</v>
      </c>
      <c r="AK51" s="35">
        <f>31+2</f>
        <v>33</v>
      </c>
      <c r="AL51" s="35">
        <v>0</v>
      </c>
    </row>
  </sheetData>
  <dataValidations count="8">
    <dataValidation allowBlank="1" showInputMessage="1" showErrorMessage="1" sqref="P1:R1 P52:R1048576 AD52:AJ1048576 AL1 W52:AB1048576 AD1:AJ1 AK1:AK1048576 B1 U1:AB1" xr:uid="{F09AAFAB-C84C-4591-8515-268552245B4D}"/>
    <dataValidation type="list" allowBlank="1" showInputMessage="1" showErrorMessage="1" sqref="P2:R51" xr:uid="{03EFD2A6-A76A-4D25-923C-6B123913E3CA}">
      <formula1>"republican, democrat, unicameral, n/a"</formula1>
    </dataValidation>
    <dataValidation type="list" allowBlank="1" showInputMessage="1" showErrorMessage="1" sqref="S1:S1048576" xr:uid="{7D7F27DB-ACC3-4662-B262-2BF59F10C163}">
      <formula1>"trump, biden"</formula1>
    </dataValidation>
    <dataValidation type="whole" allowBlank="1" showInputMessage="1" showErrorMessage="1" prompt="0 = False, 1 = True" sqref="AL2:AL1048576" xr:uid="{DCA6F541-47D1-418C-B831-2A7EDEE12801}">
      <formula1>0</formula1>
      <formula2>1</formula2>
    </dataValidation>
    <dataValidation type="whole" allowBlank="1" showInputMessage="1" showErrorMessage="1" prompt="0 = illegal_x000a_1 = hostile_x000a_2 = not protected_x000a_3 = protected _x000a_4 = expanded access " sqref="T1:T1048576" xr:uid="{232AC1D2-35BC-44DC-BB58-A172313562BB}">
      <formula1>0</formula1>
      <formula2>4</formula2>
    </dataValidation>
    <dataValidation type="list" allowBlank="1" showInputMessage="1" showErrorMessage="1" sqref="AC1:AC1048576" xr:uid="{FB1E064E-D066-47DB-BF85-61C60FA41985}">
      <formula1>"religious, medical, philosophical, RMP, RM, RP"</formula1>
    </dataValidation>
    <dataValidation type="whole" allowBlank="1" showInputMessage="1" showErrorMessage="1" sqref="B2:B1048576 U2:U1048576" xr:uid="{BAF6BF79-6769-4B8E-8A0D-80ED2EA5912B}">
      <formula1>0</formula1>
      <formula2>1</formula2>
    </dataValidation>
    <dataValidation type="whole" allowBlank="1" showInputMessage="1" showErrorMessage="1" promptTitle="Does the state require insurance to cover contraception?" prompt="0 = No_x000a_1 = Prescription_x000a_2 = Over-the-Counter_x000a_3 = Both" sqref="V2:V1048576" xr:uid="{442EB182-4007-4842-AB07-EE3FCF0C9A6C}">
      <formula1>0</formula1>
      <formula2>3</formula2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E6A5-CE99-4E5C-8506-57197C8B5C4A}">
  <dimension ref="A1:T31"/>
  <sheetViews>
    <sheetView workbookViewId="0">
      <selection activeCell="C1" sqref="C1"/>
    </sheetView>
  </sheetViews>
  <sheetFormatPr defaultRowHeight="15"/>
  <cols>
    <col min="1" max="1" width="20" customWidth="1"/>
    <col min="2" max="2" width="13.7109375" bestFit="1" customWidth="1"/>
  </cols>
  <sheetData>
    <row r="1" spans="1:20" ht="17.25">
      <c r="A1" s="27" t="s">
        <v>288</v>
      </c>
      <c r="B1" s="27" t="s">
        <v>289</v>
      </c>
    </row>
    <row r="2" spans="1:20" ht="15.75">
      <c r="A2" s="24" t="s">
        <v>38</v>
      </c>
      <c r="B2" s="25">
        <v>2641</v>
      </c>
    </row>
    <row r="3" spans="1:20" ht="15.75">
      <c r="A3" s="24" t="s">
        <v>44</v>
      </c>
      <c r="B3" s="25">
        <v>3872</v>
      </c>
      <c r="T3" t="s">
        <v>290</v>
      </c>
    </row>
    <row r="4" spans="1:20" ht="15.75">
      <c r="A4" s="24" t="s">
        <v>49</v>
      </c>
      <c r="B4" s="24">
        <v>3608</v>
      </c>
    </row>
    <row r="5" spans="1:20" ht="15.75">
      <c r="A5" s="24" t="s">
        <v>51</v>
      </c>
      <c r="B5" s="24">
        <v>3107</v>
      </c>
    </row>
    <row r="6" spans="1:20" ht="15.75">
      <c r="A6" s="24" t="s">
        <v>52</v>
      </c>
      <c r="B6" s="24">
        <v>2585</v>
      </c>
    </row>
    <row r="7" spans="1:20" ht="15.75">
      <c r="A7" s="24" t="s">
        <v>55</v>
      </c>
      <c r="B7" s="25">
        <v>2880</v>
      </c>
    </row>
    <row r="8" spans="1:20" ht="15.75">
      <c r="A8" s="24" t="s">
        <v>56</v>
      </c>
      <c r="B8" s="24">
        <v>2738</v>
      </c>
    </row>
    <row r="9" spans="1:20" ht="15.75">
      <c r="A9" s="24" t="s">
        <v>59</v>
      </c>
      <c r="B9" s="25">
        <v>2508</v>
      </c>
    </row>
    <row r="10" spans="1:20" ht="15.75">
      <c r="A10" s="24" t="s">
        <v>60</v>
      </c>
      <c r="B10" s="24">
        <v>2440</v>
      </c>
    </row>
    <row r="11" spans="1:20" ht="15.75">
      <c r="A11" s="24" t="s">
        <v>63</v>
      </c>
      <c r="B11" s="25">
        <v>2514</v>
      </c>
    </row>
    <row r="12" spans="1:20" ht="15.75">
      <c r="A12" s="24" t="s">
        <v>64</v>
      </c>
      <c r="B12" s="25">
        <v>2649</v>
      </c>
    </row>
    <row r="13" spans="1:20" ht="15.75">
      <c r="A13" s="24" t="s">
        <v>66</v>
      </c>
      <c r="B13" s="24">
        <v>2582</v>
      </c>
    </row>
    <row r="14" spans="1:20" ht="15.75">
      <c r="A14" s="24" t="s">
        <v>67</v>
      </c>
      <c r="B14" s="24">
        <v>2634</v>
      </c>
    </row>
    <row r="15" spans="1:20" ht="15.75">
      <c r="A15" s="24" t="s">
        <v>68</v>
      </c>
      <c r="B15" s="25">
        <v>2436</v>
      </c>
    </row>
    <row r="16" spans="1:20" ht="15.75">
      <c r="A16" s="24" t="s">
        <v>69</v>
      </c>
      <c r="B16" s="25">
        <v>2711</v>
      </c>
    </row>
    <row r="17" spans="1:2" ht="15.75">
      <c r="A17" s="24" t="s">
        <v>71</v>
      </c>
      <c r="B17" s="24">
        <v>2810</v>
      </c>
    </row>
    <row r="18" spans="1:2" ht="15.75">
      <c r="A18" s="24" t="s">
        <v>74</v>
      </c>
      <c r="B18" s="28">
        <v>3825</v>
      </c>
    </row>
    <row r="19" spans="1:2" ht="15.75">
      <c r="A19" s="24" t="s">
        <v>78</v>
      </c>
      <c r="B19" s="26">
        <v>2535</v>
      </c>
    </row>
    <row r="20" spans="1:2" ht="15.75">
      <c r="A20" s="24" t="s">
        <v>79</v>
      </c>
      <c r="B20" s="24">
        <v>2821</v>
      </c>
    </row>
    <row r="21" spans="1:2" ht="15.75">
      <c r="A21" s="24" t="s">
        <v>81</v>
      </c>
      <c r="B21" s="24">
        <v>2335</v>
      </c>
    </row>
    <row r="22" spans="1:2" ht="15.75">
      <c r="A22" s="24" t="s">
        <v>82</v>
      </c>
      <c r="B22" s="24">
        <v>3089</v>
      </c>
    </row>
    <row r="23" spans="1:2" ht="15.75">
      <c r="A23" s="24" t="s">
        <v>83</v>
      </c>
      <c r="B23" s="24">
        <v>2341</v>
      </c>
    </row>
    <row r="24" spans="1:2" ht="15.75">
      <c r="A24" s="24" t="s">
        <v>84</v>
      </c>
      <c r="B24" s="24">
        <v>2498</v>
      </c>
    </row>
    <row r="25" spans="1:2" ht="15.75">
      <c r="A25" s="24" t="s">
        <v>85</v>
      </c>
      <c r="B25" s="25">
        <v>2606</v>
      </c>
    </row>
    <row r="26" spans="1:2" ht="15.75">
      <c r="A26" s="24" t="s">
        <v>88</v>
      </c>
      <c r="B26" s="24">
        <v>2888</v>
      </c>
    </row>
    <row r="27" spans="1:2" ht="15.75">
      <c r="A27" s="24" t="s">
        <v>89</v>
      </c>
      <c r="B27" s="25">
        <v>2644</v>
      </c>
    </row>
    <row r="28" spans="1:2" ht="15.75">
      <c r="A28" s="24" t="s">
        <v>90</v>
      </c>
      <c r="B28" s="24">
        <v>3029</v>
      </c>
    </row>
    <row r="29" spans="1:2" ht="15.75">
      <c r="A29" s="24" t="s">
        <v>92</v>
      </c>
      <c r="B29" s="25">
        <v>2829</v>
      </c>
    </row>
    <row r="30" spans="1:2" ht="15.75">
      <c r="A30" s="24" t="s">
        <v>93</v>
      </c>
      <c r="B30" s="24">
        <v>2170</v>
      </c>
    </row>
    <row r="31" spans="1:2" ht="15.75">
      <c r="A31" s="24" t="s">
        <v>95</v>
      </c>
      <c r="B31" s="24">
        <v>2484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68E-0F3F-4781-ACFD-F9D46A3B0E12}">
  <dimension ref="A1:E51"/>
  <sheetViews>
    <sheetView topLeftCell="A40" workbookViewId="0">
      <selection activeCell="E2" sqref="E2:E51"/>
    </sheetView>
  </sheetViews>
  <sheetFormatPr defaultRowHeight="15"/>
  <cols>
    <col min="4" max="5" width="11.42578125" bestFit="1" customWidth="1"/>
  </cols>
  <sheetData>
    <row r="1" spans="1:5" ht="25.5">
      <c r="A1" s="70" t="s">
        <v>225</v>
      </c>
      <c r="B1" s="70" t="s">
        <v>291</v>
      </c>
      <c r="C1" s="70" t="s">
        <v>292</v>
      </c>
      <c r="D1" s="70" t="s">
        <v>289</v>
      </c>
      <c r="E1" s="70" t="s">
        <v>293</v>
      </c>
    </row>
    <row r="2" spans="1:5" ht="21.75">
      <c r="A2" s="54" t="s">
        <v>38</v>
      </c>
      <c r="B2" s="63" t="s">
        <v>294</v>
      </c>
      <c r="C2" s="63">
        <v>58</v>
      </c>
      <c r="D2" s="63">
        <v>2641</v>
      </c>
      <c r="E2" s="63">
        <v>99</v>
      </c>
    </row>
    <row r="3" spans="1:5">
      <c r="A3" s="67" t="s">
        <v>42</v>
      </c>
      <c r="B3" s="64" t="s">
        <v>295</v>
      </c>
      <c r="C3" s="64">
        <v>41</v>
      </c>
      <c r="D3" s="64">
        <v>2061</v>
      </c>
      <c r="E3" s="64">
        <v>61</v>
      </c>
    </row>
    <row r="4" spans="1:5">
      <c r="A4" s="54" t="s">
        <v>44</v>
      </c>
      <c r="B4" s="63" t="s">
        <v>296</v>
      </c>
      <c r="C4" s="63">
        <v>85</v>
      </c>
      <c r="D4" s="63">
        <v>3806</v>
      </c>
      <c r="E4" s="63">
        <v>193</v>
      </c>
    </row>
    <row r="5" spans="1:5">
      <c r="A5" s="67" t="s">
        <v>48</v>
      </c>
      <c r="B5" s="64" t="s">
        <v>297</v>
      </c>
      <c r="C5" s="64">
        <v>61</v>
      </c>
      <c r="D5" s="64">
        <v>2771</v>
      </c>
      <c r="E5" s="64">
        <v>123</v>
      </c>
    </row>
    <row r="6" spans="1:5">
      <c r="A6" s="54" t="s">
        <v>49</v>
      </c>
      <c r="B6" s="63" t="s">
        <v>298</v>
      </c>
      <c r="C6" s="63">
        <v>68</v>
      </c>
      <c r="D6" s="63">
        <v>3055</v>
      </c>
      <c r="E6" s="63">
        <v>146</v>
      </c>
    </row>
    <row r="7" spans="1:5" ht="21.75">
      <c r="A7" s="67" t="s">
        <v>51</v>
      </c>
      <c r="B7" s="64" t="s">
        <v>299</v>
      </c>
      <c r="C7" s="64">
        <v>71</v>
      </c>
      <c r="D7" s="64">
        <v>3204</v>
      </c>
      <c r="E7" s="64">
        <v>136</v>
      </c>
    </row>
    <row r="8" spans="1:5" ht="30.75">
      <c r="A8" s="54" t="s">
        <v>52</v>
      </c>
      <c r="B8" s="63" t="s">
        <v>300</v>
      </c>
      <c r="C8" s="63">
        <v>56</v>
      </c>
      <c r="D8" s="63">
        <v>2585</v>
      </c>
      <c r="E8" s="63">
        <v>82</v>
      </c>
    </row>
    <row r="9" spans="1:5" ht="21.75">
      <c r="A9" s="67" t="s">
        <v>54</v>
      </c>
      <c r="B9" s="64" t="s">
        <v>301</v>
      </c>
      <c r="C9" s="64" t="s">
        <v>302</v>
      </c>
      <c r="D9" s="64" t="s">
        <v>302</v>
      </c>
      <c r="E9" s="64">
        <v>97</v>
      </c>
    </row>
    <row r="10" spans="1:5">
      <c r="A10" s="54" t="s">
        <v>55</v>
      </c>
      <c r="B10" s="63" t="s">
        <v>303</v>
      </c>
      <c r="C10" s="63">
        <v>66</v>
      </c>
      <c r="D10" s="63">
        <v>2927</v>
      </c>
      <c r="E10" s="63">
        <v>101</v>
      </c>
    </row>
    <row r="11" spans="1:5">
      <c r="A11" s="67" t="s">
        <v>56</v>
      </c>
      <c r="B11" s="64" t="s">
        <v>304</v>
      </c>
      <c r="C11" s="64">
        <v>66</v>
      </c>
      <c r="D11" s="64">
        <v>2986</v>
      </c>
      <c r="E11" s="64">
        <v>112</v>
      </c>
    </row>
    <row r="12" spans="1:5">
      <c r="A12" s="54" t="s">
        <v>57</v>
      </c>
      <c r="B12" s="63" t="s">
        <v>305</v>
      </c>
      <c r="C12" s="63">
        <v>71</v>
      </c>
      <c r="D12" s="63" t="s">
        <v>302</v>
      </c>
      <c r="E12" s="63">
        <v>90</v>
      </c>
    </row>
    <row r="13" spans="1:5">
      <c r="A13" s="67" t="s">
        <v>58</v>
      </c>
      <c r="B13" s="64" t="s">
        <v>306</v>
      </c>
      <c r="C13" s="64">
        <v>64</v>
      </c>
      <c r="D13" s="64">
        <v>2993</v>
      </c>
      <c r="E13" s="64">
        <v>120</v>
      </c>
    </row>
    <row r="14" spans="1:5">
      <c r="A14" s="54" t="s">
        <v>59</v>
      </c>
      <c r="B14" s="63" t="s">
        <v>307</v>
      </c>
      <c r="C14" s="63">
        <v>56</v>
      </c>
      <c r="D14" s="63">
        <v>2567</v>
      </c>
      <c r="E14" s="63">
        <v>95</v>
      </c>
    </row>
    <row r="15" spans="1:5" ht="21.75">
      <c r="A15" s="67" t="s">
        <v>60</v>
      </c>
      <c r="B15" s="64" t="s">
        <v>308</v>
      </c>
      <c r="C15" s="64">
        <v>55</v>
      </c>
      <c r="D15" s="64">
        <v>2440</v>
      </c>
      <c r="E15" s="64">
        <v>88</v>
      </c>
    </row>
    <row r="16" spans="1:5" ht="21.75">
      <c r="A16" s="54" t="s">
        <v>61</v>
      </c>
      <c r="B16" s="63" t="s">
        <v>309</v>
      </c>
      <c r="C16" s="63">
        <v>59</v>
      </c>
      <c r="D16" s="63">
        <v>2691</v>
      </c>
      <c r="E16" s="63">
        <v>105</v>
      </c>
    </row>
    <row r="17" spans="1:5">
      <c r="A17" s="68" t="s">
        <v>62</v>
      </c>
      <c r="B17" s="65" t="s">
        <v>310</v>
      </c>
      <c r="C17" s="65">
        <v>65</v>
      </c>
      <c r="D17" s="65">
        <v>2922</v>
      </c>
      <c r="E17" s="65">
        <v>128</v>
      </c>
    </row>
    <row r="18" spans="1:5">
      <c r="A18" s="69" t="s">
        <v>63</v>
      </c>
      <c r="B18" s="66" t="s">
        <v>311</v>
      </c>
      <c r="C18" s="66">
        <v>56</v>
      </c>
      <c r="D18" s="66">
        <v>2514</v>
      </c>
      <c r="E18" s="66">
        <v>93</v>
      </c>
    </row>
    <row r="19" spans="1:5" ht="21.75">
      <c r="A19" s="67" t="s">
        <v>64</v>
      </c>
      <c r="B19" s="64" t="s">
        <v>312</v>
      </c>
      <c r="C19" s="64">
        <v>57</v>
      </c>
      <c r="D19" s="64">
        <v>2649</v>
      </c>
      <c r="E19" s="64">
        <v>101</v>
      </c>
    </row>
    <row r="20" spans="1:5">
      <c r="A20" s="54" t="s">
        <v>65</v>
      </c>
      <c r="B20" s="63" t="s">
        <v>313</v>
      </c>
      <c r="C20" s="63">
        <v>57</v>
      </c>
      <c r="D20" s="63">
        <v>2513</v>
      </c>
      <c r="E20" s="63">
        <v>101</v>
      </c>
    </row>
    <row r="21" spans="1:5">
      <c r="A21" s="67" t="s">
        <v>66</v>
      </c>
      <c r="B21" s="64" t="s">
        <v>314</v>
      </c>
      <c r="C21" s="64">
        <v>57</v>
      </c>
      <c r="D21" s="64">
        <v>2582</v>
      </c>
      <c r="E21" s="64">
        <v>105</v>
      </c>
    </row>
    <row r="22" spans="1:5" ht="30.75">
      <c r="A22" s="54" t="s">
        <v>67</v>
      </c>
      <c r="B22" s="63" t="s">
        <v>315</v>
      </c>
      <c r="C22" s="63">
        <v>58</v>
      </c>
      <c r="D22" s="63">
        <v>2634</v>
      </c>
      <c r="E22" s="63">
        <v>98</v>
      </c>
    </row>
    <row r="23" spans="1:5">
      <c r="A23" s="67" t="s">
        <v>68</v>
      </c>
      <c r="B23" s="64" t="s">
        <v>316</v>
      </c>
      <c r="C23" s="64">
        <v>51</v>
      </c>
      <c r="D23" s="64">
        <v>2392</v>
      </c>
      <c r="E23" s="64">
        <v>71</v>
      </c>
    </row>
    <row r="24" spans="1:5" ht="30.75">
      <c r="A24" s="54" t="s">
        <v>69</v>
      </c>
      <c r="B24" s="63" t="s">
        <v>317</v>
      </c>
      <c r="C24" s="63">
        <v>58</v>
      </c>
      <c r="D24" s="63">
        <v>2711</v>
      </c>
      <c r="E24" s="63">
        <v>95</v>
      </c>
    </row>
    <row r="25" spans="1:5" ht="30.75">
      <c r="A25" s="67" t="s">
        <v>70</v>
      </c>
      <c r="B25" s="64" t="s">
        <v>318</v>
      </c>
      <c r="C25" s="64">
        <v>61</v>
      </c>
      <c r="D25" s="64">
        <v>2720</v>
      </c>
      <c r="E25" s="64">
        <v>111</v>
      </c>
    </row>
    <row r="26" spans="1:5">
      <c r="A26" s="54" t="s">
        <v>71</v>
      </c>
      <c r="B26" s="63" t="s">
        <v>319</v>
      </c>
      <c r="C26" s="63">
        <v>60</v>
      </c>
      <c r="D26" s="63">
        <v>2690</v>
      </c>
      <c r="E26" s="63">
        <v>115</v>
      </c>
    </row>
    <row r="27" spans="1:5">
      <c r="A27" s="67" t="s">
        <v>72</v>
      </c>
      <c r="B27" s="64" t="s">
        <v>320</v>
      </c>
      <c r="C27" s="64">
        <v>59</v>
      </c>
      <c r="D27" s="64">
        <v>2698</v>
      </c>
      <c r="E27" s="64">
        <v>82</v>
      </c>
    </row>
    <row r="28" spans="1:5">
      <c r="A28" s="54" t="s">
        <v>73</v>
      </c>
      <c r="B28" s="63" t="s">
        <v>321</v>
      </c>
      <c r="C28" s="63">
        <v>61</v>
      </c>
      <c r="D28" s="63">
        <v>2762</v>
      </c>
      <c r="E28" s="63">
        <v>117</v>
      </c>
    </row>
    <row r="29" spans="1:5">
      <c r="A29" s="67" t="s">
        <v>74</v>
      </c>
      <c r="B29" s="64" t="s">
        <v>322</v>
      </c>
      <c r="C29" s="64">
        <v>79</v>
      </c>
      <c r="D29" s="64">
        <v>3646</v>
      </c>
      <c r="E29" s="64">
        <v>158</v>
      </c>
    </row>
    <row r="30" spans="1:5" ht="45.75">
      <c r="A30" s="54" t="s">
        <v>75</v>
      </c>
      <c r="B30" s="63" t="s">
        <v>323</v>
      </c>
      <c r="C30" s="63">
        <v>54</v>
      </c>
      <c r="D30" s="63">
        <v>2519</v>
      </c>
      <c r="E30" s="63">
        <v>90</v>
      </c>
    </row>
    <row r="31" spans="1:5" ht="30.75">
      <c r="A31" s="67" t="s">
        <v>76</v>
      </c>
      <c r="B31" s="64" t="s">
        <v>324</v>
      </c>
      <c r="C31" s="64">
        <v>56</v>
      </c>
      <c r="D31" s="64">
        <v>2499</v>
      </c>
      <c r="E31" s="64">
        <v>94</v>
      </c>
    </row>
    <row r="32" spans="1:5" ht="30.75">
      <c r="A32" s="54" t="s">
        <v>77</v>
      </c>
      <c r="B32" s="63" t="s">
        <v>325</v>
      </c>
      <c r="C32" s="63">
        <v>76</v>
      </c>
      <c r="D32" s="63">
        <v>3415</v>
      </c>
      <c r="E32" s="63">
        <v>167</v>
      </c>
    </row>
    <row r="33" spans="1:5">
      <c r="A33" s="67" t="s">
        <v>78</v>
      </c>
      <c r="B33" s="64" t="s">
        <v>326</v>
      </c>
      <c r="C33" s="64">
        <v>46</v>
      </c>
      <c r="D33" s="64">
        <v>2120</v>
      </c>
      <c r="E33" s="64">
        <v>63</v>
      </c>
    </row>
    <row r="34" spans="1:5" ht="30.75">
      <c r="A34" s="54" t="s">
        <v>79</v>
      </c>
      <c r="B34" s="63" t="s">
        <v>327</v>
      </c>
      <c r="C34" s="63">
        <v>60</v>
      </c>
      <c r="D34" s="63">
        <v>2651</v>
      </c>
      <c r="E34" s="63">
        <v>109</v>
      </c>
    </row>
    <row r="35" spans="1:5" ht="30.75">
      <c r="A35" s="68" t="s">
        <v>80</v>
      </c>
      <c r="B35" s="65" t="s">
        <v>328</v>
      </c>
      <c r="C35" s="65">
        <v>59</v>
      </c>
      <c r="D35" s="65">
        <v>2738</v>
      </c>
      <c r="E35" s="65">
        <v>93</v>
      </c>
    </row>
    <row r="36" spans="1:5">
      <c r="A36" s="69" t="s">
        <v>81</v>
      </c>
      <c r="B36" s="66" t="s">
        <v>329</v>
      </c>
      <c r="C36" s="66">
        <v>50</v>
      </c>
      <c r="D36" s="66">
        <v>2183</v>
      </c>
      <c r="E36" s="66">
        <v>72</v>
      </c>
    </row>
    <row r="37" spans="1:5" ht="30.75">
      <c r="A37" s="67" t="s">
        <v>82</v>
      </c>
      <c r="B37" s="64" t="s">
        <v>330</v>
      </c>
      <c r="C37" s="64">
        <v>68</v>
      </c>
      <c r="D37" s="64">
        <v>3089</v>
      </c>
      <c r="E37" s="64">
        <v>139</v>
      </c>
    </row>
    <row r="38" spans="1:5">
      <c r="A38" s="54" t="s">
        <v>83</v>
      </c>
      <c r="B38" s="63" t="s">
        <v>313</v>
      </c>
      <c r="C38" s="63">
        <v>48</v>
      </c>
      <c r="D38" s="63">
        <v>2341</v>
      </c>
      <c r="E38" s="63">
        <v>68</v>
      </c>
    </row>
    <row r="39" spans="1:5" ht="30.75">
      <c r="A39" s="67" t="s">
        <v>84</v>
      </c>
      <c r="B39" s="64" t="s">
        <v>331</v>
      </c>
      <c r="C39" s="64">
        <v>58</v>
      </c>
      <c r="D39" s="64">
        <v>2614</v>
      </c>
      <c r="E39" s="64">
        <v>87</v>
      </c>
    </row>
    <row r="40" spans="1:5" ht="30.75">
      <c r="A40" s="54" t="s">
        <v>85</v>
      </c>
      <c r="B40" s="63" t="s">
        <v>332</v>
      </c>
      <c r="C40" s="63">
        <v>58</v>
      </c>
      <c r="D40" s="63">
        <v>2606</v>
      </c>
      <c r="E40" s="63">
        <v>98</v>
      </c>
    </row>
    <row r="41" spans="1:5" ht="30.75">
      <c r="A41" s="67" t="s">
        <v>86</v>
      </c>
      <c r="B41" s="64" t="s">
        <v>333</v>
      </c>
      <c r="C41" s="64">
        <v>64</v>
      </c>
      <c r="D41" s="64">
        <v>2826</v>
      </c>
      <c r="E41" s="64">
        <v>115</v>
      </c>
    </row>
    <row r="42" spans="1:5" ht="30.75">
      <c r="A42" s="54" t="s">
        <v>87</v>
      </c>
      <c r="B42" s="63" t="s">
        <v>334</v>
      </c>
      <c r="C42" s="63">
        <v>63</v>
      </c>
      <c r="D42" s="63">
        <v>2947</v>
      </c>
      <c r="E42" s="63">
        <v>104</v>
      </c>
    </row>
    <row r="43" spans="1:5" ht="30.75">
      <c r="A43" s="67" t="s">
        <v>88</v>
      </c>
      <c r="B43" s="64" t="s">
        <v>335</v>
      </c>
      <c r="C43" s="64">
        <v>56</v>
      </c>
      <c r="D43" s="64">
        <v>2510</v>
      </c>
      <c r="E43" s="64">
        <v>102</v>
      </c>
    </row>
    <row r="44" spans="1:5">
      <c r="A44" s="54" t="s">
        <v>89</v>
      </c>
      <c r="B44" s="63" t="s">
        <v>336</v>
      </c>
      <c r="C44" s="63">
        <v>61</v>
      </c>
      <c r="D44" s="63">
        <v>2850</v>
      </c>
      <c r="E44" s="63">
        <v>135</v>
      </c>
    </row>
    <row r="45" spans="1:5" ht="21.75">
      <c r="A45" s="67" t="s">
        <v>90</v>
      </c>
      <c r="B45" s="64" t="s">
        <v>337</v>
      </c>
      <c r="C45" s="64">
        <v>66</v>
      </c>
      <c r="D45" s="64">
        <v>3029</v>
      </c>
      <c r="E45" s="64">
        <v>125</v>
      </c>
    </row>
    <row r="46" spans="1:5">
      <c r="A46" s="54" t="s">
        <v>91</v>
      </c>
      <c r="B46" s="63" t="s">
        <v>338</v>
      </c>
      <c r="C46" s="63">
        <v>49</v>
      </c>
      <c r="D46" s="63">
        <v>2295</v>
      </c>
      <c r="E46" s="63">
        <v>58</v>
      </c>
    </row>
    <row r="47" spans="1:5">
      <c r="A47" s="67" t="s">
        <v>92</v>
      </c>
      <c r="B47" s="64" t="s">
        <v>339</v>
      </c>
      <c r="C47" s="64">
        <v>63</v>
      </c>
      <c r="D47" s="64">
        <v>2829</v>
      </c>
      <c r="E47" s="64">
        <v>100</v>
      </c>
    </row>
    <row r="48" spans="1:5" ht="30.75">
      <c r="A48" s="54" t="s">
        <v>93</v>
      </c>
      <c r="B48" s="63" t="s">
        <v>340</v>
      </c>
      <c r="C48" s="63">
        <v>47</v>
      </c>
      <c r="D48" s="63">
        <v>2170</v>
      </c>
      <c r="E48" s="63">
        <v>58</v>
      </c>
    </row>
    <row r="49" spans="1:5" ht="30.75">
      <c r="A49" s="67" t="s">
        <v>94</v>
      </c>
      <c r="B49" s="64" t="s">
        <v>341</v>
      </c>
      <c r="C49" s="64" t="s">
        <v>302</v>
      </c>
      <c r="D49" s="64" t="s">
        <v>302</v>
      </c>
      <c r="E49" s="64">
        <v>60</v>
      </c>
    </row>
    <row r="50" spans="1:5" ht="30.75">
      <c r="A50" s="54" t="s">
        <v>95</v>
      </c>
      <c r="B50" s="63" t="s">
        <v>342</v>
      </c>
      <c r="C50" s="63">
        <v>54</v>
      </c>
      <c r="D50" s="63">
        <v>2428</v>
      </c>
      <c r="E50" s="63">
        <v>89</v>
      </c>
    </row>
    <row r="51" spans="1:5">
      <c r="A51" s="67" t="s">
        <v>96</v>
      </c>
      <c r="B51" s="64" t="s">
        <v>343</v>
      </c>
      <c r="C51" s="64">
        <v>68</v>
      </c>
      <c r="D51" s="64">
        <v>3073</v>
      </c>
      <c r="E51" s="64">
        <v>114</v>
      </c>
    </row>
  </sheetData>
  <hyperlinks>
    <hyperlink ref="A2" r:id="rId1" xr:uid="{F545F69C-2B63-4FF2-B785-FD6C49F38D13}"/>
    <hyperlink ref="A3" r:id="rId2" xr:uid="{F83CEA8E-2257-4F68-9286-A750748AB63F}"/>
    <hyperlink ref="A4" r:id="rId3" xr:uid="{C7A8A204-3C86-4935-9968-EE27F2F8DC82}"/>
    <hyperlink ref="A5" r:id="rId4" xr:uid="{51F89C39-ED17-4F28-8526-C6FE0CA2C102}"/>
    <hyperlink ref="A6" r:id="rId5" xr:uid="{1AB330E6-EE88-4C7A-8F37-C2BF052B5CFC}"/>
    <hyperlink ref="A7" r:id="rId6" xr:uid="{44702185-6587-492D-B95C-88AEEAFF3E86}"/>
    <hyperlink ref="A8" r:id="rId7" xr:uid="{E228FDAC-58AA-4634-9C37-54C90D50682D}"/>
    <hyperlink ref="A9" r:id="rId8" xr:uid="{A7FE1806-9556-4B24-BCB2-D217F7471EA0}"/>
    <hyperlink ref="A10" r:id="rId9" xr:uid="{6E7A8B2F-94C0-428F-B92C-5C9DEA9059A4}"/>
    <hyperlink ref="A11" r:id="rId10" xr:uid="{A2A35455-0FCD-4A8F-9AFE-6B7253110C58}"/>
    <hyperlink ref="A12" r:id="rId11" xr:uid="{93351576-27ED-4421-A158-86C80F7B3745}"/>
    <hyperlink ref="A13" r:id="rId12" xr:uid="{214365CC-1856-4299-B642-3AD5D5D89B28}"/>
    <hyperlink ref="A14" r:id="rId13" xr:uid="{6BFA77AA-DB01-4BB0-AAA7-90CC08F1719E}"/>
    <hyperlink ref="A15" r:id="rId14" xr:uid="{0FE61A5F-251F-4C06-9901-A1276569462D}"/>
    <hyperlink ref="A16" r:id="rId15" xr:uid="{181226B9-FDB6-46FC-A297-35247233E5DF}"/>
    <hyperlink ref="A17" r:id="rId16" xr:uid="{D687F48F-CB75-4989-B4E4-4AC648B99715}"/>
    <hyperlink ref="A18" r:id="rId17" xr:uid="{24D48D78-460D-4AEE-9522-7229DE3ECA3E}"/>
    <hyperlink ref="A19" r:id="rId18" xr:uid="{75706B0E-131C-438C-B15D-006AFC68116F}"/>
    <hyperlink ref="A20" r:id="rId19" xr:uid="{62A80AB4-FEB8-4DEB-B4B3-8D12CA478C8B}"/>
    <hyperlink ref="A21" r:id="rId20" xr:uid="{FCC2AB20-C04E-4E35-A539-CD4D65CBC6DD}"/>
    <hyperlink ref="A22" r:id="rId21" xr:uid="{26486CF4-464C-4035-A183-8516EA52EAFB}"/>
    <hyperlink ref="A23" r:id="rId22" xr:uid="{D2066A9A-06EF-4DF0-A7E7-C210202635BB}"/>
    <hyperlink ref="A24" r:id="rId23" xr:uid="{2D40CCD1-F672-4DB9-9C67-8CEC5B340374}"/>
    <hyperlink ref="A25" r:id="rId24" xr:uid="{B8F07301-FDA8-4BEB-913B-F1F90665F265}"/>
    <hyperlink ref="A26" r:id="rId25" xr:uid="{C6AD681D-F68C-4C6D-A640-81BB36D3CEC0}"/>
    <hyperlink ref="A27" r:id="rId26" xr:uid="{F73B7039-3C09-4D8C-8FB0-6068DD86A08C}"/>
    <hyperlink ref="A28" r:id="rId27" xr:uid="{AF9A8A27-F643-4852-9557-86B43E56D4B1}"/>
    <hyperlink ref="A29" r:id="rId28" xr:uid="{09DB1B20-43FB-4E4F-9081-496A8026C572}"/>
    <hyperlink ref="A30" r:id="rId29" xr:uid="{E2147358-832F-4BFC-965E-1A38DBE877F1}"/>
    <hyperlink ref="A31" r:id="rId30" xr:uid="{128650E7-A0CA-417A-B3B2-DBA85F466179}"/>
    <hyperlink ref="A32" r:id="rId31" xr:uid="{E1CAAA9E-EDCD-4395-B870-1CF3178019C4}"/>
    <hyperlink ref="A33" r:id="rId32" xr:uid="{45EE85D6-E1CA-4C1F-B39E-952AF68DABEA}"/>
    <hyperlink ref="A34" r:id="rId33" xr:uid="{4AF1B9AC-53DC-44DC-A4CF-1FC77703A5D2}"/>
    <hyperlink ref="A35" r:id="rId34" xr:uid="{10884F6B-30BC-4F89-8A66-DFAA89FD3F97}"/>
    <hyperlink ref="A36" r:id="rId35" xr:uid="{E199448C-FC2B-4293-9F8C-AA7E79BF9483}"/>
    <hyperlink ref="A37" r:id="rId36" xr:uid="{90CD2234-1A3B-4EF0-BBF0-79C13EEF3BAE}"/>
    <hyperlink ref="A38" r:id="rId37" xr:uid="{24B28EF7-D7BB-4378-8E16-FDD4FC2BB670}"/>
    <hyperlink ref="A39" r:id="rId38" xr:uid="{408C5172-239E-46A0-937D-DEB0BAB612B3}"/>
    <hyperlink ref="A40" r:id="rId39" xr:uid="{493273AB-566D-4471-9FE4-F941EA098D6C}"/>
    <hyperlink ref="A41" r:id="rId40" xr:uid="{EDE2FAE3-6FA4-4625-BA09-73536C45437C}"/>
    <hyperlink ref="A42" r:id="rId41" xr:uid="{17A3E328-40C0-4941-9D0C-CEBF304A97AA}"/>
    <hyperlink ref="A43" r:id="rId42" xr:uid="{29545C02-F01D-41FB-9DA9-CE3ECF3605B9}"/>
    <hyperlink ref="A44" r:id="rId43" xr:uid="{D48787D7-110F-4CC0-ACC5-0E9807E9D887}"/>
    <hyperlink ref="A45" r:id="rId44" xr:uid="{E228D449-8420-4E81-9748-7368044F0B6E}"/>
    <hyperlink ref="A46" r:id="rId45" xr:uid="{021EADEF-59CE-4CB1-B51D-587BD9BE4633}"/>
    <hyperlink ref="A47" r:id="rId46" xr:uid="{DDB05BF1-1C58-486D-AE15-AC65220E593B}"/>
    <hyperlink ref="A48" r:id="rId47" xr:uid="{195C2A52-A1A9-44EB-90C8-10030FA129D3}"/>
    <hyperlink ref="A49" r:id="rId48" xr:uid="{12882BBB-CCF0-4182-B311-FEC9F7569223}"/>
    <hyperlink ref="A50" r:id="rId49" xr:uid="{323205CA-7E88-44DD-939C-6014E1B204E2}"/>
    <hyperlink ref="A51" r:id="rId50" xr:uid="{AA8067CC-4A31-45E3-A000-3D0D1BCD636B}"/>
  </hyperlinks>
  <pageMargins left="0.7" right="0.7" top="0.75" bottom="0.75" header="0.3" footer="0.3"/>
  <tableParts count="1">
    <tablePart r:id="rId5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42A2-5B64-43E1-B0C1-8C171E912359}">
  <dimension ref="A1:F37"/>
  <sheetViews>
    <sheetView topLeftCell="C3" workbookViewId="0">
      <selection activeCell="C3" sqref="C3"/>
    </sheetView>
  </sheetViews>
  <sheetFormatPr defaultRowHeight="15"/>
  <cols>
    <col min="1" max="1" width="11.28515625" customWidth="1"/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350</v>
      </c>
      <c r="B2" s="3"/>
      <c r="C2" s="3">
        <v>42</v>
      </c>
      <c r="D2" s="3">
        <v>22</v>
      </c>
      <c r="E2" s="3">
        <v>25</v>
      </c>
      <c r="F2" s="4">
        <v>25167</v>
      </c>
    </row>
    <row r="3" spans="1:6" ht="60.75">
      <c r="A3" s="5" t="s">
        <v>351</v>
      </c>
      <c r="B3" s="5">
        <v>35211</v>
      </c>
      <c r="C3" s="6">
        <v>33</v>
      </c>
      <c r="D3" s="6">
        <v>21</v>
      </c>
      <c r="E3" s="6">
        <v>31</v>
      </c>
      <c r="F3" s="7">
        <v>212237</v>
      </c>
    </row>
    <row r="4" spans="1:6" ht="15.75">
      <c r="A4" s="2" t="s">
        <v>352</v>
      </c>
      <c r="B4" s="3"/>
      <c r="C4" s="3">
        <v>33</v>
      </c>
      <c r="D4" s="8" t="s">
        <v>353</v>
      </c>
      <c r="E4" s="3">
        <v>37</v>
      </c>
      <c r="F4" s="4">
        <v>90468</v>
      </c>
    </row>
    <row r="5" spans="1:6" ht="15.75">
      <c r="A5" s="5" t="s">
        <v>354</v>
      </c>
      <c r="B5" s="5">
        <v>36605</v>
      </c>
      <c r="C5" s="6">
        <v>32</v>
      </c>
      <c r="D5" s="9" t="s">
        <v>353</v>
      </c>
      <c r="E5" s="6">
        <v>34</v>
      </c>
      <c r="F5" s="7">
        <v>195111</v>
      </c>
    </row>
    <row r="6" spans="1:6" ht="15.75">
      <c r="A6" s="2" t="s">
        <v>355</v>
      </c>
      <c r="B6" s="2">
        <v>35630</v>
      </c>
      <c r="C6" s="3">
        <v>32</v>
      </c>
      <c r="D6" s="8" t="s">
        <v>353</v>
      </c>
      <c r="E6" s="3">
        <v>36</v>
      </c>
      <c r="F6" s="4">
        <v>39319</v>
      </c>
    </row>
    <row r="7" spans="1:6" ht="15.75">
      <c r="A7" s="5" t="s">
        <v>356</v>
      </c>
      <c r="B7" s="6"/>
      <c r="C7" s="6">
        <v>30</v>
      </c>
      <c r="D7" s="9" t="s">
        <v>353</v>
      </c>
      <c r="E7" s="6">
        <v>41</v>
      </c>
      <c r="F7" s="7">
        <v>20756</v>
      </c>
    </row>
    <row r="8" spans="1:6" ht="15.75">
      <c r="A8" s="2" t="s">
        <v>357</v>
      </c>
      <c r="B8" s="3"/>
      <c r="C8" s="3">
        <v>28</v>
      </c>
      <c r="D8" s="8" t="s">
        <v>353</v>
      </c>
      <c r="E8" s="3">
        <v>38</v>
      </c>
      <c r="F8" s="4">
        <v>53380</v>
      </c>
    </row>
    <row r="9" spans="1:6" ht="15.75">
      <c r="A9" s="5" t="s">
        <v>358</v>
      </c>
      <c r="B9" s="6"/>
      <c r="C9" s="6">
        <v>27</v>
      </c>
      <c r="D9" s="9" t="s">
        <v>353</v>
      </c>
      <c r="E9" s="6">
        <v>30</v>
      </c>
      <c r="F9" s="7">
        <v>23330</v>
      </c>
    </row>
    <row r="10" spans="1:6" ht="30.75">
      <c r="A10" s="2" t="s">
        <v>359</v>
      </c>
      <c r="B10" s="2">
        <v>36109</v>
      </c>
      <c r="C10" s="3">
        <v>26</v>
      </c>
      <c r="D10" s="3">
        <v>16</v>
      </c>
      <c r="E10" s="3">
        <v>33</v>
      </c>
      <c r="F10" s="4">
        <v>205764</v>
      </c>
    </row>
    <row r="11" spans="1:6" ht="15.75">
      <c r="A11" s="5" t="s">
        <v>360</v>
      </c>
      <c r="B11" s="6"/>
      <c r="C11" s="6">
        <v>26</v>
      </c>
      <c r="D11" s="9" t="s">
        <v>353</v>
      </c>
      <c r="E11" s="6">
        <v>31</v>
      </c>
      <c r="F11" s="7">
        <v>27456</v>
      </c>
    </row>
    <row r="12" spans="1:6" ht="15.75">
      <c r="A12" s="2" t="s">
        <v>361</v>
      </c>
      <c r="B12" s="3"/>
      <c r="C12" s="3">
        <v>25</v>
      </c>
      <c r="D12" s="8" t="s">
        <v>353</v>
      </c>
      <c r="E12" s="3">
        <v>40</v>
      </c>
      <c r="F12" s="4">
        <v>55683</v>
      </c>
    </row>
    <row r="13" spans="1:6" ht="15.75">
      <c r="A13" s="5" t="s">
        <v>362</v>
      </c>
      <c r="B13" s="6"/>
      <c r="C13" s="6">
        <v>25</v>
      </c>
      <c r="D13" s="9" t="s">
        <v>353</v>
      </c>
      <c r="E13" s="6">
        <v>33</v>
      </c>
      <c r="F13" s="7">
        <v>36856</v>
      </c>
    </row>
    <row r="14" spans="1:6" ht="15.75">
      <c r="A14" s="2" t="s">
        <v>363</v>
      </c>
      <c r="B14" s="2">
        <v>35810</v>
      </c>
      <c r="C14" s="3">
        <v>24</v>
      </c>
      <c r="D14" s="3">
        <v>11</v>
      </c>
      <c r="E14" s="3">
        <v>40</v>
      </c>
      <c r="F14" s="4">
        <v>180105</v>
      </c>
    </row>
    <row r="15" spans="1:6" ht="15.75">
      <c r="A15" s="5" t="s">
        <v>364</v>
      </c>
      <c r="B15" s="5">
        <v>36867</v>
      </c>
      <c r="C15" s="6">
        <v>24</v>
      </c>
      <c r="D15" s="9" t="s">
        <v>353</v>
      </c>
      <c r="E15" s="6">
        <v>24</v>
      </c>
      <c r="F15" s="7">
        <v>32822</v>
      </c>
    </row>
    <row r="16" spans="1:6" ht="30.75">
      <c r="A16" s="2" t="s">
        <v>365</v>
      </c>
      <c r="B16" s="3"/>
      <c r="C16" s="3">
        <v>24</v>
      </c>
      <c r="D16" s="8" t="s">
        <v>353</v>
      </c>
      <c r="E16" s="3">
        <v>19</v>
      </c>
      <c r="F16" s="4">
        <v>16921</v>
      </c>
    </row>
    <row r="17" spans="1:6" ht="15.75">
      <c r="A17" s="5" t="s">
        <v>366</v>
      </c>
      <c r="B17" s="5">
        <v>36612</v>
      </c>
      <c r="C17" s="6">
        <v>23</v>
      </c>
      <c r="D17" s="9" t="s">
        <v>353</v>
      </c>
      <c r="E17" s="6">
        <v>31</v>
      </c>
      <c r="F17" s="7">
        <v>22659</v>
      </c>
    </row>
    <row r="18" spans="1:6" ht="15.75">
      <c r="A18" s="2" t="s">
        <v>367</v>
      </c>
      <c r="B18" s="3"/>
      <c r="C18" s="3">
        <v>22</v>
      </c>
      <c r="D18" s="8" t="s">
        <v>353</v>
      </c>
      <c r="E18" s="3">
        <v>31</v>
      </c>
      <c r="F18" s="4">
        <v>65496</v>
      </c>
    </row>
    <row r="19" spans="1:6" ht="30.75">
      <c r="A19" s="5" t="s">
        <v>368</v>
      </c>
      <c r="B19" s="6"/>
      <c r="C19" s="6">
        <v>22</v>
      </c>
      <c r="D19" s="9" t="s">
        <v>353</v>
      </c>
      <c r="E19" s="6">
        <v>15</v>
      </c>
      <c r="F19" s="7">
        <v>34033</v>
      </c>
    </row>
    <row r="20" spans="1:6" ht="15.75">
      <c r="A20" s="2" t="s">
        <v>369</v>
      </c>
      <c r="B20" s="2">
        <v>36205</v>
      </c>
      <c r="C20" s="3">
        <v>22</v>
      </c>
      <c r="D20" s="8" t="s">
        <v>353</v>
      </c>
      <c r="E20" s="3">
        <v>26</v>
      </c>
      <c r="F20" s="4">
        <v>23106</v>
      </c>
    </row>
    <row r="21" spans="1:6" ht="15.75">
      <c r="A21" s="5" t="s">
        <v>370</v>
      </c>
      <c r="B21" s="6"/>
      <c r="C21" s="6">
        <v>21</v>
      </c>
      <c r="D21" s="9" t="s">
        <v>353</v>
      </c>
      <c r="E21" s="6">
        <v>33</v>
      </c>
      <c r="F21" s="7">
        <v>21897</v>
      </c>
    </row>
    <row r="22" spans="1:6" ht="30.75">
      <c r="A22" s="2" t="s">
        <v>371</v>
      </c>
      <c r="B22" s="3"/>
      <c r="C22" s="3">
        <v>21</v>
      </c>
      <c r="D22" s="8" t="s">
        <v>353</v>
      </c>
      <c r="E22" s="3">
        <v>14</v>
      </c>
      <c r="F22" s="4">
        <v>20413</v>
      </c>
    </row>
    <row r="23" spans="1:6" ht="15.75">
      <c r="A23" s="5" t="s">
        <v>372</v>
      </c>
      <c r="B23" s="6"/>
      <c r="C23" s="6">
        <v>21</v>
      </c>
      <c r="D23" s="9" t="s">
        <v>353</v>
      </c>
      <c r="E23" s="6">
        <v>24</v>
      </c>
      <c r="F23" s="7">
        <v>18033</v>
      </c>
    </row>
    <row r="24" spans="1:6" ht="15.75">
      <c r="A24" s="2" t="s">
        <v>373</v>
      </c>
      <c r="B24" s="3"/>
      <c r="C24" s="3">
        <v>19</v>
      </c>
      <c r="D24" s="8" t="s">
        <v>353</v>
      </c>
      <c r="E24" s="3">
        <v>26</v>
      </c>
      <c r="F24" s="4">
        <v>26562</v>
      </c>
    </row>
    <row r="25" spans="1:6" ht="15.75">
      <c r="A25" s="5" t="s">
        <v>374</v>
      </c>
      <c r="B25" s="6"/>
      <c r="C25" s="6">
        <v>19</v>
      </c>
      <c r="D25" s="9" t="s">
        <v>353</v>
      </c>
      <c r="E25" s="6">
        <v>34</v>
      </c>
      <c r="F25" s="7">
        <v>21160</v>
      </c>
    </row>
    <row r="26" spans="1:6" ht="15.75">
      <c r="A26" s="2" t="s">
        <v>375</v>
      </c>
      <c r="B26" s="3"/>
      <c r="C26" s="3">
        <v>18</v>
      </c>
      <c r="D26" s="8" t="s">
        <v>353</v>
      </c>
      <c r="E26" s="3">
        <v>28</v>
      </c>
      <c r="F26" s="4">
        <v>33960</v>
      </c>
    </row>
    <row r="27" spans="1:6" ht="15.75">
      <c r="A27" s="5" t="s">
        <v>376</v>
      </c>
      <c r="B27" s="6"/>
      <c r="C27" s="6">
        <v>18</v>
      </c>
      <c r="D27" s="9" t="s">
        <v>353</v>
      </c>
      <c r="E27" s="6">
        <v>29</v>
      </c>
      <c r="F27" s="7">
        <v>26477</v>
      </c>
    </row>
    <row r="28" spans="1:6" ht="15.75">
      <c r="A28" s="2" t="s">
        <v>377</v>
      </c>
      <c r="B28" s="3"/>
      <c r="C28" s="3">
        <v>17</v>
      </c>
      <c r="D28" s="8" t="s">
        <v>353</v>
      </c>
      <c r="E28" s="3">
        <v>12</v>
      </c>
      <c r="F28" s="4">
        <v>81619</v>
      </c>
    </row>
    <row r="29" spans="1:6" ht="15.75">
      <c r="A29" s="5" t="s">
        <v>342</v>
      </c>
      <c r="B29" s="5">
        <v>35758</v>
      </c>
      <c r="C29" s="6">
        <v>17</v>
      </c>
      <c r="D29" s="9" t="s">
        <v>353</v>
      </c>
      <c r="E29" s="6">
        <v>34</v>
      </c>
      <c r="F29" s="7">
        <v>42938</v>
      </c>
    </row>
    <row r="30" spans="1:6" ht="15.75">
      <c r="A30" s="2" t="s">
        <v>378</v>
      </c>
      <c r="B30" s="3"/>
      <c r="C30" s="3">
        <v>15</v>
      </c>
      <c r="D30" s="8" t="s">
        <v>353</v>
      </c>
      <c r="E30" s="3">
        <v>27</v>
      </c>
      <c r="F30" s="4">
        <v>21570</v>
      </c>
    </row>
    <row r="31" spans="1:6" ht="15.75">
      <c r="A31" s="5" t="s">
        <v>379</v>
      </c>
      <c r="B31" s="6"/>
      <c r="C31" s="6">
        <v>13</v>
      </c>
      <c r="D31" s="9" t="s">
        <v>353</v>
      </c>
      <c r="E31" s="6">
        <v>16</v>
      </c>
      <c r="F31" s="7">
        <v>21352</v>
      </c>
    </row>
    <row r="32" spans="1:6" ht="30.75">
      <c r="A32" s="2" t="s">
        <v>380</v>
      </c>
      <c r="B32" s="3"/>
      <c r="C32" s="3">
        <v>13</v>
      </c>
      <c r="D32" s="8" t="s">
        <v>353</v>
      </c>
      <c r="E32" s="3">
        <v>26</v>
      </c>
      <c r="F32" s="4">
        <v>17398</v>
      </c>
    </row>
    <row r="33" spans="1:6" ht="15.75">
      <c r="A33" s="5" t="s">
        <v>320</v>
      </c>
      <c r="B33" s="6"/>
      <c r="C33" s="6">
        <v>12</v>
      </c>
      <c r="D33" s="9" t="s">
        <v>353</v>
      </c>
      <c r="E33" s="6">
        <v>18</v>
      </c>
      <c r="F33" s="7">
        <v>16793</v>
      </c>
    </row>
    <row r="34" spans="1:6" ht="15.75">
      <c r="A34" s="2" t="s">
        <v>381</v>
      </c>
      <c r="B34" s="3"/>
      <c r="C34" s="3">
        <v>10</v>
      </c>
      <c r="D34" s="8" t="s">
        <v>353</v>
      </c>
      <c r="E34" s="3">
        <v>20</v>
      </c>
      <c r="F34" s="4">
        <v>30352</v>
      </c>
    </row>
    <row r="35" spans="1:6" ht="15.75">
      <c r="A35" s="5" t="s">
        <v>382</v>
      </c>
      <c r="B35" s="6"/>
      <c r="C35" s="6">
        <v>10</v>
      </c>
      <c r="D35" s="9" t="s">
        <v>353</v>
      </c>
      <c r="E35" s="6">
        <v>23</v>
      </c>
      <c r="F35" s="7">
        <v>21348</v>
      </c>
    </row>
    <row r="36" spans="1:6" ht="15.75">
      <c r="A36" s="2" t="s">
        <v>383</v>
      </c>
      <c r="B36" s="3"/>
      <c r="C36" s="3">
        <v>10</v>
      </c>
      <c r="D36" s="8" t="s">
        <v>353</v>
      </c>
      <c r="E36" s="3">
        <v>12</v>
      </c>
      <c r="F36" s="4">
        <v>19933</v>
      </c>
    </row>
    <row r="37" spans="1:6" ht="15.75">
      <c r="A37" s="2" t="s">
        <v>384</v>
      </c>
      <c r="B37" s="3"/>
      <c r="C37" s="21">
        <f>MEDIAN(C2:C36)</f>
        <v>22</v>
      </c>
      <c r="D37" s="21">
        <f t="shared" ref="D37:E37" si="0">MEDIAN(D2:D36)</f>
        <v>18.5</v>
      </c>
      <c r="E37" s="21">
        <f t="shared" si="0"/>
        <v>29</v>
      </c>
      <c r="F37" s="4"/>
    </row>
  </sheetData>
  <hyperlinks>
    <hyperlink ref="A2" r:id="rId1" xr:uid="{DCC8A6EB-1829-4A8E-90B8-BF166414CB21}"/>
    <hyperlink ref="A3" r:id="rId2" xr:uid="{5CBFD996-2495-40C6-A02A-A8251EE62A21}"/>
    <hyperlink ref="B3" r:id="rId3" display="35211" xr:uid="{3632709B-859C-491A-83DF-2C6FD22F01C8}"/>
    <hyperlink ref="A4" r:id="rId4" xr:uid="{891191F8-049A-4184-9652-FCAB2754E4F4}"/>
    <hyperlink ref="A5" r:id="rId5" xr:uid="{1C926DE7-1B85-45AE-956C-2EB8DCEDE305}"/>
    <hyperlink ref="B5" r:id="rId6" display="36605" xr:uid="{B9FC4370-F0A8-4B2E-BF11-7C85F55326EC}"/>
    <hyperlink ref="A6" r:id="rId7" xr:uid="{386F9CD5-EB56-4795-ADEC-EF77BDAF086F}"/>
    <hyperlink ref="B6" r:id="rId8" display="35630" xr:uid="{213D3E2B-7CB5-403C-84C1-0C9329B56386}"/>
    <hyperlink ref="A7" r:id="rId9" xr:uid="{0605C8F2-CA0C-4EA7-B0EA-1A70E736A918}"/>
    <hyperlink ref="A8" r:id="rId10" xr:uid="{770C219E-44FA-4AB3-8320-292B3ECA305B}"/>
    <hyperlink ref="A9" r:id="rId11" xr:uid="{61F96B0C-1A24-4589-8B92-4240381EA012}"/>
    <hyperlink ref="A10" r:id="rId12" xr:uid="{FBAA1613-C522-40CC-A898-276168FC3D35}"/>
    <hyperlink ref="B10" r:id="rId13" display="36109" xr:uid="{BA37CD6C-79B1-4094-A1E2-83990AD236CA}"/>
    <hyperlink ref="A11" r:id="rId14" xr:uid="{19C9FCFB-8F35-4690-9491-52108F08593F}"/>
    <hyperlink ref="A12" r:id="rId15" xr:uid="{91C640B5-A429-4406-9949-F9589C754D13}"/>
    <hyperlink ref="A13" r:id="rId16" xr:uid="{85B78752-4B74-4529-A1AC-0F85C9278ECE}"/>
    <hyperlink ref="A14" r:id="rId17" xr:uid="{CA946BC0-2C73-41D1-A66C-3542E1B03BCB}"/>
    <hyperlink ref="B14" r:id="rId18" display="35810" xr:uid="{30834CA8-0E3D-4FF9-9F7C-5528740F6C7F}"/>
    <hyperlink ref="A15" r:id="rId19" xr:uid="{BA0E5F43-08F2-4C92-ADAC-EC2352A6F9C3}"/>
    <hyperlink ref="B15" r:id="rId20" display="36867" xr:uid="{AA96BFA1-518A-4D2E-A9B2-420A86860FAE}"/>
    <hyperlink ref="A16" r:id="rId21" xr:uid="{4CA601A2-C528-40DB-9053-C8037BA9777A}"/>
    <hyperlink ref="A17" r:id="rId22" xr:uid="{6C533191-15B3-43D9-965C-171438458937}"/>
    <hyperlink ref="B17" r:id="rId23" display="36612" xr:uid="{0CF961D6-7F64-40B8-8CB5-DC33B28945D6}"/>
    <hyperlink ref="A18" r:id="rId24" xr:uid="{0F77503E-25D9-4563-88D2-E556B1E9A2C2}"/>
    <hyperlink ref="A19" r:id="rId25" xr:uid="{42711F26-1806-4FF2-9BD4-F5525704B0DC}"/>
    <hyperlink ref="A20" r:id="rId26" xr:uid="{3809BA22-922D-4A3E-8802-98776AA8618B}"/>
    <hyperlink ref="B20" r:id="rId27" display="36205" xr:uid="{9FE6B6AD-13BF-4255-A438-6D5CD94F9388}"/>
    <hyperlink ref="A21" r:id="rId28" xr:uid="{7AD0BA6B-AEA4-4699-B71A-C98A6C11031B}"/>
    <hyperlink ref="A22" r:id="rId29" xr:uid="{2A7DFCDA-25B5-4684-BED9-DD09C04410C9}"/>
    <hyperlink ref="A23" r:id="rId30" xr:uid="{6F0E1CDB-4377-483C-A451-35EAF340D31D}"/>
    <hyperlink ref="A24" r:id="rId31" xr:uid="{CB6EF901-4D53-4D74-9053-6248CC8CCBAC}"/>
    <hyperlink ref="A25" r:id="rId32" xr:uid="{A86386D7-A238-42F0-9ACF-BE17B59FCEA7}"/>
    <hyperlink ref="A26" r:id="rId33" xr:uid="{9F6D42A7-7FD2-4A7D-8473-04C8B9FCEE64}"/>
    <hyperlink ref="A27" r:id="rId34" xr:uid="{0F72E215-E310-4A7F-A41C-E9409ACE1BA6}"/>
    <hyperlink ref="A28" r:id="rId35" xr:uid="{7599812B-A499-4CA4-9EB4-BC67EB4CA0BF}"/>
    <hyperlink ref="A29" r:id="rId36" xr:uid="{6CE64864-08C1-4BC4-9897-D88C37A8B96F}"/>
    <hyperlink ref="B29" r:id="rId37" display="35758" xr:uid="{ED89646C-4CCA-4072-BB1B-AE4AFEB915E4}"/>
    <hyperlink ref="A30" r:id="rId38" xr:uid="{A3ECBDE9-80C1-4817-9F43-EEEDEDE93C89}"/>
    <hyperlink ref="A31" r:id="rId39" xr:uid="{47B411BC-8D7F-4813-ABE3-188BDDC8A308}"/>
    <hyperlink ref="A32" r:id="rId40" xr:uid="{1AC75436-490D-40F9-83E0-36B82DF1C8D3}"/>
    <hyperlink ref="A33" r:id="rId41" xr:uid="{59ACF460-23EE-47DA-A15D-5FAA72582E7C}"/>
    <hyperlink ref="A34" r:id="rId42" xr:uid="{646802C0-8924-4646-B28B-18E414B82750}"/>
    <hyperlink ref="A35" r:id="rId43" xr:uid="{54EB448C-4EB2-412B-8BF3-0548301AB6EA}"/>
    <hyperlink ref="A36" r:id="rId44" xr:uid="{7F7CABE1-098B-4322-A461-BDEB34C81176}"/>
  </hyperlinks>
  <pageMargins left="0.7" right="0.7" top="0.75" bottom="0.75" header="0.3" footer="0.3"/>
  <tableParts count="1">
    <tablePart r:id="rId4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157D-22B3-4664-9B48-09ECEB91178A}">
  <dimension ref="A1:F6"/>
  <sheetViews>
    <sheetView workbookViewId="0">
      <selection activeCell="C6" sqref="C6:E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385</v>
      </c>
      <c r="B2" s="3"/>
      <c r="C2" s="3">
        <v>32</v>
      </c>
      <c r="D2" s="3">
        <v>24</v>
      </c>
      <c r="E2" s="3">
        <v>56</v>
      </c>
      <c r="F2" s="4">
        <v>31535</v>
      </c>
    </row>
    <row r="3" spans="1:6" ht="30.75">
      <c r="A3" s="5" t="s">
        <v>295</v>
      </c>
      <c r="B3" s="6"/>
      <c r="C3" s="6">
        <v>31</v>
      </c>
      <c r="D3" s="6">
        <v>22</v>
      </c>
      <c r="E3" s="6">
        <v>52</v>
      </c>
      <c r="F3" s="7">
        <v>291826</v>
      </c>
    </row>
    <row r="4" spans="1:6" ht="15.75">
      <c r="A4" s="2" t="s">
        <v>386</v>
      </c>
      <c r="B4" s="3"/>
      <c r="C4" s="3">
        <v>21</v>
      </c>
      <c r="D4" s="3">
        <v>27</v>
      </c>
      <c r="E4" s="3">
        <v>35</v>
      </c>
      <c r="F4" s="4">
        <v>31275</v>
      </c>
    </row>
    <row r="5" spans="1:6" ht="15.75">
      <c r="A5" s="5" t="s">
        <v>387</v>
      </c>
      <c r="B5" s="6"/>
      <c r="C5" s="6">
        <v>3</v>
      </c>
      <c r="D5" s="9" t="s">
        <v>353</v>
      </c>
      <c r="E5" s="6">
        <v>30</v>
      </c>
      <c r="F5" s="7">
        <v>19482</v>
      </c>
    </row>
    <row r="6" spans="1:6">
      <c r="A6" t="s">
        <v>384</v>
      </c>
      <c r="C6" s="23">
        <f>MEDIAN(C2:C5)</f>
        <v>26</v>
      </c>
      <c r="D6" s="23">
        <f t="shared" ref="D6:E6" si="0">MEDIAN(D2:D5)</f>
        <v>24</v>
      </c>
      <c r="E6" s="23">
        <f t="shared" si="0"/>
        <v>43.5</v>
      </c>
    </row>
  </sheetData>
  <hyperlinks>
    <hyperlink ref="A2" r:id="rId1" xr:uid="{94345ED4-3362-4115-8F8F-1A4B44AC0A95}"/>
    <hyperlink ref="A3" r:id="rId2" xr:uid="{6D4F15C2-EC9D-4AD4-AA7C-0D1A179E68B9}"/>
    <hyperlink ref="A4" r:id="rId3" xr:uid="{8D5F93A8-FD6B-486F-AA5A-1F2296EF7726}"/>
    <hyperlink ref="A5" r:id="rId4" xr:uid="{E3AAD1EC-577C-4472-9D37-0A8075A3F91E}"/>
  </hyperlinks>
  <pageMargins left="0.7" right="0.7" top="0.75" bottom="0.75" header="0.3" footer="0.3"/>
  <tableParts count="1"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A1A9-4AB0-47C5-BD27-AA6D13BE72E0}">
  <dimension ref="A1:F48"/>
  <sheetViews>
    <sheetView topLeftCell="A40" workbookViewId="0">
      <selection activeCell="C48" sqref="C48:E48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388</v>
      </c>
      <c r="B2" s="2">
        <v>85281</v>
      </c>
      <c r="C2" s="3">
        <v>54</v>
      </c>
      <c r="D2" s="3">
        <v>45</v>
      </c>
      <c r="E2" s="3">
        <v>75</v>
      </c>
      <c r="F2" s="4">
        <v>161719</v>
      </c>
    </row>
    <row r="3" spans="1:6" ht="15.75">
      <c r="A3" s="5" t="s">
        <v>296</v>
      </c>
      <c r="B3" s="5">
        <v>85710</v>
      </c>
      <c r="C3" s="6">
        <v>43</v>
      </c>
      <c r="D3" s="6">
        <v>35</v>
      </c>
      <c r="E3" s="6">
        <v>66</v>
      </c>
      <c r="F3" s="7">
        <v>520116</v>
      </c>
    </row>
    <row r="4" spans="1:6" ht="76.5">
      <c r="A4" s="2" t="s">
        <v>389</v>
      </c>
      <c r="B4" s="2">
        <v>85032</v>
      </c>
      <c r="C4" s="3">
        <v>41</v>
      </c>
      <c r="D4" s="3">
        <v>36</v>
      </c>
      <c r="E4" s="3">
        <v>56</v>
      </c>
      <c r="F4" s="4">
        <v>1445632</v>
      </c>
    </row>
    <row r="5" spans="1:6" ht="15.75">
      <c r="A5" s="5" t="s">
        <v>390</v>
      </c>
      <c r="B5" s="5">
        <v>85301</v>
      </c>
      <c r="C5" s="6">
        <v>40</v>
      </c>
      <c r="D5" s="6">
        <v>34</v>
      </c>
      <c r="E5" s="6">
        <v>57</v>
      </c>
      <c r="F5" s="7">
        <v>226721</v>
      </c>
    </row>
    <row r="6" spans="1:6" ht="15.75">
      <c r="A6" s="2" t="s">
        <v>391</v>
      </c>
      <c r="B6" s="3"/>
      <c r="C6" s="3">
        <v>39</v>
      </c>
      <c r="D6" s="3">
        <v>39</v>
      </c>
      <c r="E6" s="3">
        <v>65</v>
      </c>
      <c r="F6" s="4">
        <v>65870</v>
      </c>
    </row>
    <row r="7" spans="1:6" ht="15.75">
      <c r="A7" s="5" t="s">
        <v>392</v>
      </c>
      <c r="B7" s="5">
        <v>85204</v>
      </c>
      <c r="C7" s="6">
        <v>38</v>
      </c>
      <c r="D7" s="6">
        <v>27</v>
      </c>
      <c r="E7" s="6">
        <v>60</v>
      </c>
      <c r="F7" s="7">
        <v>439041</v>
      </c>
    </row>
    <row r="8" spans="1:6" ht="15.75">
      <c r="A8" s="2" t="s">
        <v>393</v>
      </c>
      <c r="B8" s="2">
        <v>85225</v>
      </c>
      <c r="C8" s="3">
        <v>35</v>
      </c>
      <c r="D8" s="3">
        <v>24</v>
      </c>
      <c r="E8" s="3">
        <v>55</v>
      </c>
      <c r="F8" s="4">
        <v>236123</v>
      </c>
    </row>
    <row r="9" spans="1:6" ht="15.75">
      <c r="A9" s="5" t="s">
        <v>394</v>
      </c>
      <c r="B9" s="6"/>
      <c r="C9" s="6">
        <v>35</v>
      </c>
      <c r="D9" s="9" t="s">
        <v>353</v>
      </c>
      <c r="E9" s="6">
        <v>46</v>
      </c>
      <c r="F9" s="7">
        <v>17378</v>
      </c>
    </row>
    <row r="10" spans="1:6" ht="15.75">
      <c r="A10" s="2" t="s">
        <v>395</v>
      </c>
      <c r="B10" s="3"/>
      <c r="C10" s="3">
        <v>34</v>
      </c>
      <c r="D10" s="3">
        <v>19</v>
      </c>
      <c r="E10" s="3">
        <v>51</v>
      </c>
      <c r="F10" s="4">
        <v>93064</v>
      </c>
    </row>
    <row r="11" spans="1:6" ht="30.75">
      <c r="A11" s="5" t="s">
        <v>396</v>
      </c>
      <c r="B11" s="5">
        <v>85255</v>
      </c>
      <c r="C11" s="6">
        <v>32</v>
      </c>
      <c r="D11" s="6">
        <v>23</v>
      </c>
      <c r="E11" s="6">
        <v>56</v>
      </c>
      <c r="F11" s="7">
        <v>217385</v>
      </c>
    </row>
    <row r="12" spans="1:6" ht="15.75">
      <c r="A12" s="2" t="s">
        <v>307</v>
      </c>
      <c r="B12" s="2">
        <v>85345</v>
      </c>
      <c r="C12" s="3">
        <v>30</v>
      </c>
      <c r="D12" s="3">
        <v>19</v>
      </c>
      <c r="E12" s="3">
        <v>47</v>
      </c>
      <c r="F12" s="4">
        <v>154065</v>
      </c>
    </row>
    <row r="13" spans="1:6" ht="15.75">
      <c r="A13" s="5" t="s">
        <v>397</v>
      </c>
      <c r="B13" s="6"/>
      <c r="C13" s="6">
        <v>30</v>
      </c>
      <c r="D13" s="9" t="s">
        <v>353</v>
      </c>
      <c r="E13" s="6">
        <v>27</v>
      </c>
      <c r="F13" s="7">
        <v>20837</v>
      </c>
    </row>
    <row r="14" spans="1:6" ht="15.75">
      <c r="A14" s="2" t="s">
        <v>398</v>
      </c>
      <c r="B14" s="2">
        <v>85296</v>
      </c>
      <c r="C14" s="3">
        <v>29</v>
      </c>
      <c r="D14" s="3">
        <v>15</v>
      </c>
      <c r="E14" s="3">
        <v>53</v>
      </c>
      <c r="F14" s="4">
        <v>208453</v>
      </c>
    </row>
    <row r="15" spans="1:6" ht="30.75">
      <c r="A15" s="5" t="s">
        <v>399</v>
      </c>
      <c r="B15" s="6"/>
      <c r="C15" s="6">
        <v>27</v>
      </c>
      <c r="D15" s="9" t="s">
        <v>353</v>
      </c>
      <c r="E15" s="6">
        <v>45</v>
      </c>
      <c r="F15" s="7">
        <v>48571</v>
      </c>
    </row>
    <row r="16" spans="1:6" ht="15.75">
      <c r="A16" s="2" t="s">
        <v>400</v>
      </c>
      <c r="B16" s="3"/>
      <c r="C16" s="3">
        <v>27</v>
      </c>
      <c r="D16" s="8" t="s">
        <v>353</v>
      </c>
      <c r="E16" s="3">
        <v>42</v>
      </c>
      <c r="F16" s="4">
        <v>31797</v>
      </c>
    </row>
    <row r="17" spans="1:6" ht="15.75">
      <c r="A17" s="5" t="s">
        <v>401</v>
      </c>
      <c r="B17" s="5">
        <v>85329</v>
      </c>
      <c r="C17" s="6">
        <v>26</v>
      </c>
      <c r="D17" s="9" t="s">
        <v>353</v>
      </c>
      <c r="E17" s="6">
        <v>52</v>
      </c>
      <c r="F17" s="7">
        <v>76238</v>
      </c>
    </row>
    <row r="18" spans="1:6" ht="15.75">
      <c r="A18" s="2" t="s">
        <v>402</v>
      </c>
      <c r="B18" s="2">
        <v>85351</v>
      </c>
      <c r="C18" s="3">
        <v>26</v>
      </c>
      <c r="D18" s="8" t="s">
        <v>353</v>
      </c>
      <c r="E18" s="3">
        <v>42</v>
      </c>
      <c r="F18" s="4">
        <v>37499</v>
      </c>
    </row>
    <row r="19" spans="1:6" ht="30.75">
      <c r="A19" s="5" t="s">
        <v>403</v>
      </c>
      <c r="B19" s="5">
        <v>85613</v>
      </c>
      <c r="C19" s="6">
        <v>25</v>
      </c>
      <c r="D19" s="9" t="s">
        <v>353</v>
      </c>
      <c r="E19" s="6">
        <v>53</v>
      </c>
      <c r="F19" s="7">
        <v>43888</v>
      </c>
    </row>
    <row r="20" spans="1:6" ht="15.75">
      <c r="A20" s="2" t="s">
        <v>404</v>
      </c>
      <c r="B20" s="3"/>
      <c r="C20" s="3">
        <v>25</v>
      </c>
      <c r="D20" s="8" t="s">
        <v>353</v>
      </c>
      <c r="E20" s="3">
        <v>27</v>
      </c>
      <c r="F20" s="4">
        <v>39843</v>
      </c>
    </row>
    <row r="21" spans="1:6" ht="15.75">
      <c r="A21" s="5" t="s">
        <v>405</v>
      </c>
      <c r="B21" s="6"/>
      <c r="C21" s="6">
        <v>25</v>
      </c>
      <c r="D21" s="9" t="s">
        <v>353</v>
      </c>
      <c r="E21" s="6">
        <v>36</v>
      </c>
      <c r="F21" s="7">
        <v>28068</v>
      </c>
    </row>
    <row r="22" spans="1:6" ht="30.75">
      <c r="A22" s="2" t="s">
        <v>406</v>
      </c>
      <c r="B22" s="2">
        <v>85741</v>
      </c>
      <c r="C22" s="3">
        <v>24</v>
      </c>
      <c r="D22" s="8" t="s">
        <v>353</v>
      </c>
      <c r="E22" s="3">
        <v>44</v>
      </c>
      <c r="F22" s="4">
        <v>66795</v>
      </c>
    </row>
    <row r="23" spans="1:6" ht="15.75">
      <c r="A23" s="5" t="s">
        <v>407</v>
      </c>
      <c r="B23" s="5">
        <v>85374</v>
      </c>
      <c r="C23" s="6">
        <v>21</v>
      </c>
      <c r="D23" s="9" t="s">
        <v>353</v>
      </c>
      <c r="E23" s="6">
        <v>46</v>
      </c>
      <c r="F23" s="7">
        <v>117517</v>
      </c>
    </row>
    <row r="24" spans="1:6" ht="30.75">
      <c r="A24" s="2" t="s">
        <v>408</v>
      </c>
      <c r="B24" s="3"/>
      <c r="C24" s="3">
        <v>21</v>
      </c>
      <c r="D24" s="8" t="s">
        <v>353</v>
      </c>
      <c r="E24" s="3">
        <v>32</v>
      </c>
      <c r="F24" s="4">
        <v>39540</v>
      </c>
    </row>
    <row r="25" spans="1:6" ht="30.75">
      <c r="A25" s="5" t="s">
        <v>409</v>
      </c>
      <c r="B25" s="6"/>
      <c r="C25" s="6">
        <v>21</v>
      </c>
      <c r="D25" s="9" t="s">
        <v>353</v>
      </c>
      <c r="E25" s="6">
        <v>41</v>
      </c>
      <c r="F25" s="7">
        <v>35840</v>
      </c>
    </row>
    <row r="26" spans="1:6" ht="15.75">
      <c r="A26" s="2" t="s">
        <v>410</v>
      </c>
      <c r="B26" s="2">
        <v>85349</v>
      </c>
      <c r="C26" s="3">
        <v>20</v>
      </c>
      <c r="D26" s="8" t="s">
        <v>353</v>
      </c>
      <c r="E26" s="3">
        <v>39</v>
      </c>
      <c r="F26" s="4">
        <v>25505</v>
      </c>
    </row>
    <row r="27" spans="1:6" ht="30.75">
      <c r="A27" s="5" t="s">
        <v>411</v>
      </c>
      <c r="B27" s="5">
        <v>85268</v>
      </c>
      <c r="C27" s="6">
        <v>19</v>
      </c>
      <c r="D27" s="9" t="s">
        <v>353</v>
      </c>
      <c r="E27" s="6">
        <v>23</v>
      </c>
      <c r="F27" s="7">
        <v>22489</v>
      </c>
    </row>
    <row r="28" spans="1:6" ht="15.75">
      <c r="A28" s="2" t="s">
        <v>412</v>
      </c>
      <c r="B28" s="3"/>
      <c r="C28" s="3">
        <v>18</v>
      </c>
      <c r="D28" s="8" t="s">
        <v>353</v>
      </c>
      <c r="E28" s="3">
        <v>42</v>
      </c>
      <c r="F28" s="4">
        <v>21700</v>
      </c>
    </row>
    <row r="29" spans="1:6" ht="30.75">
      <c r="A29" s="5" t="s">
        <v>413</v>
      </c>
      <c r="B29" s="6"/>
      <c r="C29" s="6">
        <v>17</v>
      </c>
      <c r="D29" s="9" t="s">
        <v>353</v>
      </c>
      <c r="E29" s="6">
        <v>42</v>
      </c>
      <c r="F29" s="7">
        <v>65275</v>
      </c>
    </row>
    <row r="30" spans="1:6" ht="30.75">
      <c r="A30" s="2" t="s">
        <v>414</v>
      </c>
      <c r="B30" s="3"/>
      <c r="C30" s="3">
        <v>17</v>
      </c>
      <c r="D30" s="8" t="s">
        <v>353</v>
      </c>
      <c r="E30" s="3">
        <v>44</v>
      </c>
      <c r="F30" s="4">
        <v>26361</v>
      </c>
    </row>
    <row r="31" spans="1:6" ht="30.75">
      <c r="A31" s="5" t="s">
        <v>415</v>
      </c>
      <c r="B31" s="6"/>
      <c r="C31" s="6">
        <v>16</v>
      </c>
      <c r="D31" s="9" t="s">
        <v>353</v>
      </c>
      <c r="E31" s="6">
        <v>36</v>
      </c>
      <c r="F31" s="7">
        <v>38822</v>
      </c>
    </row>
    <row r="32" spans="1:6" ht="30.75">
      <c r="A32" s="2" t="s">
        <v>416</v>
      </c>
      <c r="B32" s="3"/>
      <c r="C32" s="3">
        <v>16</v>
      </c>
      <c r="D32" s="8" t="s">
        <v>353</v>
      </c>
      <c r="E32" s="3">
        <v>32</v>
      </c>
      <c r="F32" s="4">
        <v>27749</v>
      </c>
    </row>
    <row r="33" spans="1:6" ht="15.75">
      <c r="A33" s="5" t="s">
        <v>355</v>
      </c>
      <c r="B33" s="6"/>
      <c r="C33" s="6">
        <v>16</v>
      </c>
      <c r="D33" s="9" t="s">
        <v>353</v>
      </c>
      <c r="E33" s="6">
        <v>36</v>
      </c>
      <c r="F33" s="7">
        <v>25536</v>
      </c>
    </row>
    <row r="34" spans="1:6" ht="45.75">
      <c r="A34" s="2" t="s">
        <v>417</v>
      </c>
      <c r="B34" s="2">
        <v>86403</v>
      </c>
      <c r="C34" s="3">
        <v>15</v>
      </c>
      <c r="D34" s="8" t="s">
        <v>353</v>
      </c>
      <c r="E34" s="3">
        <v>29</v>
      </c>
      <c r="F34" s="4">
        <v>52527</v>
      </c>
    </row>
    <row r="35" spans="1:6" ht="15.75">
      <c r="A35" s="5" t="s">
        <v>418</v>
      </c>
      <c r="B35" s="6"/>
      <c r="C35" s="6">
        <v>14</v>
      </c>
      <c r="D35" s="9" t="s">
        <v>353</v>
      </c>
      <c r="E35" s="6">
        <v>33</v>
      </c>
      <c r="F35" s="7">
        <v>50876</v>
      </c>
    </row>
    <row r="36" spans="1:6" ht="15.75">
      <c r="A36" s="2" t="s">
        <v>419</v>
      </c>
      <c r="B36" s="3"/>
      <c r="C36" s="3">
        <v>14</v>
      </c>
      <c r="D36" s="8" t="s">
        <v>353</v>
      </c>
      <c r="E36" s="3">
        <v>38</v>
      </c>
      <c r="F36" s="4">
        <v>34961</v>
      </c>
    </row>
    <row r="37" spans="1:6" ht="30.75">
      <c r="A37" s="5" t="s">
        <v>420</v>
      </c>
      <c r="B37" s="5">
        <v>85367</v>
      </c>
      <c r="C37" s="6">
        <v>14</v>
      </c>
      <c r="D37" s="9" t="s">
        <v>353</v>
      </c>
      <c r="E37" s="6">
        <v>36</v>
      </c>
      <c r="F37" s="7">
        <v>26265</v>
      </c>
    </row>
    <row r="38" spans="1:6" ht="30.75">
      <c r="A38" s="2" t="s">
        <v>421</v>
      </c>
      <c r="B38" s="2">
        <v>85718</v>
      </c>
      <c r="C38" s="3">
        <v>13</v>
      </c>
      <c r="D38" s="8" t="s">
        <v>353</v>
      </c>
      <c r="E38" s="3">
        <v>30</v>
      </c>
      <c r="F38" s="4">
        <v>50796</v>
      </c>
    </row>
    <row r="39" spans="1:6" ht="15.75">
      <c r="A39" s="5" t="s">
        <v>422</v>
      </c>
      <c r="B39" s="6"/>
      <c r="C39" s="6">
        <v>13</v>
      </c>
      <c r="D39" s="9" t="s">
        <v>353</v>
      </c>
      <c r="E39" s="6">
        <v>38</v>
      </c>
      <c r="F39" s="7">
        <v>43482</v>
      </c>
    </row>
    <row r="40" spans="1:6" ht="30.75">
      <c r="A40" s="2" t="s">
        <v>423</v>
      </c>
      <c r="B40" s="3"/>
      <c r="C40" s="3">
        <v>12</v>
      </c>
      <c r="D40" s="8" t="s">
        <v>353</v>
      </c>
      <c r="E40" s="3">
        <v>34</v>
      </c>
      <c r="F40" s="4">
        <v>81321</v>
      </c>
    </row>
    <row r="41" spans="1:6" ht="30.75">
      <c r="A41" s="5" t="s">
        <v>424</v>
      </c>
      <c r="B41" s="6"/>
      <c r="C41" s="6">
        <v>12</v>
      </c>
      <c r="D41" s="9" t="s">
        <v>353</v>
      </c>
      <c r="E41" s="6">
        <v>41</v>
      </c>
      <c r="F41" s="7">
        <v>41011</v>
      </c>
    </row>
    <row r="42" spans="1:6" ht="30.75">
      <c r="A42" s="2" t="s">
        <v>425</v>
      </c>
      <c r="B42" s="3"/>
      <c r="C42" s="3">
        <v>12</v>
      </c>
      <c r="D42" s="8" t="s">
        <v>353</v>
      </c>
      <c r="E42" s="3">
        <v>38</v>
      </c>
      <c r="F42" s="4">
        <v>24535</v>
      </c>
    </row>
    <row r="43" spans="1:6" ht="30.75">
      <c r="A43" s="5" t="s">
        <v>426</v>
      </c>
      <c r="B43" s="6"/>
      <c r="C43" s="6">
        <v>12</v>
      </c>
      <c r="D43" s="9" t="s">
        <v>353</v>
      </c>
      <c r="E43" s="6">
        <v>31</v>
      </c>
      <c r="F43" s="7">
        <v>21391</v>
      </c>
    </row>
    <row r="44" spans="1:6" ht="15.75">
      <c r="A44" s="2" t="s">
        <v>427</v>
      </c>
      <c r="B44" s="3"/>
      <c r="C44" s="3">
        <v>12</v>
      </c>
      <c r="D44" s="8" t="s">
        <v>353</v>
      </c>
      <c r="E44" s="3">
        <v>32</v>
      </c>
      <c r="F44" s="4">
        <v>16631</v>
      </c>
    </row>
    <row r="45" spans="1:6" ht="15.75">
      <c r="A45" s="5" t="s">
        <v>428</v>
      </c>
      <c r="B45" s="6"/>
      <c r="C45" s="6">
        <v>8</v>
      </c>
      <c r="D45" s="9" t="s">
        <v>353</v>
      </c>
      <c r="E45" s="6">
        <v>30</v>
      </c>
      <c r="F45" s="7">
        <v>25259</v>
      </c>
    </row>
    <row r="46" spans="1:6" ht="15.75">
      <c r="A46" s="2" t="s">
        <v>429</v>
      </c>
      <c r="B46" s="3"/>
      <c r="C46" s="3">
        <v>4</v>
      </c>
      <c r="D46" s="8" t="s">
        <v>353</v>
      </c>
      <c r="E46" s="3">
        <v>17</v>
      </c>
      <c r="F46" s="4">
        <v>18962</v>
      </c>
    </row>
    <row r="47" spans="1:6" ht="30.75">
      <c r="A47" s="5" t="s">
        <v>430</v>
      </c>
      <c r="B47" s="6"/>
      <c r="C47" s="6">
        <v>4</v>
      </c>
      <c r="D47" s="9" t="s">
        <v>353</v>
      </c>
      <c r="E47" s="6">
        <v>29</v>
      </c>
      <c r="F47" s="7">
        <v>16901</v>
      </c>
    </row>
    <row r="48" spans="1:6" ht="15.75">
      <c r="A48" s="5" t="s">
        <v>384</v>
      </c>
      <c r="B48" s="6"/>
      <c r="C48" s="22">
        <f>MEDIAN(C2:C47)</f>
        <v>21</v>
      </c>
      <c r="D48" s="22">
        <f t="shared" ref="D48:E48" si="0">MEDIAN(D2:D47)</f>
        <v>27</v>
      </c>
      <c r="E48" s="22">
        <f t="shared" si="0"/>
        <v>41</v>
      </c>
      <c r="F48" s="7"/>
    </row>
  </sheetData>
  <hyperlinks>
    <hyperlink ref="A2" r:id="rId1" xr:uid="{F90133CE-CBC0-424F-A71F-2011EB57B0C0}"/>
    <hyperlink ref="B2" r:id="rId2" display="85281" xr:uid="{8ECBAF3A-A411-4939-BC98-C5D37B587B6A}"/>
    <hyperlink ref="A3" r:id="rId3" xr:uid="{FB0960B2-3739-47B5-8E31-E54CB45272EA}"/>
    <hyperlink ref="B3" r:id="rId4" display="85710" xr:uid="{5E39461C-9E48-4B3C-8242-E4C5873BB7F1}"/>
    <hyperlink ref="A4" r:id="rId5" xr:uid="{5980086B-BC5D-4429-97AD-B7097A70EBC6}"/>
    <hyperlink ref="B4" r:id="rId6" display="85032" xr:uid="{611D8A58-40DA-4B03-A2B2-571F9FF99BEA}"/>
    <hyperlink ref="A5" r:id="rId7" xr:uid="{C15367DD-A92E-4384-AC2F-AF7C39FB3F49}"/>
    <hyperlink ref="B5" r:id="rId8" display="85301" xr:uid="{8C392D0C-52EB-4406-8C07-14A5A9133524}"/>
    <hyperlink ref="A6" r:id="rId9" xr:uid="{15574FE3-19F9-48C7-B301-EBED67E1A031}"/>
    <hyperlink ref="A7" r:id="rId10" xr:uid="{320EF8A3-BCA5-4281-83A6-2C19CE763AB6}"/>
    <hyperlink ref="B7" r:id="rId11" display="85204" xr:uid="{53AED605-883F-4DE6-B2ED-B53FC68CCFBD}"/>
    <hyperlink ref="A8" r:id="rId12" xr:uid="{10E10215-D61E-4369-9BBE-28153870058D}"/>
    <hyperlink ref="B8" r:id="rId13" display="85225" xr:uid="{E9C71483-161F-471A-84F0-A9FD130A8442}"/>
    <hyperlink ref="A9" r:id="rId14" xr:uid="{D4667CFE-F222-4AC5-A08C-2758DA0FE997}"/>
    <hyperlink ref="A10" r:id="rId15" xr:uid="{628A18C9-CC5C-4067-9A6D-A431D15B018A}"/>
    <hyperlink ref="A11" r:id="rId16" xr:uid="{9F16D7BA-D148-4CB1-B415-B6DCDCF009D3}"/>
    <hyperlink ref="B11" r:id="rId17" display="85255" xr:uid="{727A8C39-2911-4865-AA32-49A1522A31FC}"/>
    <hyperlink ref="A12" r:id="rId18" xr:uid="{51FD414E-AF14-4AFE-8226-6E3DC349601D}"/>
    <hyperlink ref="B12" r:id="rId19" display="85345" xr:uid="{420E8A2F-0C69-47EF-BE51-279E34D1E8AC}"/>
    <hyperlink ref="A13" r:id="rId20" xr:uid="{11F0B06C-FB6A-4AD4-924D-FCD7B15F0CA8}"/>
    <hyperlink ref="A14" r:id="rId21" xr:uid="{E8F422CA-AFDA-48D1-8792-8AD7E4E2B2A5}"/>
    <hyperlink ref="B14" r:id="rId22" display="85296" xr:uid="{F3046DDE-B410-4BFF-B67E-CCF1604E3716}"/>
    <hyperlink ref="A15" r:id="rId23" xr:uid="{9BFEAFA2-B43C-4F64-8416-9538D6838436}"/>
    <hyperlink ref="A16" r:id="rId24" xr:uid="{BB403D94-9216-41BB-9B65-83DBFEA2B351}"/>
    <hyperlink ref="A17" r:id="rId25" xr:uid="{E2FA246E-ACDF-4F1B-8605-581433F3C29C}"/>
    <hyperlink ref="B17" r:id="rId26" display="85329" xr:uid="{68336EAB-7479-40EA-B372-BC9A15C444DA}"/>
    <hyperlink ref="A18" r:id="rId27" xr:uid="{599BE972-BA47-4D06-B41D-5DB6C385A4A2}"/>
    <hyperlink ref="B18" r:id="rId28" display="85351" xr:uid="{72EB66F3-D4C9-45EC-9C7A-D2ABC2983280}"/>
    <hyperlink ref="A19" r:id="rId29" xr:uid="{12EA4496-4E2E-44A7-A3C2-A4936F17D83A}"/>
    <hyperlink ref="B19" r:id="rId30" display="85613" xr:uid="{BB91433C-E0D5-4047-AC45-B0950965CA7F}"/>
    <hyperlink ref="A20" r:id="rId31" xr:uid="{5BFDBB67-1464-4864-B938-16CA7ADF05EE}"/>
    <hyperlink ref="A21" r:id="rId32" xr:uid="{B70204AE-E473-4DC3-A8B0-67209C82A18A}"/>
    <hyperlink ref="A22" r:id="rId33" xr:uid="{EE223B41-0614-42E4-93F8-367E8AAAE9F1}"/>
    <hyperlink ref="B22" r:id="rId34" display="85741" xr:uid="{0F775444-960F-4403-89FB-CEEF29947A2A}"/>
    <hyperlink ref="A23" r:id="rId35" xr:uid="{BDF39573-4771-4A14-AFBB-FDD7B44AE3BE}"/>
    <hyperlink ref="B23" r:id="rId36" display="85374" xr:uid="{073799C4-ED0D-49BF-B63F-6520E02CE774}"/>
    <hyperlink ref="A24" r:id="rId37" xr:uid="{05BA6D62-368D-4002-8A41-6EC24EAAD569}"/>
    <hyperlink ref="A25" r:id="rId38" xr:uid="{05E10E8D-D557-460C-935A-E0AD23F3AA74}"/>
    <hyperlink ref="A26" r:id="rId39" xr:uid="{BA41269A-5EBF-4F74-82CC-ADEC55177BE2}"/>
    <hyperlink ref="B26" r:id="rId40" display="85349" xr:uid="{11154846-F854-488C-AB23-B0BBAB19DEB2}"/>
    <hyperlink ref="A27" r:id="rId41" xr:uid="{BB3B42C4-0D4B-4420-A01F-E49ACA89F968}"/>
    <hyperlink ref="B27" r:id="rId42" display="85268" xr:uid="{007D880F-41EA-407F-BF55-502C6CACFB52}"/>
    <hyperlink ref="A28" r:id="rId43" xr:uid="{3FA6D7A1-1D8A-416A-9C22-BD3296A9E5DC}"/>
    <hyperlink ref="A29" r:id="rId44" xr:uid="{04C6CA76-08E6-4F3F-9EA6-5658CE32E22F}"/>
    <hyperlink ref="A30" r:id="rId45" xr:uid="{07BE6E78-99DB-4158-B87E-A88EACAE0720}"/>
    <hyperlink ref="A31" r:id="rId46" xr:uid="{ECE40392-96C7-4322-98FA-7791E835F7D2}"/>
    <hyperlink ref="A32" r:id="rId47" xr:uid="{9FC22BFC-5277-4EFF-AE6B-3AC26B61599D}"/>
    <hyperlink ref="A33" r:id="rId48" xr:uid="{3D515F3F-09CB-4B5B-8C8E-349D51B9CA1B}"/>
    <hyperlink ref="A34" r:id="rId49" xr:uid="{C9A83D90-AA4C-4C7D-A4A4-81EAF0DEEE59}"/>
    <hyperlink ref="B34" r:id="rId50" display="86403" xr:uid="{0A7984B9-3E0E-4FE9-BBB7-4026C1E508FC}"/>
    <hyperlink ref="A35" r:id="rId51" xr:uid="{0FAD36D6-D898-4AE9-80AE-5294D035B90E}"/>
    <hyperlink ref="A36" r:id="rId52" xr:uid="{BB2639AB-CCE4-405C-B3ED-89FCBE406B82}"/>
    <hyperlink ref="A37" r:id="rId53" xr:uid="{EF8BF589-FC4E-4E7E-AC0D-A559910D9647}"/>
    <hyperlink ref="B37" r:id="rId54" display="85367" xr:uid="{B08BF616-324A-493E-8BF3-DA886ED2FC5A}"/>
    <hyperlink ref="A38" r:id="rId55" xr:uid="{2A2317E0-0ADD-4E6C-9925-8ABC1F8B4231}"/>
    <hyperlink ref="B38" r:id="rId56" display="85718" xr:uid="{08B224D0-EC00-4282-BF79-11BDC8E9CACF}"/>
    <hyperlink ref="A39" r:id="rId57" xr:uid="{9E384294-EC4C-4927-94DF-005D1AFCBEEA}"/>
    <hyperlink ref="A40" r:id="rId58" xr:uid="{06D47CD8-C26E-4228-BB6D-5140CC8E6410}"/>
    <hyperlink ref="A41" r:id="rId59" xr:uid="{F64B9B18-33F6-4356-BA04-F3A8D40010BD}"/>
    <hyperlink ref="A42" r:id="rId60" xr:uid="{D2083254-1FE9-4536-BEBB-AE31ED15D0D3}"/>
    <hyperlink ref="A43" r:id="rId61" xr:uid="{8DB5076B-727D-45CE-B5DC-CBB899377CB0}"/>
    <hyperlink ref="A44" r:id="rId62" xr:uid="{64FA666B-56AB-4E8F-99A0-C37A8BDADF7A}"/>
    <hyperlink ref="A45" r:id="rId63" xr:uid="{72762076-84FA-4A8C-9E48-518CD7D4ED8B}"/>
    <hyperlink ref="A46" r:id="rId64" xr:uid="{EF10DD2B-13A0-4AF0-A6D7-C22DCD8A5174}"/>
    <hyperlink ref="A47" r:id="rId65" xr:uid="{3BD30CCB-BF32-47E2-8914-3EC80E180E22}"/>
  </hyperlinks>
  <pageMargins left="0.7" right="0.7" top="0.75" bottom="0.75" header="0.3" footer="0.3"/>
  <tableParts count="1">
    <tablePart r:id="rId6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CE56-8E48-49D8-94F0-8372F8800613}">
  <dimension ref="A1:F27"/>
  <sheetViews>
    <sheetView topLeftCell="A18" workbookViewId="0">
      <selection activeCell="C27" sqref="C27:E27"/>
    </sheetView>
  </sheetViews>
  <sheetFormatPr defaultRowHeight="15"/>
  <cols>
    <col min="1" max="1" width="11.85546875" customWidth="1"/>
    <col min="2" max="2" width="11.28515625" bestFit="1" customWidth="1"/>
    <col min="3" max="6" width="11.42578125" bestFit="1" customWidth="1"/>
  </cols>
  <sheetData>
    <row r="1" spans="1:6" ht="29.25">
      <c r="A1" s="1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431</v>
      </c>
      <c r="B2" s="3"/>
      <c r="C2" s="3">
        <v>36</v>
      </c>
      <c r="D2" s="8" t="s">
        <v>353</v>
      </c>
      <c r="E2" s="3">
        <v>44</v>
      </c>
      <c r="F2" s="4">
        <v>22858</v>
      </c>
    </row>
    <row r="3" spans="1:6" ht="30.75">
      <c r="A3" s="5" t="s">
        <v>297</v>
      </c>
      <c r="B3" s="5">
        <v>72903</v>
      </c>
      <c r="C3" s="6">
        <v>35</v>
      </c>
      <c r="D3" s="9" t="s">
        <v>353</v>
      </c>
      <c r="E3" s="6">
        <v>38</v>
      </c>
      <c r="F3" s="7">
        <v>86209</v>
      </c>
    </row>
    <row r="4" spans="1:6" ht="91.5">
      <c r="A4" s="2" t="s">
        <v>432</v>
      </c>
      <c r="B4" s="2">
        <v>72209</v>
      </c>
      <c r="C4" s="3">
        <v>33</v>
      </c>
      <c r="D4" s="3">
        <v>19</v>
      </c>
      <c r="E4" s="3">
        <v>32</v>
      </c>
      <c r="F4" s="4">
        <v>193524</v>
      </c>
    </row>
    <row r="5" spans="1:6" ht="30.75">
      <c r="A5" s="5" t="s">
        <v>433</v>
      </c>
      <c r="B5" s="6"/>
      <c r="C5" s="6">
        <v>32</v>
      </c>
      <c r="D5" s="9" t="s">
        <v>353</v>
      </c>
      <c r="E5" s="6">
        <v>50</v>
      </c>
      <c r="F5" s="7">
        <v>73580</v>
      </c>
    </row>
    <row r="6" spans="1:6" ht="45.75">
      <c r="A6" s="2" t="s">
        <v>434</v>
      </c>
      <c r="B6" s="2">
        <v>72116</v>
      </c>
      <c r="C6" s="3">
        <v>32</v>
      </c>
      <c r="D6" s="3">
        <v>19</v>
      </c>
      <c r="E6" s="3">
        <v>31</v>
      </c>
      <c r="F6" s="4">
        <v>62304</v>
      </c>
    </row>
    <row r="7" spans="1:6" ht="30.75">
      <c r="A7" s="5" t="s">
        <v>435</v>
      </c>
      <c r="B7" s="6"/>
      <c r="C7" s="6">
        <v>31</v>
      </c>
      <c r="D7" s="9" t="s">
        <v>353</v>
      </c>
      <c r="E7" s="6">
        <v>27</v>
      </c>
      <c r="F7" s="7">
        <v>35193</v>
      </c>
    </row>
    <row r="8" spans="1:6" ht="30.75">
      <c r="A8" s="2" t="s">
        <v>436</v>
      </c>
      <c r="B8" s="3"/>
      <c r="C8" s="3">
        <v>31</v>
      </c>
      <c r="D8" s="8" t="s">
        <v>353</v>
      </c>
      <c r="E8" s="3">
        <v>38</v>
      </c>
      <c r="F8" s="4">
        <v>26245</v>
      </c>
    </row>
    <row r="9" spans="1:6" ht="30.75">
      <c r="A9" s="5" t="s">
        <v>437</v>
      </c>
      <c r="B9" s="6"/>
      <c r="C9" s="6">
        <v>29</v>
      </c>
      <c r="D9" s="9" t="s">
        <v>353</v>
      </c>
      <c r="E9" s="6">
        <v>32</v>
      </c>
      <c r="F9" s="7">
        <v>18884</v>
      </c>
    </row>
    <row r="10" spans="1:6" ht="30.75">
      <c r="A10" s="2" t="s">
        <v>438</v>
      </c>
      <c r="B10" s="3"/>
      <c r="C10" s="3">
        <v>27</v>
      </c>
      <c r="D10" s="8" t="s">
        <v>353</v>
      </c>
      <c r="E10" s="3">
        <v>39</v>
      </c>
      <c r="F10" s="4">
        <v>69797</v>
      </c>
    </row>
    <row r="11" spans="1:6" ht="30.75">
      <c r="A11" s="5" t="s">
        <v>439</v>
      </c>
      <c r="B11" s="5">
        <v>72801</v>
      </c>
      <c r="C11" s="6">
        <v>27</v>
      </c>
      <c r="D11" s="9" t="s">
        <v>353</v>
      </c>
      <c r="E11" s="6">
        <v>38</v>
      </c>
      <c r="F11" s="7">
        <v>27920</v>
      </c>
    </row>
    <row r="12" spans="1:6" ht="15.75">
      <c r="A12" s="2" t="s">
        <v>440</v>
      </c>
      <c r="B12" s="3"/>
      <c r="C12" s="3">
        <v>26</v>
      </c>
      <c r="D12" s="8" t="s">
        <v>353</v>
      </c>
      <c r="E12" s="3">
        <v>35</v>
      </c>
      <c r="F12" s="4">
        <v>49083</v>
      </c>
    </row>
    <row r="13" spans="1:6" ht="30.75">
      <c r="A13" s="5" t="s">
        <v>441</v>
      </c>
      <c r="B13" s="6"/>
      <c r="C13" s="6">
        <v>26</v>
      </c>
      <c r="D13" s="9" t="s">
        <v>353</v>
      </c>
      <c r="E13" s="6">
        <v>34</v>
      </c>
      <c r="F13" s="7">
        <v>29919</v>
      </c>
    </row>
    <row r="14" spans="1:6" ht="15.75">
      <c r="A14" s="2" t="s">
        <v>442</v>
      </c>
      <c r="B14" s="3"/>
      <c r="C14" s="3">
        <v>25</v>
      </c>
      <c r="D14" s="8" t="s">
        <v>353</v>
      </c>
      <c r="E14" s="3">
        <v>37</v>
      </c>
      <c r="F14" s="4">
        <v>58908</v>
      </c>
    </row>
    <row r="15" spans="1:6" ht="30.75">
      <c r="A15" s="5" t="s">
        <v>443</v>
      </c>
      <c r="B15" s="6"/>
      <c r="C15" s="6">
        <v>24</v>
      </c>
      <c r="D15" s="9" t="s">
        <v>353</v>
      </c>
      <c r="E15" s="6">
        <v>41</v>
      </c>
      <c r="F15" s="7">
        <v>35301</v>
      </c>
    </row>
    <row r="16" spans="1:6" ht="30.75">
      <c r="A16" s="2" t="s">
        <v>444</v>
      </c>
      <c r="B16" s="3"/>
      <c r="C16" s="3">
        <v>23</v>
      </c>
      <c r="D16" s="8" t="s">
        <v>353</v>
      </c>
      <c r="E16" s="3">
        <v>30</v>
      </c>
      <c r="F16" s="4">
        <v>67263</v>
      </c>
    </row>
    <row r="17" spans="1:6" ht="30.75">
      <c r="A17" s="5" t="s">
        <v>445</v>
      </c>
      <c r="B17" s="6"/>
      <c r="C17" s="6">
        <v>23</v>
      </c>
      <c r="D17" s="9" t="s">
        <v>353</v>
      </c>
      <c r="E17" s="6">
        <v>30</v>
      </c>
      <c r="F17" s="7">
        <v>26113</v>
      </c>
    </row>
    <row r="18" spans="1:6" ht="30.75">
      <c r="A18" s="2" t="s">
        <v>446</v>
      </c>
      <c r="B18" s="3"/>
      <c r="C18" s="3">
        <v>23</v>
      </c>
      <c r="D18" s="8" t="s">
        <v>353</v>
      </c>
      <c r="E18" s="3">
        <v>27</v>
      </c>
      <c r="F18" s="4">
        <v>22791</v>
      </c>
    </row>
    <row r="19" spans="1:6" ht="30.75">
      <c r="A19" s="5" t="s">
        <v>447</v>
      </c>
      <c r="B19" s="6"/>
      <c r="C19" s="6">
        <v>22</v>
      </c>
      <c r="D19" s="6">
        <v>3</v>
      </c>
      <c r="E19" s="6">
        <v>35</v>
      </c>
      <c r="F19" s="7">
        <v>28364</v>
      </c>
    </row>
    <row r="20" spans="1:6" ht="30.75">
      <c r="A20" s="2" t="s">
        <v>448</v>
      </c>
      <c r="B20" s="3"/>
      <c r="C20" s="3">
        <v>21</v>
      </c>
      <c r="D20" s="3">
        <v>7</v>
      </c>
      <c r="E20" s="3">
        <v>29</v>
      </c>
      <c r="F20" s="4">
        <v>29523</v>
      </c>
    </row>
    <row r="21" spans="1:6" ht="15.75">
      <c r="A21" s="5" t="s">
        <v>449</v>
      </c>
      <c r="B21" s="6"/>
      <c r="C21" s="6">
        <v>20</v>
      </c>
      <c r="D21" s="9" t="s">
        <v>353</v>
      </c>
      <c r="E21" s="6">
        <v>43</v>
      </c>
      <c r="F21" s="7">
        <v>55964</v>
      </c>
    </row>
    <row r="22" spans="1:6" ht="15.75">
      <c r="A22" s="2" t="s">
        <v>450</v>
      </c>
      <c r="B22" s="3"/>
      <c r="C22" s="3">
        <v>19</v>
      </c>
      <c r="D22" s="8" t="s">
        <v>353</v>
      </c>
      <c r="E22" s="3">
        <v>31</v>
      </c>
      <c r="F22" s="4">
        <v>23776</v>
      </c>
    </row>
    <row r="23" spans="1:6" ht="15.75">
      <c r="A23" s="5" t="s">
        <v>451</v>
      </c>
      <c r="B23" s="6"/>
      <c r="C23" s="6">
        <v>17</v>
      </c>
      <c r="D23" s="9" t="s">
        <v>353</v>
      </c>
      <c r="E23" s="6">
        <v>27</v>
      </c>
      <c r="F23" s="7">
        <v>30681</v>
      </c>
    </row>
    <row r="24" spans="1:6" ht="30.75">
      <c r="A24" s="2" t="s">
        <v>452</v>
      </c>
      <c r="B24" s="3"/>
      <c r="C24" s="3">
        <v>16</v>
      </c>
      <c r="D24" s="8" t="s">
        <v>353</v>
      </c>
      <c r="E24" s="3">
        <v>44</v>
      </c>
      <c r="F24" s="4">
        <v>17163</v>
      </c>
    </row>
    <row r="25" spans="1:6" ht="15.75">
      <c r="A25" s="5" t="s">
        <v>453</v>
      </c>
      <c r="B25" s="5">
        <v>72022</v>
      </c>
      <c r="C25" s="6">
        <v>16</v>
      </c>
      <c r="D25" s="9" t="s">
        <v>353</v>
      </c>
      <c r="E25" s="6">
        <v>31</v>
      </c>
      <c r="F25" s="7">
        <v>16688</v>
      </c>
    </row>
    <row r="26" spans="1:6" ht="30.75">
      <c r="A26" s="2" t="s">
        <v>454</v>
      </c>
      <c r="B26" s="2">
        <v>72714</v>
      </c>
      <c r="C26" s="3">
        <v>2</v>
      </c>
      <c r="D26" s="8" t="s">
        <v>353</v>
      </c>
      <c r="E26" s="3">
        <v>9</v>
      </c>
      <c r="F26" s="4">
        <v>26461</v>
      </c>
    </row>
    <row r="27" spans="1:6" ht="15.75">
      <c r="A27" s="2" t="s">
        <v>384</v>
      </c>
      <c r="C27" s="21">
        <f>MEDIAN(C2:C26)</f>
        <v>25</v>
      </c>
      <c r="D27" s="21">
        <f t="shared" ref="D27:E27" si="0">MEDIAN(D2:D26)</f>
        <v>13</v>
      </c>
      <c r="E27" s="21">
        <f t="shared" si="0"/>
        <v>34</v>
      </c>
      <c r="F27" s="4"/>
    </row>
  </sheetData>
  <hyperlinks>
    <hyperlink ref="A2" r:id="rId1" xr:uid="{5D36D019-07E3-4DDC-99F0-C0A80F484FE0}"/>
    <hyperlink ref="A3" r:id="rId2" xr:uid="{5E0BE27A-D965-4718-8813-DEBE19127B52}"/>
    <hyperlink ref="B3" r:id="rId3" display="72903" xr:uid="{08EBEFFD-AB10-4D51-8E1B-9FF551AD373A}"/>
    <hyperlink ref="A4" r:id="rId4" xr:uid="{27116F07-C419-4D83-96B3-272684973DE7}"/>
    <hyperlink ref="B4" r:id="rId5" display="72209" xr:uid="{F9543813-FB84-4464-8E73-C89873011705}"/>
    <hyperlink ref="A5" r:id="rId6" xr:uid="{8B1BFE5F-4A94-4CC7-8652-8E2D62C20710}"/>
    <hyperlink ref="A6" r:id="rId7" xr:uid="{FE6FBBF9-CC3F-4A5F-9828-093E95E471A3}"/>
    <hyperlink ref="B6" r:id="rId8" display="72116" xr:uid="{59BCC366-1338-4270-9112-FBFBA95454D6}"/>
    <hyperlink ref="A7" r:id="rId9" xr:uid="{DCC92387-72F3-41EB-A3D5-78B103810702}"/>
    <hyperlink ref="A8" r:id="rId10" xr:uid="{525A8545-BA42-43DB-86DC-060108D0680D}"/>
    <hyperlink ref="A9" r:id="rId11" xr:uid="{A7209ADD-5CA7-4285-BE9E-245EFD549C5B}"/>
    <hyperlink ref="A10" r:id="rId12" xr:uid="{0F2B7A36-F732-4345-8CB6-C935F35E1C75}"/>
    <hyperlink ref="A11" r:id="rId13" xr:uid="{55105DBC-105D-47ED-AA6A-0627788C24C1}"/>
    <hyperlink ref="B11" r:id="rId14" display="72801" xr:uid="{5BD4A0EF-42AD-4304-8C6F-F78E0F2A5927}"/>
    <hyperlink ref="A12" r:id="rId15" xr:uid="{AC43D621-10C4-4C03-BECE-00E35C4AFDA4}"/>
    <hyperlink ref="A13" r:id="rId16" xr:uid="{7F5BF7DD-1EDB-4EFB-806E-D7012065A53F}"/>
    <hyperlink ref="A14" r:id="rId17" xr:uid="{D37D3A50-C219-44B4-BC1B-EF7C76217485}"/>
    <hyperlink ref="A15" r:id="rId18" xr:uid="{75EB0B2B-1690-4F2D-8A1F-1EA56CB36A49}"/>
    <hyperlink ref="A16" r:id="rId19" xr:uid="{245E30BC-5E59-47D5-B8E9-C593BD0114B0}"/>
    <hyperlink ref="A17" r:id="rId20" xr:uid="{97CBEF41-4D50-4CB1-BD9A-8F58CD3B290A}"/>
    <hyperlink ref="A18" r:id="rId21" xr:uid="{5E29B49B-6726-4CFB-AA7D-643C2B5BD78E}"/>
    <hyperlink ref="A19" r:id="rId22" xr:uid="{DB6B9AFC-CA85-437B-8F3B-F04F8F17EEB2}"/>
    <hyperlink ref="A20" r:id="rId23" xr:uid="{2425A62F-DA33-4EB4-9DFB-0E5FAD64ABE3}"/>
    <hyperlink ref="A21" r:id="rId24" xr:uid="{CC521D37-34F9-401B-AC3A-D32B63F2F1AB}"/>
    <hyperlink ref="A22" r:id="rId25" xr:uid="{1E9A6C33-303F-4606-89A3-96B53AA30853}"/>
    <hyperlink ref="A23" r:id="rId26" xr:uid="{C0CCE623-D63D-4E3E-81B8-4B6C25FCD302}"/>
    <hyperlink ref="A24" r:id="rId27" xr:uid="{7CB2EC45-5CDF-41AA-8C07-CED19E37D727}"/>
    <hyperlink ref="A25" r:id="rId28" xr:uid="{10B8D2D9-EB4B-4CAE-8A4E-0BF949C7C272}"/>
    <hyperlink ref="B25" r:id="rId29" display="72022" xr:uid="{0819FEF2-2570-4FC5-A654-41FF362210B6}"/>
    <hyperlink ref="A26" r:id="rId30" xr:uid="{F2E123AE-3CB9-4264-83D6-988545C07208}"/>
    <hyperlink ref="B26" r:id="rId31" display="72714" xr:uid="{685040D5-5753-44D4-ABA6-9F029180DB38}"/>
  </hyperlinks>
  <pageMargins left="0.7" right="0.7" top="0.75" bottom="0.75" header="0.3" footer="0.3"/>
  <tableParts count="1">
    <tablePart r:id="rId3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F2C6-6704-4876-89BB-06D90ACD03DB}">
  <dimension ref="A1:F374"/>
  <sheetViews>
    <sheetView topLeftCell="A367" workbookViewId="0">
      <selection activeCell="C374" sqref="C374:E37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45.75">
      <c r="A2" s="2" t="s">
        <v>455</v>
      </c>
      <c r="B2" s="3"/>
      <c r="C2" s="3">
        <v>91</v>
      </c>
      <c r="D2" s="3">
        <v>61</v>
      </c>
      <c r="E2" s="3">
        <v>58</v>
      </c>
      <c r="F2" s="4">
        <v>34399</v>
      </c>
    </row>
    <row r="3" spans="1:6" ht="30.75">
      <c r="A3" s="5" t="s">
        <v>456</v>
      </c>
      <c r="B3" s="5">
        <v>94112</v>
      </c>
      <c r="C3" s="6">
        <v>89</v>
      </c>
      <c r="D3" s="6">
        <v>77</v>
      </c>
      <c r="E3" s="6">
        <v>72</v>
      </c>
      <c r="F3" s="7">
        <v>805235</v>
      </c>
    </row>
    <row r="4" spans="1:6" ht="30.75">
      <c r="A4" s="2" t="s">
        <v>457</v>
      </c>
      <c r="B4" s="2">
        <v>90254</v>
      </c>
      <c r="C4" s="3">
        <v>87</v>
      </c>
      <c r="D4" s="8" t="s">
        <v>353</v>
      </c>
      <c r="E4" s="3">
        <v>71</v>
      </c>
      <c r="F4" s="4">
        <v>19506</v>
      </c>
    </row>
    <row r="5" spans="1:6" ht="15.75">
      <c r="A5" s="5" t="s">
        <v>458</v>
      </c>
      <c r="B5" s="5">
        <v>94704</v>
      </c>
      <c r="C5" s="6">
        <v>85</v>
      </c>
      <c r="D5" s="6">
        <v>60</v>
      </c>
      <c r="E5" s="6">
        <v>83</v>
      </c>
      <c r="F5" s="7">
        <v>112580</v>
      </c>
    </row>
    <row r="6" spans="1:6" ht="15.75">
      <c r="A6" s="2" t="s">
        <v>459</v>
      </c>
      <c r="B6" s="2">
        <v>94706</v>
      </c>
      <c r="C6" s="3">
        <v>84</v>
      </c>
      <c r="D6" s="3">
        <v>55</v>
      </c>
      <c r="E6" s="3">
        <v>91</v>
      </c>
      <c r="F6" s="4">
        <v>18539</v>
      </c>
    </row>
    <row r="7" spans="1:6" ht="30.75">
      <c r="A7" s="5" t="s">
        <v>460</v>
      </c>
      <c r="B7" s="5">
        <v>90405</v>
      </c>
      <c r="C7" s="6">
        <v>83</v>
      </c>
      <c r="D7" s="6">
        <v>60</v>
      </c>
      <c r="E7" s="6">
        <v>88</v>
      </c>
      <c r="F7" s="7">
        <v>89736</v>
      </c>
    </row>
    <row r="8" spans="1:6" ht="30.75">
      <c r="A8" s="2" t="s">
        <v>461</v>
      </c>
      <c r="B8" s="3"/>
      <c r="C8" s="3">
        <v>83</v>
      </c>
      <c r="D8" s="3">
        <v>55</v>
      </c>
      <c r="E8" s="3">
        <v>58</v>
      </c>
      <c r="F8" s="4">
        <v>58114</v>
      </c>
    </row>
    <row r="9" spans="1:6" ht="15.75">
      <c r="A9" s="5" t="s">
        <v>462</v>
      </c>
      <c r="B9" s="6"/>
      <c r="C9" s="6">
        <v>82</v>
      </c>
      <c r="D9" s="9" t="s">
        <v>353</v>
      </c>
      <c r="E9" s="6">
        <v>59</v>
      </c>
      <c r="F9" s="7">
        <v>32769</v>
      </c>
    </row>
    <row r="10" spans="1:6" ht="30.75">
      <c r="A10" s="2" t="s">
        <v>463</v>
      </c>
      <c r="B10" s="2">
        <v>90270</v>
      </c>
      <c r="C10" s="3">
        <v>80</v>
      </c>
      <c r="D10" s="3">
        <v>43</v>
      </c>
      <c r="E10" s="3">
        <v>63</v>
      </c>
      <c r="F10" s="4">
        <v>27395</v>
      </c>
    </row>
    <row r="11" spans="1:6" ht="30.75">
      <c r="A11" s="5" t="s">
        <v>464</v>
      </c>
      <c r="B11" s="6"/>
      <c r="C11" s="6">
        <v>79</v>
      </c>
      <c r="D11" s="6">
        <v>51</v>
      </c>
      <c r="E11" s="6">
        <v>57</v>
      </c>
      <c r="F11" s="7">
        <v>23645</v>
      </c>
    </row>
    <row r="12" spans="1:6" ht="15.75">
      <c r="A12" s="2" t="s">
        <v>465</v>
      </c>
      <c r="B12" s="2">
        <v>90701</v>
      </c>
      <c r="C12" s="3">
        <v>78</v>
      </c>
      <c r="D12" s="3">
        <v>36</v>
      </c>
      <c r="E12" s="3">
        <v>60</v>
      </c>
      <c r="F12" s="4">
        <v>16522</v>
      </c>
    </row>
    <row r="13" spans="1:6" ht="15.75">
      <c r="A13" s="5" t="s">
        <v>466</v>
      </c>
      <c r="B13" s="6"/>
      <c r="C13" s="6">
        <v>77</v>
      </c>
      <c r="D13" s="9" t="s">
        <v>353</v>
      </c>
      <c r="E13" s="6">
        <v>61</v>
      </c>
      <c r="F13" s="7">
        <v>35477</v>
      </c>
    </row>
    <row r="14" spans="1:6" ht="30.75">
      <c r="A14" s="2" t="s">
        <v>467</v>
      </c>
      <c r="B14" s="2">
        <v>90232</v>
      </c>
      <c r="C14" s="3">
        <v>76</v>
      </c>
      <c r="D14" s="3">
        <v>48</v>
      </c>
      <c r="E14" s="3">
        <v>71</v>
      </c>
      <c r="F14" s="4">
        <v>38883</v>
      </c>
    </row>
    <row r="15" spans="1:6" ht="15.75">
      <c r="A15" s="5" t="s">
        <v>468</v>
      </c>
      <c r="B15" s="5">
        <v>94601</v>
      </c>
      <c r="C15" s="6">
        <v>75</v>
      </c>
      <c r="D15" s="6">
        <v>57</v>
      </c>
      <c r="E15" s="6">
        <v>65</v>
      </c>
      <c r="F15" s="7">
        <v>390724</v>
      </c>
    </row>
    <row r="16" spans="1:6" ht="30.75">
      <c r="A16" s="2" t="s">
        <v>469</v>
      </c>
      <c r="B16" s="2">
        <v>90022</v>
      </c>
      <c r="C16" s="3">
        <v>75</v>
      </c>
      <c r="D16" s="3">
        <v>59</v>
      </c>
      <c r="E16" s="3">
        <v>49</v>
      </c>
      <c r="F16" s="4">
        <v>126496</v>
      </c>
    </row>
    <row r="17" spans="1:6" ht="30.75">
      <c r="A17" s="5" t="s">
        <v>470</v>
      </c>
      <c r="B17" s="5">
        <v>90278</v>
      </c>
      <c r="C17" s="6">
        <v>75</v>
      </c>
      <c r="D17" s="9" t="s">
        <v>353</v>
      </c>
      <c r="E17" s="6">
        <v>64</v>
      </c>
      <c r="F17" s="7">
        <v>66748</v>
      </c>
    </row>
    <row r="18" spans="1:6" ht="30.75">
      <c r="A18" s="2" t="s">
        <v>471</v>
      </c>
      <c r="B18" s="3"/>
      <c r="C18" s="3">
        <v>75</v>
      </c>
      <c r="D18" s="3">
        <v>60</v>
      </c>
      <c r="E18" s="3">
        <v>56</v>
      </c>
      <c r="F18" s="4">
        <v>63387</v>
      </c>
    </row>
    <row r="19" spans="1:6" ht="15.75">
      <c r="A19" s="5" t="s">
        <v>472</v>
      </c>
      <c r="B19" s="5">
        <v>90249</v>
      </c>
      <c r="C19" s="6">
        <v>75</v>
      </c>
      <c r="D19" s="6">
        <v>43</v>
      </c>
      <c r="E19" s="6">
        <v>56</v>
      </c>
      <c r="F19" s="7">
        <v>58829</v>
      </c>
    </row>
    <row r="20" spans="1:6" ht="30.75">
      <c r="A20" s="2" t="s">
        <v>473</v>
      </c>
      <c r="B20" s="2">
        <v>90212</v>
      </c>
      <c r="C20" s="3">
        <v>75</v>
      </c>
      <c r="D20" s="3">
        <v>55</v>
      </c>
      <c r="E20" s="3">
        <v>52</v>
      </c>
      <c r="F20" s="4">
        <v>34109</v>
      </c>
    </row>
    <row r="21" spans="1:6" ht="30.75">
      <c r="A21" s="5" t="s">
        <v>474</v>
      </c>
      <c r="B21" s="5">
        <v>91776</v>
      </c>
      <c r="C21" s="6">
        <v>74</v>
      </c>
      <c r="D21" s="6">
        <v>38</v>
      </c>
      <c r="E21" s="6">
        <v>50</v>
      </c>
      <c r="F21" s="7">
        <v>39718</v>
      </c>
    </row>
    <row r="22" spans="1:6" ht="15.75">
      <c r="A22" s="2" t="s">
        <v>475</v>
      </c>
      <c r="B22" s="3"/>
      <c r="C22" s="3">
        <v>74</v>
      </c>
      <c r="D22" s="3">
        <v>54</v>
      </c>
      <c r="E22" s="3">
        <v>57</v>
      </c>
      <c r="F22" s="4">
        <v>22753</v>
      </c>
    </row>
    <row r="23" spans="1:6" ht="15.75">
      <c r="A23" s="5" t="s">
        <v>476</v>
      </c>
      <c r="B23" s="5">
        <v>90717</v>
      </c>
      <c r="C23" s="6">
        <v>74</v>
      </c>
      <c r="D23" s="6">
        <v>37</v>
      </c>
      <c r="E23" s="6">
        <v>58</v>
      </c>
      <c r="F23" s="7">
        <v>20256</v>
      </c>
    </row>
    <row r="24" spans="1:6" ht="30.75">
      <c r="A24" s="2" t="s">
        <v>477</v>
      </c>
      <c r="B24" s="2">
        <v>90805</v>
      </c>
      <c r="C24" s="3">
        <v>73</v>
      </c>
      <c r="D24" s="3">
        <v>49</v>
      </c>
      <c r="E24" s="3">
        <v>70</v>
      </c>
      <c r="F24" s="4">
        <v>462257</v>
      </c>
    </row>
    <row r="25" spans="1:6" ht="30.75">
      <c r="A25" s="5" t="s">
        <v>478</v>
      </c>
      <c r="B25" s="5">
        <v>90301</v>
      </c>
      <c r="C25" s="6">
        <v>73</v>
      </c>
      <c r="D25" s="6">
        <v>51</v>
      </c>
      <c r="E25" s="6">
        <v>54</v>
      </c>
      <c r="F25" s="7">
        <v>109673</v>
      </c>
    </row>
    <row r="26" spans="1:6" ht="30.75">
      <c r="A26" s="2" t="s">
        <v>479</v>
      </c>
      <c r="B26" s="2">
        <v>90266</v>
      </c>
      <c r="C26" s="3">
        <v>73</v>
      </c>
      <c r="D26" s="8" t="s">
        <v>353</v>
      </c>
      <c r="E26" s="3">
        <v>52</v>
      </c>
      <c r="F26" s="4">
        <v>35135</v>
      </c>
    </row>
    <row r="27" spans="1:6" ht="30.75">
      <c r="A27" s="5" t="s">
        <v>480</v>
      </c>
      <c r="B27" s="6"/>
      <c r="C27" s="6">
        <v>73</v>
      </c>
      <c r="D27" s="6">
        <v>45</v>
      </c>
      <c r="E27" s="6">
        <v>50</v>
      </c>
      <c r="F27" s="7">
        <v>29139</v>
      </c>
    </row>
    <row r="28" spans="1:6" ht="30.75">
      <c r="A28" s="2" t="s">
        <v>481</v>
      </c>
      <c r="B28" s="2">
        <v>90250</v>
      </c>
      <c r="C28" s="3">
        <v>72</v>
      </c>
      <c r="D28" s="3">
        <v>45</v>
      </c>
      <c r="E28" s="3">
        <v>59</v>
      </c>
      <c r="F28" s="4">
        <v>84293</v>
      </c>
    </row>
    <row r="29" spans="1:6" ht="30.75">
      <c r="A29" s="5" t="s">
        <v>482</v>
      </c>
      <c r="B29" s="6"/>
      <c r="C29" s="6">
        <v>72</v>
      </c>
      <c r="D29" s="9" t="s">
        <v>353</v>
      </c>
      <c r="E29" s="6">
        <v>61</v>
      </c>
      <c r="F29" s="7">
        <v>42072</v>
      </c>
    </row>
    <row r="30" spans="1:6" ht="15.75">
      <c r="A30" s="2" t="s">
        <v>390</v>
      </c>
      <c r="B30" s="2">
        <v>91205</v>
      </c>
      <c r="C30" s="3">
        <v>71</v>
      </c>
      <c r="D30" s="3">
        <v>45</v>
      </c>
      <c r="E30" s="3">
        <v>52</v>
      </c>
      <c r="F30" s="4">
        <v>191719</v>
      </c>
    </row>
    <row r="31" spans="1:6" ht="15.75">
      <c r="A31" s="5" t="s">
        <v>483</v>
      </c>
      <c r="B31" s="5">
        <v>91505</v>
      </c>
      <c r="C31" s="6">
        <v>71</v>
      </c>
      <c r="D31" s="6">
        <v>39</v>
      </c>
      <c r="E31" s="6">
        <v>62</v>
      </c>
      <c r="F31" s="7">
        <v>103340</v>
      </c>
    </row>
    <row r="32" spans="1:6" ht="30.75">
      <c r="A32" s="2" t="s">
        <v>484</v>
      </c>
      <c r="B32" s="2">
        <v>91801</v>
      </c>
      <c r="C32" s="3">
        <v>71</v>
      </c>
      <c r="D32" s="8" t="s">
        <v>353</v>
      </c>
      <c r="E32" s="3">
        <v>49</v>
      </c>
      <c r="F32" s="4">
        <v>83089</v>
      </c>
    </row>
    <row r="33" spans="1:6" ht="30.75">
      <c r="A33" s="5" t="s">
        <v>485</v>
      </c>
      <c r="B33" s="5">
        <v>90280</v>
      </c>
      <c r="C33" s="6">
        <v>70</v>
      </c>
      <c r="D33" s="9" t="s">
        <v>353</v>
      </c>
      <c r="E33" s="6">
        <v>55</v>
      </c>
      <c r="F33" s="7">
        <v>94396</v>
      </c>
    </row>
    <row r="34" spans="1:6" ht="15.75">
      <c r="A34" s="2" t="s">
        <v>486</v>
      </c>
      <c r="B34" s="2">
        <v>90262</v>
      </c>
      <c r="C34" s="3">
        <v>70</v>
      </c>
      <c r="D34" s="8" t="s">
        <v>353</v>
      </c>
      <c r="E34" s="3">
        <v>56</v>
      </c>
      <c r="F34" s="4">
        <v>69772</v>
      </c>
    </row>
    <row r="35" spans="1:6" ht="30.75">
      <c r="A35" s="5" t="s">
        <v>487</v>
      </c>
      <c r="B35" s="6"/>
      <c r="C35" s="6">
        <v>70</v>
      </c>
      <c r="D35" s="9" t="s">
        <v>353</v>
      </c>
      <c r="E35" s="6">
        <v>64</v>
      </c>
      <c r="F35" s="7">
        <v>28806</v>
      </c>
    </row>
    <row r="36" spans="1:6" ht="106.5">
      <c r="A36" s="2" t="s">
        <v>488</v>
      </c>
      <c r="B36" s="2">
        <v>90011</v>
      </c>
      <c r="C36" s="3">
        <v>69</v>
      </c>
      <c r="D36" s="3">
        <v>53</v>
      </c>
      <c r="E36" s="3">
        <v>59</v>
      </c>
      <c r="F36" s="4">
        <v>3792621</v>
      </c>
    </row>
    <row r="37" spans="1:6" ht="15.75">
      <c r="A37" s="5" t="s">
        <v>489</v>
      </c>
      <c r="B37" s="5">
        <v>91104</v>
      </c>
      <c r="C37" s="6">
        <v>69</v>
      </c>
      <c r="D37" s="6">
        <v>51</v>
      </c>
      <c r="E37" s="6">
        <v>70</v>
      </c>
      <c r="F37" s="7">
        <v>137122</v>
      </c>
    </row>
    <row r="38" spans="1:6" ht="30.75">
      <c r="A38" s="2" t="s">
        <v>490</v>
      </c>
      <c r="B38" s="2">
        <v>91950</v>
      </c>
      <c r="C38" s="3">
        <v>69</v>
      </c>
      <c r="D38" s="3">
        <v>47</v>
      </c>
      <c r="E38" s="3">
        <v>49</v>
      </c>
      <c r="F38" s="4">
        <v>58582</v>
      </c>
    </row>
    <row r="39" spans="1:6" ht="30.75">
      <c r="A39" s="5" t="s">
        <v>491</v>
      </c>
      <c r="B39" s="5">
        <v>95019</v>
      </c>
      <c r="C39" s="6">
        <v>69</v>
      </c>
      <c r="D39" s="6">
        <v>32</v>
      </c>
      <c r="E39" s="6">
        <v>70</v>
      </c>
      <c r="F39" s="7">
        <v>51199</v>
      </c>
    </row>
    <row r="40" spans="1:6" ht="15.75">
      <c r="A40" s="2" t="s">
        <v>492</v>
      </c>
      <c r="B40" s="3"/>
      <c r="C40" s="3">
        <v>69</v>
      </c>
      <c r="D40" s="8" t="s">
        <v>353</v>
      </c>
      <c r="E40" s="3">
        <v>71</v>
      </c>
      <c r="F40" s="4">
        <v>27191</v>
      </c>
    </row>
    <row r="41" spans="1:6" ht="30.75">
      <c r="A41" s="5" t="s">
        <v>493</v>
      </c>
      <c r="B41" s="5">
        <v>91932</v>
      </c>
      <c r="C41" s="6">
        <v>69</v>
      </c>
      <c r="D41" s="6">
        <v>36</v>
      </c>
      <c r="E41" s="6">
        <v>63</v>
      </c>
      <c r="F41" s="7">
        <v>26324</v>
      </c>
    </row>
    <row r="42" spans="1:6" ht="30.75">
      <c r="A42" s="2" t="s">
        <v>494</v>
      </c>
      <c r="B42" s="2">
        <v>94403</v>
      </c>
      <c r="C42" s="3">
        <v>68</v>
      </c>
      <c r="D42" s="3">
        <v>39</v>
      </c>
      <c r="E42" s="3">
        <v>65</v>
      </c>
      <c r="F42" s="4">
        <v>97207</v>
      </c>
    </row>
    <row r="43" spans="1:6" ht="15.75">
      <c r="A43" s="5" t="s">
        <v>495</v>
      </c>
      <c r="B43" s="5">
        <v>94501</v>
      </c>
      <c r="C43" s="6">
        <v>68</v>
      </c>
      <c r="D43" s="6">
        <v>42</v>
      </c>
      <c r="E43" s="6">
        <v>77</v>
      </c>
      <c r="F43" s="7">
        <v>73812</v>
      </c>
    </row>
    <row r="44" spans="1:6" ht="30.75">
      <c r="A44" s="2" t="s">
        <v>496</v>
      </c>
      <c r="B44" s="2">
        <v>92704</v>
      </c>
      <c r="C44" s="3">
        <v>67</v>
      </c>
      <c r="D44" s="3">
        <v>43</v>
      </c>
      <c r="E44" s="3">
        <v>62</v>
      </c>
      <c r="F44" s="4">
        <v>324528</v>
      </c>
    </row>
    <row r="45" spans="1:6" ht="15.75">
      <c r="A45" s="5" t="s">
        <v>497</v>
      </c>
      <c r="B45" s="5">
        <v>90503</v>
      </c>
      <c r="C45" s="6">
        <v>67</v>
      </c>
      <c r="D45" s="6">
        <v>37</v>
      </c>
      <c r="E45" s="6">
        <v>54</v>
      </c>
      <c r="F45" s="7">
        <v>145438</v>
      </c>
    </row>
    <row r="46" spans="1:6" ht="30.75">
      <c r="A46" s="2" t="s">
        <v>498</v>
      </c>
      <c r="B46" s="2">
        <v>91030</v>
      </c>
      <c r="C46" s="3">
        <v>67</v>
      </c>
      <c r="D46" s="3">
        <v>50</v>
      </c>
      <c r="E46" s="3">
        <v>51</v>
      </c>
      <c r="F46" s="4">
        <v>25619</v>
      </c>
    </row>
    <row r="47" spans="1:6" ht="15.75">
      <c r="A47" s="5" t="s">
        <v>499</v>
      </c>
      <c r="B47" s="5">
        <v>94530</v>
      </c>
      <c r="C47" s="6">
        <v>67</v>
      </c>
      <c r="D47" s="6">
        <v>51</v>
      </c>
      <c r="E47" s="6">
        <v>60</v>
      </c>
      <c r="F47" s="7">
        <v>23549</v>
      </c>
    </row>
    <row r="48" spans="1:6" ht="15.75">
      <c r="A48" s="2" t="s">
        <v>500</v>
      </c>
      <c r="B48" s="2">
        <v>94015</v>
      </c>
      <c r="C48" s="3">
        <v>66</v>
      </c>
      <c r="D48" s="3">
        <v>52</v>
      </c>
      <c r="E48" s="3">
        <v>34</v>
      </c>
      <c r="F48" s="4">
        <v>101123</v>
      </c>
    </row>
    <row r="49" spans="1:6" ht="30.75">
      <c r="A49" s="5" t="s">
        <v>501</v>
      </c>
      <c r="B49" s="5">
        <v>90706</v>
      </c>
      <c r="C49" s="6">
        <v>66</v>
      </c>
      <c r="D49" s="9" t="s">
        <v>353</v>
      </c>
      <c r="E49" s="6">
        <v>60</v>
      </c>
      <c r="F49" s="7">
        <v>76616</v>
      </c>
    </row>
    <row r="50" spans="1:6" ht="30.75">
      <c r="A50" s="2" t="s">
        <v>502</v>
      </c>
      <c r="B50" s="2">
        <v>94040</v>
      </c>
      <c r="C50" s="3">
        <v>66</v>
      </c>
      <c r="D50" s="3">
        <v>41</v>
      </c>
      <c r="E50" s="3">
        <v>92</v>
      </c>
      <c r="F50" s="4">
        <v>74066</v>
      </c>
    </row>
    <row r="51" spans="1:6" ht="30.75">
      <c r="A51" s="5" t="s">
        <v>503</v>
      </c>
      <c r="B51" s="5">
        <v>90640</v>
      </c>
      <c r="C51" s="6">
        <v>66</v>
      </c>
      <c r="D51" s="9" t="s">
        <v>353</v>
      </c>
      <c r="E51" s="6">
        <v>53</v>
      </c>
      <c r="F51" s="7">
        <v>62500</v>
      </c>
    </row>
    <row r="52" spans="1:6" ht="30.75">
      <c r="A52" s="2" t="s">
        <v>504</v>
      </c>
      <c r="B52" s="2">
        <v>92627</v>
      </c>
      <c r="C52" s="3">
        <v>65</v>
      </c>
      <c r="D52" s="3">
        <v>37</v>
      </c>
      <c r="E52" s="3">
        <v>66</v>
      </c>
      <c r="F52" s="4">
        <v>109960</v>
      </c>
    </row>
    <row r="53" spans="1:6" ht="15.75">
      <c r="A53" s="5" t="s">
        <v>505</v>
      </c>
      <c r="B53" s="6"/>
      <c r="C53" s="6">
        <v>65</v>
      </c>
      <c r="D53" s="9" t="s">
        <v>353</v>
      </c>
      <c r="E53" s="6">
        <v>60</v>
      </c>
      <c r="F53" s="7">
        <v>96455</v>
      </c>
    </row>
    <row r="54" spans="1:6" ht="30.75">
      <c r="A54" s="2" t="s">
        <v>506</v>
      </c>
      <c r="B54" s="2">
        <v>92683</v>
      </c>
      <c r="C54" s="3">
        <v>65</v>
      </c>
      <c r="D54" s="8" t="s">
        <v>353</v>
      </c>
      <c r="E54" s="3">
        <v>58</v>
      </c>
      <c r="F54" s="4">
        <v>89701</v>
      </c>
    </row>
    <row r="55" spans="1:6" ht="30.75">
      <c r="A55" s="5" t="s">
        <v>507</v>
      </c>
      <c r="B55" s="5">
        <v>94577</v>
      </c>
      <c r="C55" s="6">
        <v>65</v>
      </c>
      <c r="D55" s="6">
        <v>46</v>
      </c>
      <c r="E55" s="6">
        <v>63</v>
      </c>
      <c r="F55" s="7">
        <v>84950</v>
      </c>
    </row>
    <row r="56" spans="1:6" ht="30.75">
      <c r="A56" s="2" t="s">
        <v>508</v>
      </c>
      <c r="B56" s="3"/>
      <c r="C56" s="3">
        <v>65</v>
      </c>
      <c r="D56" s="3">
        <v>43</v>
      </c>
      <c r="E56" s="3">
        <v>51</v>
      </c>
      <c r="F56" s="4">
        <v>53764</v>
      </c>
    </row>
    <row r="57" spans="1:6" ht="30.75">
      <c r="A57" s="5" t="s">
        <v>509</v>
      </c>
      <c r="B57" s="5">
        <v>90245</v>
      </c>
      <c r="C57" s="6">
        <v>65</v>
      </c>
      <c r="D57" s="9" t="s">
        <v>353</v>
      </c>
      <c r="E57" s="6">
        <v>49</v>
      </c>
      <c r="F57" s="7">
        <v>16654</v>
      </c>
    </row>
    <row r="58" spans="1:6" ht="15.75">
      <c r="A58" s="2" t="s">
        <v>510</v>
      </c>
      <c r="B58" s="2">
        <v>90602</v>
      </c>
      <c r="C58" s="3">
        <v>64</v>
      </c>
      <c r="D58" s="8" t="s">
        <v>353</v>
      </c>
      <c r="E58" s="3">
        <v>52</v>
      </c>
      <c r="F58" s="4">
        <v>85331</v>
      </c>
    </row>
    <row r="59" spans="1:6" ht="30.75">
      <c r="A59" s="5" t="s">
        <v>511</v>
      </c>
      <c r="B59" s="5">
        <v>91754</v>
      </c>
      <c r="C59" s="6">
        <v>64</v>
      </c>
      <c r="D59" s="9" t="s">
        <v>353</v>
      </c>
      <c r="E59" s="6">
        <v>38</v>
      </c>
      <c r="F59" s="7">
        <v>60269</v>
      </c>
    </row>
    <row r="60" spans="1:6" ht="30.75">
      <c r="A60" s="2" t="s">
        <v>512</v>
      </c>
      <c r="B60" s="2">
        <v>90723</v>
      </c>
      <c r="C60" s="3">
        <v>64</v>
      </c>
      <c r="D60" s="8" t="s">
        <v>353</v>
      </c>
      <c r="E60" s="3">
        <v>56</v>
      </c>
      <c r="F60" s="4">
        <v>54098</v>
      </c>
    </row>
    <row r="61" spans="1:6" ht="15.75">
      <c r="A61" s="5" t="s">
        <v>513</v>
      </c>
      <c r="B61" s="6"/>
      <c r="C61" s="6">
        <v>64</v>
      </c>
      <c r="D61" s="6">
        <v>52</v>
      </c>
      <c r="E61" s="6">
        <v>51</v>
      </c>
      <c r="F61" s="7">
        <v>21925</v>
      </c>
    </row>
    <row r="62" spans="1:6" ht="45.75">
      <c r="A62" s="2" t="s">
        <v>514</v>
      </c>
      <c r="B62" s="2">
        <v>94080</v>
      </c>
      <c r="C62" s="3">
        <v>63</v>
      </c>
      <c r="D62" s="8" t="s">
        <v>353</v>
      </c>
      <c r="E62" s="3">
        <v>42</v>
      </c>
      <c r="F62" s="4">
        <v>63632</v>
      </c>
    </row>
    <row r="63" spans="1:6" ht="15.75">
      <c r="A63" s="5" t="s">
        <v>515</v>
      </c>
      <c r="B63" s="6"/>
      <c r="C63" s="6">
        <v>63</v>
      </c>
      <c r="D63" s="9" t="s">
        <v>353</v>
      </c>
      <c r="E63" s="6">
        <v>46</v>
      </c>
      <c r="F63" s="7">
        <v>60239</v>
      </c>
    </row>
    <row r="64" spans="1:6" ht="30.75">
      <c r="A64" s="2" t="s">
        <v>516</v>
      </c>
      <c r="B64" s="2">
        <v>95064</v>
      </c>
      <c r="C64" s="3">
        <v>63</v>
      </c>
      <c r="D64" s="3">
        <v>35</v>
      </c>
      <c r="E64" s="3">
        <v>86</v>
      </c>
      <c r="F64" s="4">
        <v>59946</v>
      </c>
    </row>
    <row r="65" spans="1:6" ht="15.75">
      <c r="A65" s="5" t="s">
        <v>517</v>
      </c>
      <c r="B65" s="5">
        <v>90680</v>
      </c>
      <c r="C65" s="6">
        <v>63</v>
      </c>
      <c r="D65" s="6">
        <v>35</v>
      </c>
      <c r="E65" s="6">
        <v>55</v>
      </c>
      <c r="F65" s="7">
        <v>38186</v>
      </c>
    </row>
    <row r="66" spans="1:6" ht="30.75">
      <c r="A66" s="2" t="s">
        <v>518</v>
      </c>
      <c r="B66" s="2">
        <v>92840</v>
      </c>
      <c r="C66" s="3">
        <v>62</v>
      </c>
      <c r="D66" s="3">
        <v>36</v>
      </c>
      <c r="E66" s="3">
        <v>58</v>
      </c>
      <c r="F66" s="4">
        <v>170883</v>
      </c>
    </row>
    <row r="67" spans="1:6" ht="15.75">
      <c r="A67" s="5" t="s">
        <v>519</v>
      </c>
      <c r="B67" s="5">
        <v>91732</v>
      </c>
      <c r="C67" s="6">
        <v>62</v>
      </c>
      <c r="D67" s="6">
        <v>46</v>
      </c>
      <c r="E67" s="6">
        <v>57</v>
      </c>
      <c r="F67" s="7">
        <v>113475</v>
      </c>
    </row>
    <row r="68" spans="1:6" ht="30.75">
      <c r="A68" s="2" t="s">
        <v>520</v>
      </c>
      <c r="B68" s="2">
        <v>94061</v>
      </c>
      <c r="C68" s="3">
        <v>62</v>
      </c>
      <c r="D68" s="8" t="s">
        <v>353</v>
      </c>
      <c r="E68" s="3">
        <v>67</v>
      </c>
      <c r="F68" s="4">
        <v>76815</v>
      </c>
    </row>
    <row r="69" spans="1:6" ht="15.75">
      <c r="A69" s="5" t="s">
        <v>521</v>
      </c>
      <c r="B69" s="5">
        <v>91016</v>
      </c>
      <c r="C69" s="6">
        <v>62</v>
      </c>
      <c r="D69" s="6">
        <v>35</v>
      </c>
      <c r="E69" s="6">
        <v>47</v>
      </c>
      <c r="F69" s="7">
        <v>36590</v>
      </c>
    </row>
    <row r="70" spans="1:6" ht="15.75">
      <c r="A70" s="2" t="s">
        <v>522</v>
      </c>
      <c r="B70" s="3"/>
      <c r="C70" s="3">
        <v>62</v>
      </c>
      <c r="D70" s="3">
        <v>45</v>
      </c>
      <c r="E70" s="3">
        <v>61</v>
      </c>
      <c r="F70" s="4">
        <v>23805</v>
      </c>
    </row>
    <row r="71" spans="1:6" ht="15.75">
      <c r="A71" s="5" t="s">
        <v>523</v>
      </c>
      <c r="B71" s="5">
        <v>90242</v>
      </c>
      <c r="C71" s="6">
        <v>61</v>
      </c>
      <c r="D71" s="9" t="s">
        <v>353</v>
      </c>
      <c r="E71" s="6">
        <v>53</v>
      </c>
      <c r="F71" s="7">
        <v>111772</v>
      </c>
    </row>
    <row r="72" spans="1:6" ht="15.75">
      <c r="A72" s="2" t="s">
        <v>524</v>
      </c>
      <c r="B72" s="2">
        <v>90650</v>
      </c>
      <c r="C72" s="3">
        <v>61</v>
      </c>
      <c r="D72" s="3">
        <v>42</v>
      </c>
      <c r="E72" s="3">
        <v>52</v>
      </c>
      <c r="F72" s="4">
        <v>105549</v>
      </c>
    </row>
    <row r="73" spans="1:6" ht="15.75">
      <c r="A73" s="5" t="s">
        <v>525</v>
      </c>
      <c r="B73" s="5">
        <v>92020</v>
      </c>
      <c r="C73" s="6">
        <v>61</v>
      </c>
      <c r="D73" s="6">
        <v>37</v>
      </c>
      <c r="E73" s="6">
        <v>45</v>
      </c>
      <c r="F73" s="7">
        <v>99478</v>
      </c>
    </row>
    <row r="74" spans="1:6" ht="30.75">
      <c r="A74" s="2" t="s">
        <v>526</v>
      </c>
      <c r="B74" s="2">
        <v>93101</v>
      </c>
      <c r="C74" s="3">
        <v>61</v>
      </c>
      <c r="D74" s="8" t="s">
        <v>353</v>
      </c>
      <c r="E74" s="3">
        <v>68</v>
      </c>
      <c r="F74" s="4">
        <v>88410</v>
      </c>
    </row>
    <row r="75" spans="1:6" ht="15.75">
      <c r="A75" s="5" t="s">
        <v>527</v>
      </c>
      <c r="B75" s="5">
        <v>94306</v>
      </c>
      <c r="C75" s="6">
        <v>61</v>
      </c>
      <c r="D75" s="6">
        <v>37</v>
      </c>
      <c r="E75" s="6">
        <v>91</v>
      </c>
      <c r="F75" s="7">
        <v>64403</v>
      </c>
    </row>
    <row r="76" spans="1:6" ht="60.75">
      <c r="A76" s="2" t="s">
        <v>528</v>
      </c>
      <c r="B76" s="3"/>
      <c r="C76" s="3">
        <v>61</v>
      </c>
      <c r="D76" s="8" t="s">
        <v>353</v>
      </c>
      <c r="E76" s="3">
        <v>57</v>
      </c>
      <c r="F76" s="4">
        <v>25540</v>
      </c>
    </row>
    <row r="77" spans="1:6" ht="30.75">
      <c r="A77" s="5" t="s">
        <v>529</v>
      </c>
      <c r="B77" s="6"/>
      <c r="C77" s="6">
        <v>61</v>
      </c>
      <c r="D77" s="9" t="s">
        <v>353</v>
      </c>
      <c r="E77" s="6">
        <v>55</v>
      </c>
      <c r="F77" s="7">
        <v>20116</v>
      </c>
    </row>
    <row r="78" spans="1:6" ht="30.75">
      <c r="A78" s="2" t="s">
        <v>530</v>
      </c>
      <c r="B78" s="2">
        <v>94087</v>
      </c>
      <c r="C78" s="3">
        <v>60</v>
      </c>
      <c r="D78" s="3">
        <v>40</v>
      </c>
      <c r="E78" s="3">
        <v>78</v>
      </c>
      <c r="F78" s="4">
        <v>140081</v>
      </c>
    </row>
    <row r="79" spans="1:6" ht="15.75">
      <c r="A79" s="5" t="s">
        <v>531</v>
      </c>
      <c r="B79" s="5">
        <v>91942</v>
      </c>
      <c r="C79" s="6">
        <v>60</v>
      </c>
      <c r="D79" s="6">
        <v>42</v>
      </c>
      <c r="E79" s="6">
        <v>35</v>
      </c>
      <c r="F79" s="7">
        <v>57065</v>
      </c>
    </row>
    <row r="80" spans="1:6" ht="30.75">
      <c r="A80" s="2" t="s">
        <v>532</v>
      </c>
      <c r="B80" s="3"/>
      <c r="C80" s="3">
        <v>60</v>
      </c>
      <c r="D80" s="8" t="s">
        <v>353</v>
      </c>
      <c r="E80" s="3">
        <v>46</v>
      </c>
      <c r="F80" s="4">
        <v>39816</v>
      </c>
    </row>
    <row r="81" spans="1:6" ht="15.75">
      <c r="A81" s="5" t="s">
        <v>533</v>
      </c>
      <c r="B81" s="6"/>
      <c r="C81" s="6">
        <v>60</v>
      </c>
      <c r="D81" s="9" t="s">
        <v>353</v>
      </c>
      <c r="E81" s="6">
        <v>90</v>
      </c>
      <c r="F81" s="7">
        <v>23096</v>
      </c>
    </row>
    <row r="82" spans="1:6" ht="30.75">
      <c r="A82" s="2" t="s">
        <v>339</v>
      </c>
      <c r="B82" s="2">
        <v>94804</v>
      </c>
      <c r="C82" s="3">
        <v>59</v>
      </c>
      <c r="D82" s="3">
        <v>43</v>
      </c>
      <c r="E82" s="3">
        <v>52</v>
      </c>
      <c r="F82" s="4">
        <v>103701</v>
      </c>
    </row>
    <row r="83" spans="1:6" ht="30.75">
      <c r="A83" s="5" t="s">
        <v>534</v>
      </c>
      <c r="B83" s="5">
        <v>90660</v>
      </c>
      <c r="C83" s="6">
        <v>59</v>
      </c>
      <c r="D83" s="9" t="s">
        <v>353</v>
      </c>
      <c r="E83" s="6">
        <v>59</v>
      </c>
      <c r="F83" s="7">
        <v>62942</v>
      </c>
    </row>
    <row r="84" spans="1:6" ht="15.75">
      <c r="A84" s="2" t="s">
        <v>535</v>
      </c>
      <c r="B84" s="2">
        <v>91723</v>
      </c>
      <c r="C84" s="3">
        <v>59</v>
      </c>
      <c r="D84" s="3">
        <v>34</v>
      </c>
      <c r="E84" s="3">
        <v>48</v>
      </c>
      <c r="F84" s="4">
        <v>47796</v>
      </c>
    </row>
    <row r="85" spans="1:6" ht="30.75">
      <c r="A85" s="5" t="s">
        <v>536</v>
      </c>
      <c r="B85" s="6"/>
      <c r="C85" s="6">
        <v>59</v>
      </c>
      <c r="D85" s="9" t="s">
        <v>353</v>
      </c>
      <c r="E85" s="6">
        <v>47</v>
      </c>
      <c r="F85" s="7">
        <v>29321</v>
      </c>
    </row>
    <row r="86" spans="1:6" ht="30.75">
      <c r="A86" s="2" t="s">
        <v>537</v>
      </c>
      <c r="B86" s="3"/>
      <c r="C86" s="3">
        <v>59</v>
      </c>
      <c r="D86" s="8" t="s">
        <v>353</v>
      </c>
      <c r="E86" s="3">
        <v>71</v>
      </c>
      <c r="F86" s="4">
        <v>28155</v>
      </c>
    </row>
    <row r="87" spans="1:6" ht="30.75">
      <c r="A87" s="5" t="s">
        <v>538</v>
      </c>
      <c r="B87" s="5">
        <v>95051</v>
      </c>
      <c r="C87" s="6">
        <v>58</v>
      </c>
      <c r="D87" s="6">
        <v>41</v>
      </c>
      <c r="E87" s="6">
        <v>74</v>
      </c>
      <c r="F87" s="7">
        <v>116468</v>
      </c>
    </row>
    <row r="88" spans="1:6" ht="30.75">
      <c r="A88" s="2" t="s">
        <v>539</v>
      </c>
      <c r="B88" s="2">
        <v>90712</v>
      </c>
      <c r="C88" s="3">
        <v>58</v>
      </c>
      <c r="D88" s="8" t="s">
        <v>353</v>
      </c>
      <c r="E88" s="3">
        <v>62</v>
      </c>
      <c r="F88" s="4">
        <v>80048</v>
      </c>
    </row>
    <row r="89" spans="1:6" ht="15.75">
      <c r="A89" s="5" t="s">
        <v>540</v>
      </c>
      <c r="B89" s="6"/>
      <c r="C89" s="6">
        <v>58</v>
      </c>
      <c r="D89" s="6">
        <v>13</v>
      </c>
      <c r="E89" s="6">
        <v>53</v>
      </c>
      <c r="F89" s="7">
        <v>62134</v>
      </c>
    </row>
    <row r="90" spans="1:6" ht="15.75">
      <c r="A90" s="2" t="s">
        <v>541</v>
      </c>
      <c r="B90" s="3"/>
      <c r="C90" s="3">
        <v>58</v>
      </c>
      <c r="D90" s="3">
        <v>43</v>
      </c>
      <c r="E90" s="3">
        <v>49</v>
      </c>
      <c r="F90" s="4">
        <v>46361</v>
      </c>
    </row>
    <row r="91" spans="1:6" ht="30.75">
      <c r="A91" s="5" t="s">
        <v>542</v>
      </c>
      <c r="B91" s="6"/>
      <c r="C91" s="6">
        <v>58</v>
      </c>
      <c r="D91" s="9" t="s">
        <v>353</v>
      </c>
      <c r="E91" s="6">
        <v>52</v>
      </c>
      <c r="F91" s="7">
        <v>35983</v>
      </c>
    </row>
    <row r="92" spans="1:6" ht="30.75">
      <c r="A92" s="2" t="s">
        <v>543</v>
      </c>
      <c r="B92" s="2">
        <v>94025</v>
      </c>
      <c r="C92" s="3">
        <v>58</v>
      </c>
      <c r="D92" s="8" t="s">
        <v>353</v>
      </c>
      <c r="E92" s="3">
        <v>80</v>
      </c>
      <c r="F92" s="4">
        <v>32026</v>
      </c>
    </row>
    <row r="93" spans="1:6" ht="30.75">
      <c r="A93" s="5" t="s">
        <v>544</v>
      </c>
      <c r="B93" s="6"/>
      <c r="C93" s="6">
        <v>58</v>
      </c>
      <c r="D93" s="6">
        <v>57</v>
      </c>
      <c r="E93" s="6">
        <v>56</v>
      </c>
      <c r="F93" s="7">
        <v>31853</v>
      </c>
    </row>
    <row r="94" spans="1:6" ht="45.75">
      <c r="A94" s="2" t="s">
        <v>545</v>
      </c>
      <c r="B94" s="3"/>
      <c r="C94" s="3">
        <v>58</v>
      </c>
      <c r="D94" s="3">
        <v>33</v>
      </c>
      <c r="E94" s="3">
        <v>60</v>
      </c>
      <c r="F94" s="4">
        <v>21723</v>
      </c>
    </row>
    <row r="95" spans="1:6" ht="15.75">
      <c r="A95" s="5" t="s">
        <v>546</v>
      </c>
      <c r="B95" s="5">
        <v>93035</v>
      </c>
      <c r="C95" s="6">
        <v>57</v>
      </c>
      <c r="D95" s="6">
        <v>35</v>
      </c>
      <c r="E95" s="6">
        <v>51</v>
      </c>
      <c r="F95" s="7">
        <v>197899</v>
      </c>
    </row>
    <row r="96" spans="1:6" ht="15.75">
      <c r="A96" s="2" t="s">
        <v>547</v>
      </c>
      <c r="B96" s="2">
        <v>94544</v>
      </c>
      <c r="C96" s="3">
        <v>57</v>
      </c>
      <c r="D96" s="3">
        <v>42</v>
      </c>
      <c r="E96" s="3">
        <v>53</v>
      </c>
      <c r="F96" s="4">
        <v>144186</v>
      </c>
    </row>
    <row r="97" spans="1:6" ht="30.75">
      <c r="A97" s="5" t="s">
        <v>548</v>
      </c>
      <c r="B97" s="5">
        <v>90620</v>
      </c>
      <c r="C97" s="6">
        <v>57</v>
      </c>
      <c r="D97" s="6">
        <v>36</v>
      </c>
      <c r="E97" s="6">
        <v>54</v>
      </c>
      <c r="F97" s="7">
        <v>80530</v>
      </c>
    </row>
    <row r="98" spans="1:6" ht="15.75">
      <c r="A98" s="2" t="s">
        <v>549</v>
      </c>
      <c r="B98" s="3"/>
      <c r="C98" s="3">
        <v>57</v>
      </c>
      <c r="D98" s="3">
        <v>31</v>
      </c>
      <c r="E98" s="3">
        <v>48</v>
      </c>
      <c r="F98" s="4">
        <v>42573</v>
      </c>
    </row>
    <row r="99" spans="1:6" ht="15.75">
      <c r="A99" s="5" t="s">
        <v>550</v>
      </c>
      <c r="B99" s="5">
        <v>91763</v>
      </c>
      <c r="C99" s="6">
        <v>57</v>
      </c>
      <c r="D99" s="6">
        <v>33</v>
      </c>
      <c r="E99" s="6">
        <v>54</v>
      </c>
      <c r="F99" s="7">
        <v>36664</v>
      </c>
    </row>
    <row r="100" spans="1:6" ht="30.75">
      <c r="A100" s="2" t="s">
        <v>551</v>
      </c>
      <c r="B100" s="2">
        <v>91780</v>
      </c>
      <c r="C100" s="3">
        <v>57</v>
      </c>
      <c r="D100" s="3">
        <v>40</v>
      </c>
      <c r="E100" s="3">
        <v>56</v>
      </c>
      <c r="F100" s="4">
        <v>35558</v>
      </c>
    </row>
    <row r="101" spans="1:6" ht="15.75">
      <c r="A101" s="5" t="s">
        <v>552</v>
      </c>
      <c r="B101" s="5">
        <v>92804</v>
      </c>
      <c r="C101" s="6">
        <v>56</v>
      </c>
      <c r="D101" s="6">
        <v>34</v>
      </c>
      <c r="E101" s="6">
        <v>52</v>
      </c>
      <c r="F101" s="7">
        <v>336265</v>
      </c>
    </row>
    <row r="102" spans="1:6" ht="30.75">
      <c r="A102" s="2" t="s">
        <v>553</v>
      </c>
      <c r="B102" s="2">
        <v>92647</v>
      </c>
      <c r="C102" s="3">
        <v>56</v>
      </c>
      <c r="D102" s="3">
        <v>30</v>
      </c>
      <c r="E102" s="3">
        <v>71</v>
      </c>
      <c r="F102" s="4">
        <v>189992</v>
      </c>
    </row>
    <row r="103" spans="1:6" ht="30.75">
      <c r="A103" s="5" t="s">
        <v>554</v>
      </c>
      <c r="B103" s="5">
        <v>92708</v>
      </c>
      <c r="C103" s="6">
        <v>56</v>
      </c>
      <c r="D103" s="6">
        <v>32</v>
      </c>
      <c r="E103" s="6">
        <v>66</v>
      </c>
      <c r="F103" s="7">
        <v>55313</v>
      </c>
    </row>
    <row r="104" spans="1:6" ht="30.75">
      <c r="A104" s="2" t="s">
        <v>555</v>
      </c>
      <c r="B104" s="3"/>
      <c r="C104" s="3">
        <v>56</v>
      </c>
      <c r="D104" s="3">
        <v>28</v>
      </c>
      <c r="E104" s="3">
        <v>69</v>
      </c>
      <c r="F104" s="4">
        <v>45119</v>
      </c>
    </row>
    <row r="105" spans="1:6" ht="30.75">
      <c r="A105" s="5" t="s">
        <v>556</v>
      </c>
      <c r="B105" s="5">
        <v>94066</v>
      </c>
      <c r="C105" s="6">
        <v>56</v>
      </c>
      <c r="D105" s="9" t="s">
        <v>353</v>
      </c>
      <c r="E105" s="6">
        <v>35</v>
      </c>
      <c r="F105" s="7">
        <v>41114</v>
      </c>
    </row>
    <row r="106" spans="1:6" ht="30.75">
      <c r="A106" s="2" t="s">
        <v>557</v>
      </c>
      <c r="B106" s="3"/>
      <c r="C106" s="3">
        <v>56</v>
      </c>
      <c r="D106" s="3">
        <v>35</v>
      </c>
      <c r="E106" s="3">
        <v>56</v>
      </c>
      <c r="F106" s="4">
        <v>23452</v>
      </c>
    </row>
    <row r="107" spans="1:6" ht="45.75">
      <c r="A107" s="5" t="s">
        <v>558</v>
      </c>
      <c r="B107" s="6"/>
      <c r="C107" s="6">
        <v>56</v>
      </c>
      <c r="D107" s="9" t="s">
        <v>353</v>
      </c>
      <c r="E107" s="6">
        <v>50</v>
      </c>
      <c r="F107" s="7">
        <v>22636</v>
      </c>
    </row>
    <row r="108" spans="1:6" ht="30.75">
      <c r="A108" s="2" t="s">
        <v>559</v>
      </c>
      <c r="B108" s="3"/>
      <c r="C108" s="3">
        <v>56</v>
      </c>
      <c r="D108" s="8" t="s">
        <v>353</v>
      </c>
      <c r="E108" s="3">
        <v>54</v>
      </c>
      <c r="F108" s="4">
        <v>21699</v>
      </c>
    </row>
    <row r="109" spans="1:6" ht="15.75">
      <c r="A109" s="5" t="s">
        <v>560</v>
      </c>
      <c r="B109" s="6"/>
      <c r="C109" s="6">
        <v>56</v>
      </c>
      <c r="D109" s="9" t="s">
        <v>353</v>
      </c>
      <c r="E109" s="6">
        <v>47</v>
      </c>
      <c r="F109" s="7">
        <v>21453</v>
      </c>
    </row>
    <row r="110" spans="1:6" ht="15.75">
      <c r="A110" s="2" t="s">
        <v>561</v>
      </c>
      <c r="B110" s="3"/>
      <c r="C110" s="3">
        <v>56</v>
      </c>
      <c r="D110" s="3">
        <v>29</v>
      </c>
      <c r="E110" s="3">
        <v>81</v>
      </c>
      <c r="F110" s="4">
        <v>17158</v>
      </c>
    </row>
    <row r="111" spans="1:6" ht="15.75">
      <c r="A111" s="5" t="s">
        <v>562</v>
      </c>
      <c r="B111" s="5">
        <v>93905</v>
      </c>
      <c r="C111" s="6">
        <v>55</v>
      </c>
      <c r="D111" s="6">
        <v>30</v>
      </c>
      <c r="E111" s="6">
        <v>50</v>
      </c>
      <c r="F111" s="7">
        <v>150441</v>
      </c>
    </row>
    <row r="112" spans="1:6" ht="30.75">
      <c r="A112" s="2" t="s">
        <v>563</v>
      </c>
      <c r="B112" s="2">
        <v>95821</v>
      </c>
      <c r="C112" s="3">
        <v>55</v>
      </c>
      <c r="D112" s="3">
        <v>33</v>
      </c>
      <c r="E112" s="3">
        <v>64</v>
      </c>
      <c r="F112" s="4">
        <v>92186</v>
      </c>
    </row>
    <row r="113" spans="1:6" ht="15.75">
      <c r="A113" s="5" t="s">
        <v>564</v>
      </c>
      <c r="B113" s="5">
        <v>90745</v>
      </c>
      <c r="C113" s="6">
        <v>55</v>
      </c>
      <c r="D113" s="9" t="s">
        <v>353</v>
      </c>
      <c r="E113" s="6">
        <v>51</v>
      </c>
      <c r="F113" s="7">
        <v>91714</v>
      </c>
    </row>
    <row r="114" spans="1:6" ht="30.75">
      <c r="A114" s="2" t="s">
        <v>565</v>
      </c>
      <c r="B114" s="3"/>
      <c r="C114" s="3">
        <v>55</v>
      </c>
      <c r="D114" s="8" t="s">
        <v>353</v>
      </c>
      <c r="E114" s="3">
        <v>50</v>
      </c>
      <c r="F114" s="4">
        <v>75390</v>
      </c>
    </row>
    <row r="115" spans="1:6" ht="30.75">
      <c r="A115" s="5" t="s">
        <v>566</v>
      </c>
      <c r="B115" s="6"/>
      <c r="C115" s="6">
        <v>55</v>
      </c>
      <c r="D115" s="9" t="s">
        <v>353</v>
      </c>
      <c r="E115" s="6">
        <v>47</v>
      </c>
      <c r="F115" s="7">
        <v>57156</v>
      </c>
    </row>
    <row r="116" spans="1:6" ht="15.75">
      <c r="A116" s="2" t="s">
        <v>567</v>
      </c>
      <c r="B116" s="2">
        <v>95008</v>
      </c>
      <c r="C116" s="3">
        <v>55</v>
      </c>
      <c r="D116" s="3">
        <v>39</v>
      </c>
      <c r="E116" s="3">
        <v>71</v>
      </c>
      <c r="F116" s="4">
        <v>39349</v>
      </c>
    </row>
    <row r="117" spans="1:6" ht="15.75">
      <c r="A117" s="5" t="s">
        <v>568</v>
      </c>
      <c r="B117" s="5">
        <v>94030</v>
      </c>
      <c r="C117" s="6">
        <v>55</v>
      </c>
      <c r="D117" s="9" t="s">
        <v>353</v>
      </c>
      <c r="E117" s="6">
        <v>41</v>
      </c>
      <c r="F117" s="7">
        <v>21532</v>
      </c>
    </row>
    <row r="118" spans="1:6" ht="15.75">
      <c r="A118" s="2" t="s">
        <v>569</v>
      </c>
      <c r="B118" s="2">
        <v>92833</v>
      </c>
      <c r="C118" s="3">
        <v>54</v>
      </c>
      <c r="D118" s="3">
        <v>31</v>
      </c>
      <c r="E118" s="3">
        <v>47</v>
      </c>
      <c r="F118" s="4">
        <v>135161</v>
      </c>
    </row>
    <row r="119" spans="1:6" ht="15.75">
      <c r="A119" s="5" t="s">
        <v>570</v>
      </c>
      <c r="B119" s="6"/>
      <c r="C119" s="6">
        <v>54</v>
      </c>
      <c r="D119" s="6">
        <v>36</v>
      </c>
      <c r="E119" s="6">
        <v>66</v>
      </c>
      <c r="F119" s="7">
        <v>66790</v>
      </c>
    </row>
    <row r="120" spans="1:6" ht="15.75">
      <c r="A120" s="2" t="s">
        <v>571</v>
      </c>
      <c r="B120" s="2">
        <v>91007</v>
      </c>
      <c r="C120" s="3">
        <v>54</v>
      </c>
      <c r="D120" s="8" t="s">
        <v>353</v>
      </c>
      <c r="E120" s="3">
        <v>47</v>
      </c>
      <c r="F120" s="4">
        <v>56364</v>
      </c>
    </row>
    <row r="121" spans="1:6" ht="15.75">
      <c r="A121" s="5" t="s">
        <v>572</v>
      </c>
      <c r="B121" s="5">
        <v>90703</v>
      </c>
      <c r="C121" s="6">
        <v>54</v>
      </c>
      <c r="D121" s="9" t="s">
        <v>353</v>
      </c>
      <c r="E121" s="6">
        <v>57</v>
      </c>
      <c r="F121" s="7">
        <v>49041</v>
      </c>
    </row>
    <row r="122" spans="1:6" ht="30.75">
      <c r="A122" s="2" t="s">
        <v>573</v>
      </c>
      <c r="B122" s="2">
        <v>94523</v>
      </c>
      <c r="C122" s="3">
        <v>54</v>
      </c>
      <c r="D122" s="3">
        <v>28</v>
      </c>
      <c r="E122" s="3">
        <v>61</v>
      </c>
      <c r="F122" s="4">
        <v>33152</v>
      </c>
    </row>
    <row r="123" spans="1:6" ht="15.75">
      <c r="A123" s="5" t="s">
        <v>574</v>
      </c>
      <c r="B123" s="6"/>
      <c r="C123" s="6">
        <v>54</v>
      </c>
      <c r="D123" s="9" t="s">
        <v>353</v>
      </c>
      <c r="E123" s="6">
        <v>47</v>
      </c>
      <c r="F123" s="7">
        <v>22822</v>
      </c>
    </row>
    <row r="124" spans="1:6" ht="30.75">
      <c r="A124" s="2" t="s">
        <v>575</v>
      </c>
      <c r="B124" s="2">
        <v>92118</v>
      </c>
      <c r="C124" s="3">
        <v>54</v>
      </c>
      <c r="D124" s="3">
        <v>32</v>
      </c>
      <c r="E124" s="3">
        <v>73</v>
      </c>
      <c r="F124" s="4">
        <v>18912</v>
      </c>
    </row>
    <row r="125" spans="1:6" ht="30.75">
      <c r="A125" s="5" t="s">
        <v>298</v>
      </c>
      <c r="B125" s="5">
        <v>92126</v>
      </c>
      <c r="C125" s="6">
        <v>53</v>
      </c>
      <c r="D125" s="6">
        <v>37</v>
      </c>
      <c r="E125" s="6">
        <v>43</v>
      </c>
      <c r="F125" s="7">
        <v>1307402</v>
      </c>
    </row>
    <row r="126" spans="1:6" ht="30.75">
      <c r="A126" s="2" t="s">
        <v>576</v>
      </c>
      <c r="B126" s="2">
        <v>94901</v>
      </c>
      <c r="C126" s="3">
        <v>53</v>
      </c>
      <c r="D126" s="3">
        <v>36</v>
      </c>
      <c r="E126" s="3">
        <v>45</v>
      </c>
      <c r="F126" s="4">
        <v>57713</v>
      </c>
    </row>
    <row r="127" spans="1:6" ht="15.75">
      <c r="A127" s="5" t="s">
        <v>577</v>
      </c>
      <c r="B127" s="5">
        <v>90630</v>
      </c>
      <c r="C127" s="6">
        <v>53</v>
      </c>
      <c r="D127" s="6">
        <v>30</v>
      </c>
      <c r="E127" s="6">
        <v>61</v>
      </c>
      <c r="F127" s="7">
        <v>47802</v>
      </c>
    </row>
    <row r="128" spans="1:6" ht="15.75">
      <c r="A128" s="2" t="s">
        <v>578</v>
      </c>
      <c r="B128" s="3"/>
      <c r="C128" s="3">
        <v>53</v>
      </c>
      <c r="D128" s="8" t="s">
        <v>353</v>
      </c>
      <c r="E128" s="3">
        <v>65</v>
      </c>
      <c r="F128" s="4">
        <v>42434</v>
      </c>
    </row>
    <row r="129" spans="1:6" ht="30.75">
      <c r="A129" s="5" t="s">
        <v>579</v>
      </c>
      <c r="B129" s="5">
        <v>92629</v>
      </c>
      <c r="C129" s="6">
        <v>53</v>
      </c>
      <c r="D129" s="6">
        <v>26</v>
      </c>
      <c r="E129" s="6">
        <v>42</v>
      </c>
      <c r="F129" s="7">
        <v>33351</v>
      </c>
    </row>
    <row r="130" spans="1:6" ht="15.75">
      <c r="A130" s="2" t="s">
        <v>580</v>
      </c>
      <c r="B130" s="2">
        <v>93955</v>
      </c>
      <c r="C130" s="3">
        <v>53</v>
      </c>
      <c r="D130" s="8" t="s">
        <v>353</v>
      </c>
      <c r="E130" s="3">
        <v>48</v>
      </c>
      <c r="F130" s="4">
        <v>33025</v>
      </c>
    </row>
    <row r="131" spans="1:6" ht="30.75">
      <c r="A131" s="5" t="s">
        <v>581</v>
      </c>
      <c r="B131" s="6"/>
      <c r="C131" s="6">
        <v>53</v>
      </c>
      <c r="D131" s="6">
        <v>31</v>
      </c>
      <c r="E131" s="6">
        <v>47</v>
      </c>
      <c r="F131" s="7">
        <v>27810</v>
      </c>
    </row>
    <row r="132" spans="1:6" ht="76.5">
      <c r="A132" s="2" t="s">
        <v>582</v>
      </c>
      <c r="B132" s="3"/>
      <c r="C132" s="3">
        <v>53</v>
      </c>
      <c r="D132" s="8" t="s">
        <v>353</v>
      </c>
      <c r="E132" s="3">
        <v>28</v>
      </c>
      <c r="F132" s="4">
        <v>19653</v>
      </c>
    </row>
    <row r="133" spans="1:6" ht="15.75">
      <c r="A133" s="5" t="s">
        <v>583</v>
      </c>
      <c r="B133" s="5">
        <v>91766</v>
      </c>
      <c r="C133" s="6">
        <v>52</v>
      </c>
      <c r="D133" s="6">
        <v>35</v>
      </c>
      <c r="E133" s="6">
        <v>47</v>
      </c>
      <c r="F133" s="7">
        <v>149058</v>
      </c>
    </row>
    <row r="134" spans="1:6" ht="30.75">
      <c r="A134" s="2" t="s">
        <v>584</v>
      </c>
      <c r="B134" s="3"/>
      <c r="C134" s="3">
        <v>52</v>
      </c>
      <c r="D134" s="8" t="s">
        <v>353</v>
      </c>
      <c r="E134" s="3">
        <v>54</v>
      </c>
      <c r="F134" s="4">
        <v>99553</v>
      </c>
    </row>
    <row r="135" spans="1:6" ht="45.75">
      <c r="A135" s="5" t="s">
        <v>585</v>
      </c>
      <c r="B135" s="5">
        <v>95660</v>
      </c>
      <c r="C135" s="6">
        <v>52</v>
      </c>
      <c r="D135" s="6">
        <v>32</v>
      </c>
      <c r="E135" s="6">
        <v>56</v>
      </c>
      <c r="F135" s="7">
        <v>42694</v>
      </c>
    </row>
    <row r="136" spans="1:6" ht="30.75">
      <c r="A136" s="2" t="s">
        <v>586</v>
      </c>
      <c r="B136" s="2">
        <v>91945</v>
      </c>
      <c r="C136" s="3">
        <v>52</v>
      </c>
      <c r="D136" s="3">
        <v>39</v>
      </c>
      <c r="E136" s="3">
        <v>34</v>
      </c>
      <c r="F136" s="4">
        <v>25320</v>
      </c>
    </row>
    <row r="137" spans="1:6" ht="15.75">
      <c r="A137" s="5" t="s">
        <v>587</v>
      </c>
      <c r="B137" s="6"/>
      <c r="C137" s="6">
        <v>52</v>
      </c>
      <c r="D137" s="6">
        <v>16</v>
      </c>
      <c r="E137" s="6">
        <v>52</v>
      </c>
      <c r="F137" s="7">
        <v>20675</v>
      </c>
    </row>
    <row r="138" spans="1:6" ht="15.75">
      <c r="A138" s="2" t="s">
        <v>588</v>
      </c>
      <c r="B138" s="2">
        <v>95123</v>
      </c>
      <c r="C138" s="3">
        <v>51</v>
      </c>
      <c r="D138" s="3">
        <v>40</v>
      </c>
      <c r="E138" s="3">
        <v>62</v>
      </c>
      <c r="F138" s="4">
        <v>945942</v>
      </c>
    </row>
    <row r="139" spans="1:6" ht="15.75">
      <c r="A139" s="5" t="s">
        <v>589</v>
      </c>
      <c r="B139" s="5">
        <v>92867</v>
      </c>
      <c r="C139" s="6">
        <v>51</v>
      </c>
      <c r="D139" s="6">
        <v>32</v>
      </c>
      <c r="E139" s="6">
        <v>53</v>
      </c>
      <c r="F139" s="7">
        <v>136416</v>
      </c>
    </row>
    <row r="140" spans="1:6" ht="15.75">
      <c r="A140" s="2" t="s">
        <v>590</v>
      </c>
      <c r="B140" s="3"/>
      <c r="C140" s="3">
        <v>51</v>
      </c>
      <c r="D140" s="8" t="s">
        <v>353</v>
      </c>
      <c r="E140" s="3">
        <v>60</v>
      </c>
      <c r="F140" s="4">
        <v>76915</v>
      </c>
    </row>
    <row r="141" spans="1:6" ht="15.75">
      <c r="A141" s="5" t="s">
        <v>591</v>
      </c>
      <c r="B141" s="5">
        <v>92780</v>
      </c>
      <c r="C141" s="6">
        <v>51</v>
      </c>
      <c r="D141" s="6">
        <v>32</v>
      </c>
      <c r="E141" s="6">
        <v>59</v>
      </c>
      <c r="F141" s="7">
        <v>75540</v>
      </c>
    </row>
    <row r="142" spans="1:6" ht="15.75">
      <c r="A142" s="2" t="s">
        <v>592</v>
      </c>
      <c r="B142" s="2">
        <v>91001</v>
      </c>
      <c r="C142" s="3">
        <v>51</v>
      </c>
      <c r="D142" s="8" t="s">
        <v>353</v>
      </c>
      <c r="E142" s="3">
        <v>44</v>
      </c>
      <c r="F142" s="4">
        <v>42777</v>
      </c>
    </row>
    <row r="143" spans="1:6" ht="15.75">
      <c r="A143" s="5" t="s">
        <v>593</v>
      </c>
      <c r="B143" s="6"/>
      <c r="C143" s="6">
        <v>51</v>
      </c>
      <c r="D143" s="9" t="s">
        <v>353</v>
      </c>
      <c r="E143" s="6">
        <v>46</v>
      </c>
      <c r="F143" s="7">
        <v>42598</v>
      </c>
    </row>
    <row r="144" spans="1:6" ht="15.75">
      <c r="A144" s="2" t="s">
        <v>594</v>
      </c>
      <c r="B144" s="2">
        <v>94536</v>
      </c>
      <c r="C144" s="3">
        <v>50</v>
      </c>
      <c r="D144" s="3">
        <v>36</v>
      </c>
      <c r="E144" s="3">
        <v>54</v>
      </c>
      <c r="F144" s="4">
        <v>214089</v>
      </c>
    </row>
    <row r="145" spans="1:6" ht="15.75">
      <c r="A145" s="5" t="s">
        <v>595</v>
      </c>
      <c r="B145" s="6"/>
      <c r="C145" s="6">
        <v>50</v>
      </c>
      <c r="D145" s="6">
        <v>38</v>
      </c>
      <c r="E145" s="6">
        <v>90</v>
      </c>
      <c r="F145" s="7">
        <v>65622</v>
      </c>
    </row>
    <row r="146" spans="1:6" ht="30.75">
      <c r="A146" s="2" t="s">
        <v>596</v>
      </c>
      <c r="B146" s="3"/>
      <c r="C146" s="3">
        <v>50</v>
      </c>
      <c r="D146" s="3">
        <v>22</v>
      </c>
      <c r="E146" s="3">
        <v>65</v>
      </c>
      <c r="F146" s="4">
        <v>55468</v>
      </c>
    </row>
    <row r="147" spans="1:6" ht="15.75">
      <c r="A147" s="5" t="s">
        <v>597</v>
      </c>
      <c r="B147" s="5">
        <v>92870</v>
      </c>
      <c r="C147" s="6">
        <v>50</v>
      </c>
      <c r="D147" s="6">
        <v>29</v>
      </c>
      <c r="E147" s="6">
        <v>46</v>
      </c>
      <c r="F147" s="7">
        <v>50533</v>
      </c>
    </row>
    <row r="148" spans="1:6" ht="15.75">
      <c r="A148" s="2" t="s">
        <v>598</v>
      </c>
      <c r="B148" s="3"/>
      <c r="C148" s="3">
        <v>50</v>
      </c>
      <c r="D148" s="8" t="s">
        <v>353</v>
      </c>
      <c r="E148" s="3">
        <v>46</v>
      </c>
      <c r="F148" s="4">
        <v>39282</v>
      </c>
    </row>
    <row r="149" spans="1:6" ht="30.75">
      <c r="A149" s="5" t="s">
        <v>599</v>
      </c>
      <c r="B149" s="5">
        <v>94404</v>
      </c>
      <c r="C149" s="6">
        <v>50</v>
      </c>
      <c r="D149" s="9" t="s">
        <v>353</v>
      </c>
      <c r="E149" s="6">
        <v>64</v>
      </c>
      <c r="F149" s="7">
        <v>30567</v>
      </c>
    </row>
    <row r="150" spans="1:6" ht="15.75">
      <c r="A150" s="2" t="s">
        <v>600</v>
      </c>
      <c r="B150" s="3"/>
      <c r="C150" s="3">
        <v>50</v>
      </c>
      <c r="D150" s="8" t="s">
        <v>353</v>
      </c>
      <c r="E150" s="3">
        <v>52</v>
      </c>
      <c r="F150" s="4">
        <v>24194</v>
      </c>
    </row>
    <row r="151" spans="1:6" ht="30.75">
      <c r="A151" s="5" t="s">
        <v>601</v>
      </c>
      <c r="B151" s="5">
        <v>95822</v>
      </c>
      <c r="C151" s="6">
        <v>49</v>
      </c>
      <c r="D151" s="6">
        <v>34</v>
      </c>
      <c r="E151" s="6">
        <v>67</v>
      </c>
      <c r="F151" s="7">
        <v>466488</v>
      </c>
    </row>
    <row r="152" spans="1:6" ht="15.75">
      <c r="A152" s="2" t="s">
        <v>323</v>
      </c>
      <c r="B152" s="2">
        <v>94518</v>
      </c>
      <c r="C152" s="3">
        <v>49</v>
      </c>
      <c r="D152" s="3">
        <v>30</v>
      </c>
      <c r="E152" s="3">
        <v>53</v>
      </c>
      <c r="F152" s="4">
        <v>122067</v>
      </c>
    </row>
    <row r="153" spans="1:6" ht="15.75">
      <c r="A153" s="5" t="s">
        <v>602</v>
      </c>
      <c r="B153" s="5">
        <v>95926</v>
      </c>
      <c r="C153" s="6">
        <v>49</v>
      </c>
      <c r="D153" s="9" t="s">
        <v>353</v>
      </c>
      <c r="E153" s="6">
        <v>69</v>
      </c>
      <c r="F153" s="7">
        <v>86187</v>
      </c>
    </row>
    <row r="154" spans="1:6" ht="30.75">
      <c r="A154" s="2" t="s">
        <v>603</v>
      </c>
      <c r="B154" s="2">
        <v>92660</v>
      </c>
      <c r="C154" s="3">
        <v>49</v>
      </c>
      <c r="D154" s="3">
        <v>27</v>
      </c>
      <c r="E154" s="3">
        <v>53</v>
      </c>
      <c r="F154" s="4">
        <v>85186</v>
      </c>
    </row>
    <row r="155" spans="1:6" ht="15.75">
      <c r="A155" s="5" t="s">
        <v>604</v>
      </c>
      <c r="B155" s="5">
        <v>95355</v>
      </c>
      <c r="C155" s="6">
        <v>48</v>
      </c>
      <c r="D155" s="6">
        <v>30</v>
      </c>
      <c r="E155" s="6">
        <v>48</v>
      </c>
      <c r="F155" s="7">
        <v>201165</v>
      </c>
    </row>
    <row r="156" spans="1:6" ht="15.75">
      <c r="A156" s="2" t="s">
        <v>605</v>
      </c>
      <c r="B156" s="2">
        <v>91761</v>
      </c>
      <c r="C156" s="3">
        <v>48</v>
      </c>
      <c r="D156" s="3">
        <v>23</v>
      </c>
      <c r="E156" s="3">
        <v>46</v>
      </c>
      <c r="F156" s="4">
        <v>163924</v>
      </c>
    </row>
    <row r="157" spans="1:6" ht="60.75">
      <c r="A157" s="5" t="s">
        <v>606</v>
      </c>
      <c r="B157" s="6"/>
      <c r="C157" s="6">
        <v>48</v>
      </c>
      <c r="D157" s="9" t="s">
        <v>353</v>
      </c>
      <c r="E157" s="6">
        <v>59</v>
      </c>
      <c r="F157" s="7">
        <v>106433</v>
      </c>
    </row>
    <row r="158" spans="1:6" ht="15.75">
      <c r="A158" s="2" t="s">
        <v>607</v>
      </c>
      <c r="B158" s="2">
        <v>91786</v>
      </c>
      <c r="C158" s="3">
        <v>48</v>
      </c>
      <c r="D158" s="3">
        <v>21</v>
      </c>
      <c r="E158" s="3">
        <v>47</v>
      </c>
      <c r="F158" s="4">
        <v>73732</v>
      </c>
    </row>
    <row r="159" spans="1:6" ht="30.75">
      <c r="A159" s="5" t="s">
        <v>608</v>
      </c>
      <c r="B159" s="6"/>
      <c r="C159" s="6">
        <v>48</v>
      </c>
      <c r="D159" s="6">
        <v>32</v>
      </c>
      <c r="E159" s="6">
        <v>65</v>
      </c>
      <c r="F159" s="7">
        <v>58302</v>
      </c>
    </row>
    <row r="160" spans="1:6" ht="30.75">
      <c r="A160" s="2" t="s">
        <v>609</v>
      </c>
      <c r="B160" s="2">
        <v>91711</v>
      </c>
      <c r="C160" s="3">
        <v>48</v>
      </c>
      <c r="D160" s="8" t="s">
        <v>353</v>
      </c>
      <c r="E160" s="3">
        <v>50</v>
      </c>
      <c r="F160" s="4">
        <v>34926</v>
      </c>
    </row>
    <row r="161" spans="1:6" ht="15.75">
      <c r="A161" s="5" t="s">
        <v>610</v>
      </c>
      <c r="B161" s="6"/>
      <c r="C161" s="6">
        <v>48</v>
      </c>
      <c r="D161" s="9" t="s">
        <v>353</v>
      </c>
      <c r="E161" s="6">
        <v>47</v>
      </c>
      <c r="F161" s="7">
        <v>24270</v>
      </c>
    </row>
    <row r="162" spans="1:6" ht="15.75">
      <c r="A162" s="2" t="s">
        <v>611</v>
      </c>
      <c r="B162" s="3"/>
      <c r="C162" s="3">
        <v>48</v>
      </c>
      <c r="D162" s="8" t="s">
        <v>353</v>
      </c>
      <c r="E162" s="3">
        <v>48</v>
      </c>
      <c r="F162" s="4">
        <v>21321</v>
      </c>
    </row>
    <row r="163" spans="1:6" ht="15.75">
      <c r="A163" s="5" t="s">
        <v>612</v>
      </c>
      <c r="B163" s="6"/>
      <c r="C163" s="6">
        <v>48</v>
      </c>
      <c r="D163" s="9" t="s">
        <v>353</v>
      </c>
      <c r="E163" s="6">
        <v>42</v>
      </c>
      <c r="F163" s="7">
        <v>18351</v>
      </c>
    </row>
    <row r="164" spans="1:6" ht="15.75">
      <c r="A164" s="2" t="s">
        <v>613</v>
      </c>
      <c r="B164" s="3"/>
      <c r="C164" s="3">
        <v>48</v>
      </c>
      <c r="D164" s="8" t="s">
        <v>353</v>
      </c>
      <c r="E164" s="3">
        <v>65</v>
      </c>
      <c r="F164" s="4">
        <v>17231</v>
      </c>
    </row>
    <row r="165" spans="1:6" ht="15.75">
      <c r="A165" s="5" t="s">
        <v>614</v>
      </c>
      <c r="B165" s="5">
        <v>93702</v>
      </c>
      <c r="C165" s="6">
        <v>47</v>
      </c>
      <c r="D165" s="6">
        <v>33</v>
      </c>
      <c r="E165" s="6">
        <v>58</v>
      </c>
      <c r="F165" s="7">
        <v>494665</v>
      </c>
    </row>
    <row r="166" spans="1:6" ht="30.75">
      <c r="A166" s="2" t="s">
        <v>615</v>
      </c>
      <c r="B166" s="2">
        <v>95405</v>
      </c>
      <c r="C166" s="3">
        <v>47</v>
      </c>
      <c r="D166" s="3">
        <v>27</v>
      </c>
      <c r="E166" s="3">
        <v>51</v>
      </c>
      <c r="F166" s="4">
        <v>167815</v>
      </c>
    </row>
    <row r="167" spans="1:6" ht="30.75">
      <c r="A167" s="5" t="s">
        <v>616</v>
      </c>
      <c r="B167" s="5">
        <v>91790</v>
      </c>
      <c r="C167" s="6">
        <v>47</v>
      </c>
      <c r="D167" s="9" t="s">
        <v>353</v>
      </c>
      <c r="E167" s="6">
        <v>37</v>
      </c>
      <c r="F167" s="7">
        <v>106098</v>
      </c>
    </row>
    <row r="168" spans="1:6" ht="30.75">
      <c r="A168" s="2" t="s">
        <v>617</v>
      </c>
      <c r="B168" s="3"/>
      <c r="C168" s="3">
        <v>47</v>
      </c>
      <c r="D168" s="8" t="s">
        <v>353</v>
      </c>
      <c r="E168" s="3">
        <v>53</v>
      </c>
      <c r="F168" s="4">
        <v>69516</v>
      </c>
    </row>
    <row r="169" spans="1:6" ht="15.75">
      <c r="A169" s="5" t="s">
        <v>618</v>
      </c>
      <c r="B169" s="6"/>
      <c r="C169" s="6">
        <v>47</v>
      </c>
      <c r="D169" s="6">
        <v>29</v>
      </c>
      <c r="E169" s="6">
        <v>54</v>
      </c>
      <c r="F169" s="7">
        <v>57941</v>
      </c>
    </row>
    <row r="170" spans="1:6" ht="15.75">
      <c r="A170" s="2" t="s">
        <v>619</v>
      </c>
      <c r="B170" s="2">
        <v>91741</v>
      </c>
      <c r="C170" s="3">
        <v>47</v>
      </c>
      <c r="D170" s="3">
        <v>32</v>
      </c>
      <c r="E170" s="3">
        <v>42</v>
      </c>
      <c r="F170" s="4">
        <v>50073</v>
      </c>
    </row>
    <row r="171" spans="1:6" ht="15.75">
      <c r="A171" s="5" t="s">
        <v>620</v>
      </c>
      <c r="B171" s="6"/>
      <c r="C171" s="6">
        <v>47</v>
      </c>
      <c r="D171" s="9" t="s">
        <v>353</v>
      </c>
      <c r="E171" s="6">
        <v>63</v>
      </c>
      <c r="F171" s="7">
        <v>48821</v>
      </c>
    </row>
    <row r="172" spans="1:6" ht="30.75">
      <c r="A172" s="2" t="s">
        <v>621</v>
      </c>
      <c r="B172" s="2">
        <v>90638</v>
      </c>
      <c r="C172" s="3">
        <v>47</v>
      </c>
      <c r="D172" s="8" t="s">
        <v>353</v>
      </c>
      <c r="E172" s="3">
        <v>51</v>
      </c>
      <c r="F172" s="4">
        <v>48527</v>
      </c>
    </row>
    <row r="173" spans="1:6" ht="15.75">
      <c r="A173" s="5" t="s">
        <v>622</v>
      </c>
      <c r="B173" s="6"/>
      <c r="C173" s="6">
        <v>47</v>
      </c>
      <c r="D173" s="9" t="s">
        <v>353</v>
      </c>
      <c r="E173" s="6">
        <v>51</v>
      </c>
      <c r="F173" s="7">
        <v>29413</v>
      </c>
    </row>
    <row r="174" spans="1:6" ht="30.75">
      <c r="A174" s="2" t="s">
        <v>623</v>
      </c>
      <c r="B174" s="2">
        <v>94070</v>
      </c>
      <c r="C174" s="3">
        <v>47</v>
      </c>
      <c r="D174" s="8" t="s">
        <v>353</v>
      </c>
      <c r="E174" s="3">
        <v>41</v>
      </c>
      <c r="F174" s="4">
        <v>28406</v>
      </c>
    </row>
    <row r="175" spans="1:6" ht="15.75">
      <c r="A175" s="5" t="s">
        <v>624</v>
      </c>
      <c r="B175" s="6"/>
      <c r="C175" s="6">
        <v>47</v>
      </c>
      <c r="D175" s="6">
        <v>11</v>
      </c>
      <c r="E175" s="6">
        <v>37</v>
      </c>
      <c r="F175" s="7">
        <v>25835</v>
      </c>
    </row>
    <row r="176" spans="1:6" ht="15.75">
      <c r="A176" s="2" t="s">
        <v>356</v>
      </c>
      <c r="B176" s="3"/>
      <c r="C176" s="3">
        <v>47</v>
      </c>
      <c r="D176" s="8" t="s">
        <v>353</v>
      </c>
      <c r="E176" s="3">
        <v>42</v>
      </c>
      <c r="F176" s="4">
        <v>23219</v>
      </c>
    </row>
    <row r="177" spans="1:6" ht="30.75">
      <c r="A177" s="5" t="s">
        <v>625</v>
      </c>
      <c r="B177" s="5">
        <v>91911</v>
      </c>
      <c r="C177" s="6">
        <v>46</v>
      </c>
      <c r="D177" s="6">
        <v>35</v>
      </c>
      <c r="E177" s="6">
        <v>41</v>
      </c>
      <c r="F177" s="7">
        <v>243916</v>
      </c>
    </row>
    <row r="178" spans="1:6" ht="15.75">
      <c r="A178" s="2" t="s">
        <v>626</v>
      </c>
      <c r="B178" s="2">
        <v>94590</v>
      </c>
      <c r="C178" s="3">
        <v>46</v>
      </c>
      <c r="D178" s="3">
        <v>28</v>
      </c>
      <c r="E178" s="3">
        <v>36</v>
      </c>
      <c r="F178" s="4">
        <v>115942</v>
      </c>
    </row>
    <row r="179" spans="1:6" ht="15.75">
      <c r="A179" s="5" t="s">
        <v>627</v>
      </c>
      <c r="B179" s="5">
        <v>92083</v>
      </c>
      <c r="C179" s="6">
        <v>46</v>
      </c>
      <c r="D179" s="6">
        <v>33</v>
      </c>
      <c r="E179" s="6">
        <v>30</v>
      </c>
      <c r="F179" s="7">
        <v>93834</v>
      </c>
    </row>
    <row r="180" spans="1:6" ht="15.75">
      <c r="A180" s="2" t="s">
        <v>628</v>
      </c>
      <c r="B180" s="3"/>
      <c r="C180" s="3">
        <v>46</v>
      </c>
      <c r="D180" s="3">
        <v>29</v>
      </c>
      <c r="E180" s="3">
        <v>45</v>
      </c>
      <c r="F180" s="4">
        <v>68549</v>
      </c>
    </row>
    <row r="181" spans="1:6" ht="30.75">
      <c r="A181" s="5" t="s">
        <v>629</v>
      </c>
      <c r="B181" s="5">
        <v>95608</v>
      </c>
      <c r="C181" s="6">
        <v>46</v>
      </c>
      <c r="D181" s="9" t="s">
        <v>353</v>
      </c>
      <c r="E181" s="6">
        <v>54</v>
      </c>
      <c r="F181" s="7">
        <v>61762</v>
      </c>
    </row>
    <row r="182" spans="1:6" ht="30.75">
      <c r="A182" s="2" t="s">
        <v>630</v>
      </c>
      <c r="B182" s="2">
        <v>95842</v>
      </c>
      <c r="C182" s="3">
        <v>46</v>
      </c>
      <c r="D182" s="8" t="s">
        <v>353</v>
      </c>
      <c r="E182" s="3">
        <v>55</v>
      </c>
      <c r="F182" s="4">
        <v>33121</v>
      </c>
    </row>
    <row r="183" spans="1:6" ht="15.75">
      <c r="A183" s="5" t="s">
        <v>631</v>
      </c>
      <c r="B183" s="6"/>
      <c r="C183" s="6">
        <v>46</v>
      </c>
      <c r="D183" s="6">
        <v>27</v>
      </c>
      <c r="E183" s="6">
        <v>73</v>
      </c>
      <c r="F183" s="7">
        <v>28976</v>
      </c>
    </row>
    <row r="184" spans="1:6" ht="15.75">
      <c r="A184" s="2" t="s">
        <v>632</v>
      </c>
      <c r="B184" s="3"/>
      <c r="C184" s="3">
        <v>46</v>
      </c>
      <c r="D184" s="8" t="s">
        <v>353</v>
      </c>
      <c r="E184" s="3">
        <v>45</v>
      </c>
      <c r="F184" s="4">
        <v>24953</v>
      </c>
    </row>
    <row r="185" spans="1:6" ht="45.75">
      <c r="A185" s="5" t="s">
        <v>633</v>
      </c>
      <c r="B185" s="6"/>
      <c r="C185" s="6">
        <v>46</v>
      </c>
      <c r="D185" s="9" t="s">
        <v>353</v>
      </c>
      <c r="E185" s="6">
        <v>66</v>
      </c>
      <c r="F185" s="7">
        <v>21403</v>
      </c>
    </row>
    <row r="186" spans="1:6" ht="15.75">
      <c r="A186" s="2" t="s">
        <v>634</v>
      </c>
      <c r="B186" s="3"/>
      <c r="C186" s="3">
        <v>46</v>
      </c>
      <c r="D186" s="8" t="s">
        <v>353</v>
      </c>
      <c r="E186" s="3">
        <v>56</v>
      </c>
      <c r="F186" s="4">
        <v>19718</v>
      </c>
    </row>
    <row r="187" spans="1:6" ht="45.75">
      <c r="A187" s="5" t="s">
        <v>635</v>
      </c>
      <c r="B187" s="5">
        <v>92405</v>
      </c>
      <c r="C187" s="6">
        <v>45</v>
      </c>
      <c r="D187" s="6">
        <v>31</v>
      </c>
      <c r="E187" s="6">
        <v>44</v>
      </c>
      <c r="F187" s="7">
        <v>209924</v>
      </c>
    </row>
    <row r="188" spans="1:6" ht="30.75">
      <c r="A188" s="2" t="s">
        <v>636</v>
      </c>
      <c r="B188" s="3"/>
      <c r="C188" s="3">
        <v>45</v>
      </c>
      <c r="D188" s="3">
        <v>30</v>
      </c>
      <c r="E188" s="3">
        <v>40</v>
      </c>
      <c r="F188" s="4">
        <v>143911</v>
      </c>
    </row>
    <row r="189" spans="1:6" ht="15.75">
      <c r="A189" s="5" t="s">
        <v>637</v>
      </c>
      <c r="B189" s="6"/>
      <c r="C189" s="6">
        <v>45</v>
      </c>
      <c r="D189" s="9" t="s">
        <v>353</v>
      </c>
      <c r="E189" s="6">
        <v>46</v>
      </c>
      <c r="F189" s="7">
        <v>47513</v>
      </c>
    </row>
    <row r="190" spans="1:6" ht="15.75">
      <c r="A190" s="2" t="s">
        <v>638</v>
      </c>
      <c r="B190" s="3"/>
      <c r="C190" s="3">
        <v>45</v>
      </c>
      <c r="D190" s="8" t="s">
        <v>353</v>
      </c>
      <c r="E190" s="3">
        <v>26</v>
      </c>
      <c r="F190" s="4">
        <v>37234</v>
      </c>
    </row>
    <row r="191" spans="1:6" ht="15.75">
      <c r="A191" s="5" t="s">
        <v>639</v>
      </c>
      <c r="B191" s="6"/>
      <c r="C191" s="6">
        <v>45</v>
      </c>
      <c r="D191" s="6">
        <v>29</v>
      </c>
      <c r="E191" s="6">
        <v>47</v>
      </c>
      <c r="F191" s="7">
        <v>32684</v>
      </c>
    </row>
    <row r="192" spans="1:6" ht="15.75">
      <c r="A192" s="2" t="s">
        <v>640</v>
      </c>
      <c r="B192" s="3"/>
      <c r="C192" s="3">
        <v>45</v>
      </c>
      <c r="D192" s="8" t="s">
        <v>353</v>
      </c>
      <c r="E192" s="3">
        <v>43</v>
      </c>
      <c r="F192" s="4">
        <v>16988</v>
      </c>
    </row>
    <row r="193" spans="1:6" ht="15.75">
      <c r="A193" s="5" t="s">
        <v>641</v>
      </c>
      <c r="B193" s="5">
        <v>95207</v>
      </c>
      <c r="C193" s="6">
        <v>44</v>
      </c>
      <c r="D193" s="6">
        <v>25</v>
      </c>
      <c r="E193" s="6">
        <v>52</v>
      </c>
      <c r="F193" s="7">
        <v>291707</v>
      </c>
    </row>
    <row r="194" spans="1:6" ht="15.75">
      <c r="A194" s="2" t="s">
        <v>642</v>
      </c>
      <c r="B194" s="3"/>
      <c r="C194" s="3">
        <v>44</v>
      </c>
      <c r="D194" s="3">
        <v>20</v>
      </c>
      <c r="E194" s="3">
        <v>46</v>
      </c>
      <c r="F194" s="4">
        <v>77983</v>
      </c>
    </row>
    <row r="195" spans="1:6" ht="30.75">
      <c r="A195" s="5" t="s">
        <v>643</v>
      </c>
      <c r="B195" s="6"/>
      <c r="C195" s="6">
        <v>44</v>
      </c>
      <c r="D195" s="9" t="s">
        <v>353</v>
      </c>
      <c r="E195" s="6">
        <v>32</v>
      </c>
      <c r="F195" s="7">
        <v>48993</v>
      </c>
    </row>
    <row r="196" spans="1:6" ht="15.75">
      <c r="A196" s="2" t="s">
        <v>644</v>
      </c>
      <c r="B196" s="3"/>
      <c r="C196" s="3">
        <v>44</v>
      </c>
      <c r="D196" s="3">
        <v>17</v>
      </c>
      <c r="E196" s="3">
        <v>43</v>
      </c>
      <c r="F196" s="4">
        <v>45417</v>
      </c>
    </row>
    <row r="197" spans="1:6" ht="15.75">
      <c r="A197" s="5" t="s">
        <v>645</v>
      </c>
      <c r="B197" s="6"/>
      <c r="C197" s="6">
        <v>44</v>
      </c>
      <c r="D197" s="9" t="s">
        <v>353</v>
      </c>
      <c r="E197" s="6">
        <v>45</v>
      </c>
      <c r="F197" s="7">
        <v>38572</v>
      </c>
    </row>
    <row r="198" spans="1:6" ht="15.75">
      <c r="A198" s="2" t="s">
        <v>646</v>
      </c>
      <c r="B198" s="3"/>
      <c r="C198" s="3">
        <v>44</v>
      </c>
      <c r="D198" s="3">
        <v>17</v>
      </c>
      <c r="E198" s="3">
        <v>47</v>
      </c>
      <c r="F198" s="4">
        <v>34928</v>
      </c>
    </row>
    <row r="199" spans="1:6" ht="15.75">
      <c r="A199" s="5" t="s">
        <v>647</v>
      </c>
      <c r="B199" s="6"/>
      <c r="C199" s="6">
        <v>44</v>
      </c>
      <c r="D199" s="6">
        <v>32</v>
      </c>
      <c r="E199" s="6">
        <v>32</v>
      </c>
      <c r="F199" s="7">
        <v>34169</v>
      </c>
    </row>
    <row r="200" spans="1:6" ht="15.75">
      <c r="A200" s="2" t="s">
        <v>648</v>
      </c>
      <c r="B200" s="3"/>
      <c r="C200" s="3">
        <v>44</v>
      </c>
      <c r="D200" s="8" t="s">
        <v>353</v>
      </c>
      <c r="E200" s="3">
        <v>73</v>
      </c>
      <c r="F200" s="4">
        <v>29888</v>
      </c>
    </row>
    <row r="201" spans="1:6" ht="30.75">
      <c r="A201" s="5" t="s">
        <v>649</v>
      </c>
      <c r="B201" s="6"/>
      <c r="C201" s="6">
        <v>44</v>
      </c>
      <c r="D201" s="9" t="s">
        <v>353</v>
      </c>
      <c r="E201" s="6">
        <v>39</v>
      </c>
      <c r="F201" s="7">
        <v>17252</v>
      </c>
    </row>
    <row r="202" spans="1:6" ht="15.75">
      <c r="A202" s="2" t="s">
        <v>650</v>
      </c>
      <c r="B202" s="2">
        <v>92505</v>
      </c>
      <c r="C202" s="3">
        <v>43</v>
      </c>
      <c r="D202" s="3">
        <v>30</v>
      </c>
      <c r="E202" s="3">
        <v>49</v>
      </c>
      <c r="F202" s="4">
        <v>303871</v>
      </c>
    </row>
    <row r="203" spans="1:6" ht="15.75">
      <c r="A203" s="5" t="s">
        <v>651</v>
      </c>
      <c r="B203" s="5">
        <v>92612</v>
      </c>
      <c r="C203" s="6">
        <v>43</v>
      </c>
      <c r="D203" s="6">
        <v>26</v>
      </c>
      <c r="E203" s="6">
        <v>69</v>
      </c>
      <c r="F203" s="7">
        <v>212375</v>
      </c>
    </row>
    <row r="204" spans="1:6" ht="30.75">
      <c r="A204" s="2" t="s">
        <v>652</v>
      </c>
      <c r="B204" s="2">
        <v>95610</v>
      </c>
      <c r="C204" s="3">
        <v>43</v>
      </c>
      <c r="D204" s="8" t="s">
        <v>353</v>
      </c>
      <c r="E204" s="3">
        <v>46</v>
      </c>
      <c r="F204" s="4">
        <v>83301</v>
      </c>
    </row>
    <row r="205" spans="1:6" ht="15.75">
      <c r="A205" s="5" t="s">
        <v>653</v>
      </c>
      <c r="B205" s="5">
        <v>95376</v>
      </c>
      <c r="C205" s="6">
        <v>43</v>
      </c>
      <c r="D205" s="9" t="s">
        <v>353</v>
      </c>
      <c r="E205" s="6">
        <v>46</v>
      </c>
      <c r="F205" s="7">
        <v>82922</v>
      </c>
    </row>
    <row r="206" spans="1:6" ht="15.75">
      <c r="A206" s="2" t="s">
        <v>654</v>
      </c>
      <c r="B206" s="3"/>
      <c r="C206" s="3">
        <v>43</v>
      </c>
      <c r="D206" s="8" t="s">
        <v>353</v>
      </c>
      <c r="E206" s="3">
        <v>46</v>
      </c>
      <c r="F206" s="4">
        <v>65201</v>
      </c>
    </row>
    <row r="207" spans="1:6" ht="15.75">
      <c r="A207" s="5" t="s">
        <v>655</v>
      </c>
      <c r="B207" s="6"/>
      <c r="C207" s="6">
        <v>43</v>
      </c>
      <c r="D207" s="9" t="s">
        <v>353</v>
      </c>
      <c r="E207" s="6">
        <v>54</v>
      </c>
      <c r="F207" s="7">
        <v>64925</v>
      </c>
    </row>
    <row r="208" spans="1:6" ht="30.75">
      <c r="A208" s="2" t="s">
        <v>656</v>
      </c>
      <c r="B208" s="3"/>
      <c r="C208" s="3">
        <v>43</v>
      </c>
      <c r="D208" s="3">
        <v>33</v>
      </c>
      <c r="E208" s="3">
        <v>60</v>
      </c>
      <c r="F208" s="4">
        <v>64776</v>
      </c>
    </row>
    <row r="209" spans="1:6" ht="15.75">
      <c r="A209" s="5" t="s">
        <v>657</v>
      </c>
      <c r="B209" s="5">
        <v>92024</v>
      </c>
      <c r="C209" s="6">
        <v>43</v>
      </c>
      <c r="D209" s="9" t="s">
        <v>353</v>
      </c>
      <c r="E209" s="6">
        <v>35</v>
      </c>
      <c r="F209" s="7">
        <v>59518</v>
      </c>
    </row>
    <row r="210" spans="1:6" ht="15.75">
      <c r="A210" s="2" t="s">
        <v>658</v>
      </c>
      <c r="B210" s="3"/>
      <c r="C210" s="3">
        <v>43</v>
      </c>
      <c r="D210" s="3">
        <v>26</v>
      </c>
      <c r="E210" s="3">
        <v>45</v>
      </c>
      <c r="F210" s="4">
        <v>52154</v>
      </c>
    </row>
    <row r="211" spans="1:6" ht="15.75">
      <c r="A211" s="5" t="s">
        <v>659</v>
      </c>
      <c r="B211" s="6"/>
      <c r="C211" s="6">
        <v>43</v>
      </c>
      <c r="D211" s="9" t="s">
        <v>353</v>
      </c>
      <c r="E211" s="6">
        <v>45</v>
      </c>
      <c r="F211" s="7">
        <v>24531</v>
      </c>
    </row>
    <row r="212" spans="1:6" ht="30.75">
      <c r="A212" s="2" t="s">
        <v>660</v>
      </c>
      <c r="B212" s="3"/>
      <c r="C212" s="3">
        <v>43</v>
      </c>
      <c r="D212" s="3">
        <v>32</v>
      </c>
      <c r="E212" s="3">
        <v>24</v>
      </c>
      <c r="F212" s="4">
        <v>22723</v>
      </c>
    </row>
    <row r="213" spans="1:6" ht="30.75">
      <c r="A213" s="5" t="s">
        <v>661</v>
      </c>
      <c r="B213" s="6"/>
      <c r="C213" s="6">
        <v>43</v>
      </c>
      <c r="D213" s="6">
        <v>32</v>
      </c>
      <c r="E213" s="6">
        <v>56</v>
      </c>
      <c r="F213" s="7">
        <v>22681</v>
      </c>
    </row>
    <row r="214" spans="1:6" ht="15.75">
      <c r="A214" s="2" t="s">
        <v>662</v>
      </c>
      <c r="B214" s="3"/>
      <c r="C214" s="3">
        <v>43</v>
      </c>
      <c r="D214" s="8" t="s">
        <v>353</v>
      </c>
      <c r="E214" s="3">
        <v>47</v>
      </c>
      <c r="F214" s="4">
        <v>21349</v>
      </c>
    </row>
    <row r="215" spans="1:6" ht="15.75">
      <c r="A215" s="5" t="s">
        <v>663</v>
      </c>
      <c r="B215" s="6"/>
      <c r="C215" s="6">
        <v>42</v>
      </c>
      <c r="D215" s="9" t="s">
        <v>353</v>
      </c>
      <c r="E215" s="6">
        <v>54</v>
      </c>
      <c r="F215" s="7">
        <v>78958</v>
      </c>
    </row>
    <row r="216" spans="1:6" ht="30.75">
      <c r="A216" s="2" t="s">
        <v>664</v>
      </c>
      <c r="B216" s="3"/>
      <c r="C216" s="3">
        <v>42</v>
      </c>
      <c r="D216" s="8" t="s">
        <v>353</v>
      </c>
      <c r="E216" s="3">
        <v>58</v>
      </c>
      <c r="F216" s="4">
        <v>70285</v>
      </c>
    </row>
    <row r="217" spans="1:6" ht="15.75">
      <c r="A217" s="5" t="s">
        <v>665</v>
      </c>
      <c r="B217" s="6"/>
      <c r="C217" s="6">
        <v>42</v>
      </c>
      <c r="D217" s="9" t="s">
        <v>353</v>
      </c>
      <c r="E217" s="6">
        <v>45</v>
      </c>
      <c r="F217" s="7">
        <v>67096</v>
      </c>
    </row>
    <row r="218" spans="1:6" ht="15.75">
      <c r="A218" s="2" t="s">
        <v>666</v>
      </c>
      <c r="B218" s="3"/>
      <c r="C218" s="3">
        <v>42</v>
      </c>
      <c r="D218" s="8" t="s">
        <v>353</v>
      </c>
      <c r="E218" s="3">
        <v>44</v>
      </c>
      <c r="F218" s="4">
        <v>61416</v>
      </c>
    </row>
    <row r="219" spans="1:6" ht="15.75">
      <c r="A219" s="5" t="s">
        <v>667</v>
      </c>
      <c r="B219" s="6"/>
      <c r="C219" s="6">
        <v>42</v>
      </c>
      <c r="D219" s="9" t="s">
        <v>353</v>
      </c>
      <c r="E219" s="6">
        <v>37</v>
      </c>
      <c r="F219" s="7">
        <v>31063</v>
      </c>
    </row>
    <row r="220" spans="1:6" ht="15.75">
      <c r="A220" s="2" t="s">
        <v>668</v>
      </c>
      <c r="B220" s="3"/>
      <c r="C220" s="3">
        <v>42</v>
      </c>
      <c r="D220" s="8" t="s">
        <v>353</v>
      </c>
      <c r="E220" s="3">
        <v>39</v>
      </c>
      <c r="F220" s="4">
        <v>20413</v>
      </c>
    </row>
    <row r="221" spans="1:6" ht="15.75">
      <c r="A221" s="5" t="s">
        <v>669</v>
      </c>
      <c r="B221" s="5">
        <v>94564</v>
      </c>
      <c r="C221" s="6">
        <v>42</v>
      </c>
      <c r="D221" s="9" t="s">
        <v>353</v>
      </c>
      <c r="E221" s="6">
        <v>28</v>
      </c>
      <c r="F221" s="7">
        <v>18390</v>
      </c>
    </row>
    <row r="222" spans="1:6" ht="45.75">
      <c r="A222" s="2" t="s">
        <v>670</v>
      </c>
      <c r="B222" s="2">
        <v>91730</v>
      </c>
      <c r="C222" s="3">
        <v>41</v>
      </c>
      <c r="D222" s="3">
        <v>22</v>
      </c>
      <c r="E222" s="3">
        <v>45</v>
      </c>
      <c r="F222" s="4">
        <v>165269</v>
      </c>
    </row>
    <row r="223" spans="1:6" ht="15.75">
      <c r="A223" s="5" t="s">
        <v>671</v>
      </c>
      <c r="B223" s="5">
        <v>94509</v>
      </c>
      <c r="C223" s="6">
        <v>41</v>
      </c>
      <c r="D223" s="9" t="s">
        <v>353</v>
      </c>
      <c r="E223" s="6">
        <v>42</v>
      </c>
      <c r="F223" s="7">
        <v>102372</v>
      </c>
    </row>
    <row r="224" spans="1:6" ht="15.75">
      <c r="A224" s="2" t="s">
        <v>672</v>
      </c>
      <c r="B224" s="2">
        <v>92376</v>
      </c>
      <c r="C224" s="3">
        <v>41</v>
      </c>
      <c r="D224" s="3">
        <v>27</v>
      </c>
      <c r="E224" s="3">
        <v>43</v>
      </c>
      <c r="F224" s="4">
        <v>99171</v>
      </c>
    </row>
    <row r="225" spans="1:6" ht="30.75">
      <c r="A225" s="5" t="s">
        <v>673</v>
      </c>
      <c r="B225" s="6"/>
      <c r="C225" s="6">
        <v>41</v>
      </c>
      <c r="D225" s="9" t="s">
        <v>353</v>
      </c>
      <c r="E225" s="6">
        <v>66</v>
      </c>
      <c r="F225" s="7">
        <v>80968</v>
      </c>
    </row>
    <row r="226" spans="1:6" ht="30.75">
      <c r="A226" s="2" t="s">
        <v>674</v>
      </c>
      <c r="B226" s="2">
        <v>92630</v>
      </c>
      <c r="C226" s="3">
        <v>41</v>
      </c>
      <c r="D226" s="8" t="s">
        <v>353</v>
      </c>
      <c r="E226" s="3">
        <v>46</v>
      </c>
      <c r="F226" s="4">
        <v>77264</v>
      </c>
    </row>
    <row r="227" spans="1:6" ht="30.75">
      <c r="A227" s="5" t="s">
        <v>675</v>
      </c>
      <c r="B227" s="5">
        <v>94596</v>
      </c>
      <c r="C227" s="6">
        <v>41</v>
      </c>
      <c r="D227" s="6">
        <v>25</v>
      </c>
      <c r="E227" s="6">
        <v>49</v>
      </c>
      <c r="F227" s="7">
        <v>64173</v>
      </c>
    </row>
    <row r="228" spans="1:6" ht="30.75">
      <c r="A228" s="2" t="s">
        <v>676</v>
      </c>
      <c r="B228" s="2">
        <v>94928</v>
      </c>
      <c r="C228" s="3">
        <v>41</v>
      </c>
      <c r="D228" s="8" t="s">
        <v>353</v>
      </c>
      <c r="E228" s="3">
        <v>55</v>
      </c>
      <c r="F228" s="4">
        <v>40971</v>
      </c>
    </row>
    <row r="229" spans="1:6" ht="15.75">
      <c r="A229" s="5" t="s">
        <v>677</v>
      </c>
      <c r="B229" s="6"/>
      <c r="C229" s="6">
        <v>41</v>
      </c>
      <c r="D229" s="9" t="s">
        <v>353</v>
      </c>
      <c r="E229" s="6">
        <v>39</v>
      </c>
      <c r="F229" s="7">
        <v>35824</v>
      </c>
    </row>
    <row r="230" spans="1:6" ht="30.75">
      <c r="A230" s="2" t="s">
        <v>678</v>
      </c>
      <c r="B230" s="3"/>
      <c r="C230" s="3">
        <v>41</v>
      </c>
      <c r="D230" s="3">
        <v>27</v>
      </c>
      <c r="E230" s="3">
        <v>40</v>
      </c>
      <c r="F230" s="4">
        <v>30344</v>
      </c>
    </row>
    <row r="231" spans="1:6" ht="15.75">
      <c r="A231" s="5" t="s">
        <v>679</v>
      </c>
      <c r="B231" s="6"/>
      <c r="C231" s="6">
        <v>41</v>
      </c>
      <c r="D231" s="9" t="s">
        <v>353</v>
      </c>
      <c r="E231" s="6">
        <v>41</v>
      </c>
      <c r="F231" s="7">
        <v>28168</v>
      </c>
    </row>
    <row r="232" spans="1:6" ht="30.75">
      <c r="A232" s="2" t="s">
        <v>680</v>
      </c>
      <c r="B232" s="2">
        <v>90740</v>
      </c>
      <c r="C232" s="3">
        <v>41</v>
      </c>
      <c r="D232" s="3">
        <v>30</v>
      </c>
      <c r="E232" s="3">
        <v>58</v>
      </c>
      <c r="F232" s="4">
        <v>24168</v>
      </c>
    </row>
    <row r="233" spans="1:6" ht="15.75">
      <c r="A233" s="5" t="s">
        <v>681</v>
      </c>
      <c r="B233" s="6"/>
      <c r="C233" s="6">
        <v>41</v>
      </c>
      <c r="D233" s="9" t="s">
        <v>353</v>
      </c>
      <c r="E233" s="6">
        <v>37</v>
      </c>
      <c r="F233" s="7">
        <v>19304</v>
      </c>
    </row>
    <row r="234" spans="1:6" ht="15.75">
      <c r="A234" s="2" t="s">
        <v>682</v>
      </c>
      <c r="B234" s="3"/>
      <c r="C234" s="3">
        <v>40</v>
      </c>
      <c r="D234" s="8" t="s">
        <v>353</v>
      </c>
      <c r="E234" s="3">
        <v>53</v>
      </c>
      <c r="F234" s="4">
        <v>68747</v>
      </c>
    </row>
    <row r="235" spans="1:6" ht="30.75">
      <c r="A235" s="5" t="s">
        <v>683</v>
      </c>
      <c r="B235" s="5">
        <v>94546</v>
      </c>
      <c r="C235" s="6">
        <v>40</v>
      </c>
      <c r="D235" s="6">
        <v>27</v>
      </c>
      <c r="E235" s="6">
        <v>31</v>
      </c>
      <c r="F235" s="7">
        <v>61388</v>
      </c>
    </row>
    <row r="236" spans="1:6" ht="15.75">
      <c r="A236" s="2" t="s">
        <v>684</v>
      </c>
      <c r="B236" s="3"/>
      <c r="C236" s="3">
        <v>40</v>
      </c>
      <c r="D236" s="8" t="s">
        <v>353</v>
      </c>
      <c r="E236" s="3">
        <v>55</v>
      </c>
      <c r="F236" s="4">
        <v>59278</v>
      </c>
    </row>
    <row r="237" spans="1:6" ht="30.75">
      <c r="A237" s="5" t="s">
        <v>685</v>
      </c>
      <c r="B237" s="6"/>
      <c r="C237" s="6">
        <v>40</v>
      </c>
      <c r="D237" s="9" t="s">
        <v>353</v>
      </c>
      <c r="E237" s="6">
        <v>47</v>
      </c>
      <c r="F237" s="7">
        <v>54165</v>
      </c>
    </row>
    <row r="238" spans="1:6" ht="15.75">
      <c r="A238" s="2" t="s">
        <v>686</v>
      </c>
      <c r="B238" s="2">
        <v>95628</v>
      </c>
      <c r="C238" s="3">
        <v>40</v>
      </c>
      <c r="D238" s="3">
        <v>23</v>
      </c>
      <c r="E238" s="3">
        <v>40</v>
      </c>
      <c r="F238" s="4">
        <v>30912</v>
      </c>
    </row>
    <row r="239" spans="1:6" ht="15.75">
      <c r="A239" s="5" t="s">
        <v>687</v>
      </c>
      <c r="B239" s="6"/>
      <c r="C239" s="6">
        <v>40</v>
      </c>
      <c r="D239" s="6">
        <v>30</v>
      </c>
      <c r="E239" s="6">
        <v>37</v>
      </c>
      <c r="F239" s="7">
        <v>22639</v>
      </c>
    </row>
    <row r="240" spans="1:6" ht="45.75">
      <c r="A240" s="2" t="s">
        <v>688</v>
      </c>
      <c r="B240" s="3"/>
      <c r="C240" s="3">
        <v>40</v>
      </c>
      <c r="D240" s="3">
        <v>36</v>
      </c>
      <c r="E240" s="3">
        <v>40</v>
      </c>
      <c r="F240" s="4">
        <v>20551</v>
      </c>
    </row>
    <row r="241" spans="1:6" ht="30.75">
      <c r="A241" s="5" t="s">
        <v>689</v>
      </c>
      <c r="B241" s="5">
        <v>92057</v>
      </c>
      <c r="C241" s="6">
        <v>39</v>
      </c>
      <c r="D241" s="6">
        <v>33</v>
      </c>
      <c r="E241" s="6">
        <v>33</v>
      </c>
      <c r="F241" s="7">
        <v>167086</v>
      </c>
    </row>
    <row r="242" spans="1:6" ht="15.75">
      <c r="A242" s="2" t="s">
        <v>690</v>
      </c>
      <c r="B242" s="2">
        <v>92879</v>
      </c>
      <c r="C242" s="3">
        <v>39</v>
      </c>
      <c r="D242" s="3">
        <v>19</v>
      </c>
      <c r="E242" s="3">
        <v>35</v>
      </c>
      <c r="F242" s="4">
        <v>152374</v>
      </c>
    </row>
    <row r="243" spans="1:6" ht="15.75">
      <c r="A243" s="5" t="s">
        <v>691</v>
      </c>
      <c r="B243" s="6"/>
      <c r="C243" s="6">
        <v>39</v>
      </c>
      <c r="D243" s="9" t="s">
        <v>353</v>
      </c>
      <c r="E243" s="6">
        <v>48</v>
      </c>
      <c r="F243" s="7">
        <v>124442</v>
      </c>
    </row>
    <row r="244" spans="1:6" ht="30.75">
      <c r="A244" s="2" t="s">
        <v>692</v>
      </c>
      <c r="B244" s="2">
        <v>93065</v>
      </c>
      <c r="C244" s="3">
        <v>39</v>
      </c>
      <c r="D244" s="3">
        <v>22</v>
      </c>
      <c r="E244" s="3">
        <v>47</v>
      </c>
      <c r="F244" s="4">
        <v>124237</v>
      </c>
    </row>
    <row r="245" spans="1:6" ht="15.75">
      <c r="A245" s="5" t="s">
        <v>693</v>
      </c>
      <c r="B245" s="6"/>
      <c r="C245" s="6">
        <v>39</v>
      </c>
      <c r="D245" s="9" t="s">
        <v>353</v>
      </c>
      <c r="E245" s="6">
        <v>40</v>
      </c>
      <c r="F245" s="7">
        <v>63264</v>
      </c>
    </row>
    <row r="246" spans="1:6" ht="45.75">
      <c r="A246" s="2" t="s">
        <v>694</v>
      </c>
      <c r="B246" s="2">
        <v>95605</v>
      </c>
      <c r="C246" s="3">
        <v>39</v>
      </c>
      <c r="D246" s="3">
        <v>20</v>
      </c>
      <c r="E246" s="3">
        <v>61</v>
      </c>
      <c r="F246" s="4">
        <v>48744</v>
      </c>
    </row>
    <row r="247" spans="1:6" ht="15.75">
      <c r="A247" s="5" t="s">
        <v>695</v>
      </c>
      <c r="B247" s="6"/>
      <c r="C247" s="6">
        <v>39</v>
      </c>
      <c r="D247" s="9" t="s">
        <v>353</v>
      </c>
      <c r="E247" s="6">
        <v>41</v>
      </c>
      <c r="F247" s="7">
        <v>40704</v>
      </c>
    </row>
    <row r="248" spans="1:6" ht="15.75">
      <c r="A248" s="2" t="s">
        <v>696</v>
      </c>
      <c r="B248" s="3"/>
      <c r="C248" s="3">
        <v>39</v>
      </c>
      <c r="D248" s="8" t="s">
        <v>353</v>
      </c>
      <c r="E248" s="3">
        <v>26</v>
      </c>
      <c r="F248" s="4">
        <v>30534</v>
      </c>
    </row>
    <row r="249" spans="1:6" ht="15.75">
      <c r="A249" s="5" t="s">
        <v>697</v>
      </c>
      <c r="B249" s="5">
        <v>95678</v>
      </c>
      <c r="C249" s="6">
        <v>38</v>
      </c>
      <c r="D249" s="6">
        <v>20</v>
      </c>
      <c r="E249" s="6">
        <v>59</v>
      </c>
      <c r="F249" s="7">
        <v>118788</v>
      </c>
    </row>
    <row r="250" spans="1:6" ht="30.75">
      <c r="A250" s="2" t="s">
        <v>698</v>
      </c>
      <c r="B250" s="3"/>
      <c r="C250" s="3">
        <v>38</v>
      </c>
      <c r="D250" s="8" t="s">
        <v>353</v>
      </c>
      <c r="E250" s="3">
        <v>50</v>
      </c>
      <c r="F250" s="4">
        <v>51481</v>
      </c>
    </row>
    <row r="251" spans="1:6" ht="30.75">
      <c r="A251" s="5" t="s">
        <v>699</v>
      </c>
      <c r="B251" s="5">
        <v>92234</v>
      </c>
      <c r="C251" s="6">
        <v>38</v>
      </c>
      <c r="D251" s="9" t="s">
        <v>353</v>
      </c>
      <c r="E251" s="6">
        <v>43</v>
      </c>
      <c r="F251" s="7">
        <v>51200</v>
      </c>
    </row>
    <row r="252" spans="1:6" ht="76.5">
      <c r="A252" s="2" t="s">
        <v>700</v>
      </c>
      <c r="B252" s="3"/>
      <c r="C252" s="3">
        <v>38</v>
      </c>
      <c r="D252" s="8" t="s">
        <v>353</v>
      </c>
      <c r="E252" s="3">
        <v>30</v>
      </c>
      <c r="F252" s="4">
        <v>29793</v>
      </c>
    </row>
    <row r="253" spans="1:6" ht="30.75">
      <c r="A253" s="5" t="s">
        <v>701</v>
      </c>
      <c r="B253" s="6"/>
      <c r="C253" s="6">
        <v>38</v>
      </c>
      <c r="D253" s="9" t="s">
        <v>353</v>
      </c>
      <c r="E253" s="6">
        <v>43</v>
      </c>
      <c r="F253" s="7">
        <v>22678</v>
      </c>
    </row>
    <row r="254" spans="1:6" ht="30.75">
      <c r="A254" s="2" t="s">
        <v>702</v>
      </c>
      <c r="B254" s="2">
        <v>93309</v>
      </c>
      <c r="C254" s="3">
        <v>37</v>
      </c>
      <c r="D254" s="3">
        <v>25</v>
      </c>
      <c r="E254" s="3">
        <v>44</v>
      </c>
      <c r="F254" s="4">
        <v>347483</v>
      </c>
    </row>
    <row r="255" spans="1:6" ht="15.75">
      <c r="A255" s="5" t="s">
        <v>703</v>
      </c>
      <c r="B255" s="5">
        <v>92336</v>
      </c>
      <c r="C255" s="6">
        <v>37</v>
      </c>
      <c r="D255" s="6">
        <v>27</v>
      </c>
      <c r="E255" s="6">
        <v>41</v>
      </c>
      <c r="F255" s="7">
        <v>196069</v>
      </c>
    </row>
    <row r="256" spans="1:6" ht="15.75">
      <c r="A256" s="2" t="s">
        <v>704</v>
      </c>
      <c r="B256" s="2">
        <v>94535</v>
      </c>
      <c r="C256" s="3">
        <v>37</v>
      </c>
      <c r="D256" s="3">
        <v>25</v>
      </c>
      <c r="E256" s="3">
        <v>42</v>
      </c>
      <c r="F256" s="4">
        <v>105321</v>
      </c>
    </row>
    <row r="257" spans="1:6" ht="15.75">
      <c r="A257" s="5" t="s">
        <v>705</v>
      </c>
      <c r="B257" s="5">
        <v>93612</v>
      </c>
      <c r="C257" s="6">
        <v>37</v>
      </c>
      <c r="D257" s="9" t="s">
        <v>353</v>
      </c>
      <c r="E257" s="6">
        <v>51</v>
      </c>
      <c r="F257" s="7">
        <v>95631</v>
      </c>
    </row>
    <row r="258" spans="1:6" ht="30.75">
      <c r="A258" s="2" t="s">
        <v>706</v>
      </c>
      <c r="B258" s="3"/>
      <c r="C258" s="3">
        <v>37</v>
      </c>
      <c r="D258" s="3">
        <v>23</v>
      </c>
      <c r="E258" s="3">
        <v>50</v>
      </c>
      <c r="F258" s="4">
        <v>37882</v>
      </c>
    </row>
    <row r="259" spans="1:6" ht="30.75">
      <c r="A259" s="5" t="s">
        <v>707</v>
      </c>
      <c r="B259" s="5">
        <v>91773</v>
      </c>
      <c r="C259" s="6">
        <v>37</v>
      </c>
      <c r="D259" s="9" t="s">
        <v>353</v>
      </c>
      <c r="E259" s="6">
        <v>33</v>
      </c>
      <c r="F259" s="7">
        <v>33371</v>
      </c>
    </row>
    <row r="260" spans="1:6" ht="30.75">
      <c r="A260" s="2" t="s">
        <v>708</v>
      </c>
      <c r="B260" s="3"/>
      <c r="C260" s="3">
        <v>37</v>
      </c>
      <c r="D260" s="8" t="s">
        <v>353</v>
      </c>
      <c r="E260" s="3">
        <v>50</v>
      </c>
      <c r="F260" s="4">
        <v>27616</v>
      </c>
    </row>
    <row r="261" spans="1:6" ht="30.75">
      <c r="A261" s="5" t="s">
        <v>709</v>
      </c>
      <c r="B261" s="5">
        <v>92354</v>
      </c>
      <c r="C261" s="6">
        <v>37</v>
      </c>
      <c r="D261" s="6">
        <v>27</v>
      </c>
      <c r="E261" s="6">
        <v>40</v>
      </c>
      <c r="F261" s="7">
        <v>23261</v>
      </c>
    </row>
    <row r="262" spans="1:6" ht="30.75">
      <c r="A262" s="2" t="s">
        <v>710</v>
      </c>
      <c r="B262" s="3"/>
      <c r="C262" s="3">
        <v>37</v>
      </c>
      <c r="D262" s="8" t="s">
        <v>353</v>
      </c>
      <c r="E262" s="3">
        <v>26</v>
      </c>
      <c r="F262" s="4">
        <v>20330</v>
      </c>
    </row>
    <row r="263" spans="1:6" ht="30.75">
      <c r="A263" s="5" t="s">
        <v>711</v>
      </c>
      <c r="B263" s="5">
        <v>92691</v>
      </c>
      <c r="C263" s="6">
        <v>36</v>
      </c>
      <c r="D263" s="9" t="s">
        <v>353</v>
      </c>
      <c r="E263" s="6">
        <v>36</v>
      </c>
      <c r="F263" s="7">
        <v>93305</v>
      </c>
    </row>
    <row r="264" spans="1:6" ht="15.75">
      <c r="A264" s="2" t="s">
        <v>712</v>
      </c>
      <c r="B264" s="3"/>
      <c r="C264" s="3">
        <v>36</v>
      </c>
      <c r="D264" s="3">
        <v>20</v>
      </c>
      <c r="E264" s="3">
        <v>46</v>
      </c>
      <c r="F264" s="4">
        <v>92428</v>
      </c>
    </row>
    <row r="265" spans="1:6" ht="15.75">
      <c r="A265" s="5" t="s">
        <v>713</v>
      </c>
      <c r="B265" s="6"/>
      <c r="C265" s="6">
        <v>36</v>
      </c>
      <c r="D265" s="6">
        <v>20</v>
      </c>
      <c r="E265" s="6">
        <v>46</v>
      </c>
      <c r="F265" s="7">
        <v>53967</v>
      </c>
    </row>
    <row r="266" spans="1:6" ht="15.75">
      <c r="A266" s="2" t="s">
        <v>714</v>
      </c>
      <c r="B266" s="3"/>
      <c r="C266" s="3">
        <v>36</v>
      </c>
      <c r="D266" s="3">
        <v>30</v>
      </c>
      <c r="E266" s="3">
        <v>37</v>
      </c>
      <c r="F266" s="4">
        <v>51904</v>
      </c>
    </row>
    <row r="267" spans="1:6" ht="15.75">
      <c r="A267" s="5" t="s">
        <v>715</v>
      </c>
      <c r="B267" s="5">
        <v>94568</v>
      </c>
      <c r="C267" s="6">
        <v>36</v>
      </c>
      <c r="D267" s="9" t="s">
        <v>353</v>
      </c>
      <c r="E267" s="6">
        <v>56</v>
      </c>
      <c r="F267" s="7">
        <v>46036</v>
      </c>
    </row>
    <row r="268" spans="1:6" ht="30.75">
      <c r="A268" s="2" t="s">
        <v>716</v>
      </c>
      <c r="B268" s="3"/>
      <c r="C268" s="3">
        <v>36</v>
      </c>
      <c r="D268" s="3">
        <v>28</v>
      </c>
      <c r="E268" s="3">
        <v>23</v>
      </c>
      <c r="F268" s="4">
        <v>28205</v>
      </c>
    </row>
    <row r="269" spans="1:6" ht="15.75">
      <c r="A269" s="5" t="s">
        <v>717</v>
      </c>
      <c r="B269" s="6"/>
      <c r="C269" s="6">
        <v>36</v>
      </c>
      <c r="D269" s="9" t="s">
        <v>353</v>
      </c>
      <c r="E269" s="6">
        <v>48</v>
      </c>
      <c r="F269" s="7">
        <v>26801</v>
      </c>
    </row>
    <row r="270" spans="1:6" ht="15.75">
      <c r="A270" s="2" t="s">
        <v>718</v>
      </c>
      <c r="B270" s="3"/>
      <c r="C270" s="3">
        <v>36</v>
      </c>
      <c r="D270" s="8" t="s">
        <v>353</v>
      </c>
      <c r="E270" s="3">
        <v>37</v>
      </c>
      <c r="F270" s="4">
        <v>25545</v>
      </c>
    </row>
    <row r="271" spans="1:6" ht="30.75">
      <c r="A271" s="5" t="s">
        <v>719</v>
      </c>
      <c r="B271" s="6"/>
      <c r="C271" s="6">
        <v>36</v>
      </c>
      <c r="D271" s="9" t="s">
        <v>353</v>
      </c>
      <c r="E271" s="6">
        <v>46</v>
      </c>
      <c r="F271" s="7">
        <v>19454</v>
      </c>
    </row>
    <row r="272" spans="1:6" ht="30.75">
      <c r="A272" s="2" t="s">
        <v>720</v>
      </c>
      <c r="B272" s="3"/>
      <c r="C272" s="3">
        <v>35</v>
      </c>
      <c r="D272" s="8" t="s">
        <v>353</v>
      </c>
      <c r="E272" s="3">
        <v>33</v>
      </c>
      <c r="F272" s="4">
        <v>176320</v>
      </c>
    </row>
    <row r="273" spans="1:6" ht="15.75">
      <c r="A273" s="5" t="s">
        <v>721</v>
      </c>
      <c r="B273" s="6"/>
      <c r="C273" s="6">
        <v>35</v>
      </c>
      <c r="D273" s="9" t="s">
        <v>353</v>
      </c>
      <c r="E273" s="6">
        <v>43</v>
      </c>
      <c r="F273" s="7">
        <v>78657</v>
      </c>
    </row>
    <row r="274" spans="1:6" ht="30.75">
      <c r="A274" s="2" t="s">
        <v>722</v>
      </c>
      <c r="B274" s="2">
        <v>91745</v>
      </c>
      <c r="C274" s="3">
        <v>35</v>
      </c>
      <c r="D274" s="8" t="s">
        <v>353</v>
      </c>
      <c r="E274" s="3">
        <v>27</v>
      </c>
      <c r="F274" s="4">
        <v>54038</v>
      </c>
    </row>
    <row r="275" spans="1:6" ht="15.75">
      <c r="A275" s="5" t="s">
        <v>723</v>
      </c>
      <c r="B275" s="6"/>
      <c r="C275" s="6">
        <v>35</v>
      </c>
      <c r="D275" s="9" t="s">
        <v>353</v>
      </c>
      <c r="E275" s="6">
        <v>31</v>
      </c>
      <c r="F275" s="7">
        <v>53413</v>
      </c>
    </row>
    <row r="276" spans="1:6" ht="15.75">
      <c r="A276" s="2" t="s">
        <v>724</v>
      </c>
      <c r="B276" s="3"/>
      <c r="C276" s="3">
        <v>35</v>
      </c>
      <c r="D276" s="3">
        <v>26</v>
      </c>
      <c r="E276" s="3">
        <v>36</v>
      </c>
      <c r="F276" s="4">
        <v>53104</v>
      </c>
    </row>
    <row r="277" spans="1:6" ht="15.75">
      <c r="A277" s="5" t="s">
        <v>725</v>
      </c>
      <c r="B277" s="6"/>
      <c r="C277" s="6">
        <v>35</v>
      </c>
      <c r="D277" s="9" t="s">
        <v>353</v>
      </c>
      <c r="E277" s="6">
        <v>37</v>
      </c>
      <c r="F277" s="7">
        <v>53041</v>
      </c>
    </row>
    <row r="278" spans="1:6" ht="30.75">
      <c r="A278" s="2" t="s">
        <v>726</v>
      </c>
      <c r="B278" s="3"/>
      <c r="C278" s="3">
        <v>35</v>
      </c>
      <c r="D278" s="8" t="s">
        <v>353</v>
      </c>
      <c r="E278" s="3">
        <v>34</v>
      </c>
      <c r="F278" s="4">
        <v>47823</v>
      </c>
    </row>
    <row r="279" spans="1:6" ht="30.75">
      <c r="A279" s="5" t="s">
        <v>727</v>
      </c>
      <c r="B279" s="5">
        <v>92264</v>
      </c>
      <c r="C279" s="6">
        <v>35</v>
      </c>
      <c r="D279" s="6">
        <v>30</v>
      </c>
      <c r="E279" s="6">
        <v>46</v>
      </c>
      <c r="F279" s="7">
        <v>44552</v>
      </c>
    </row>
    <row r="280" spans="1:6" ht="30.75">
      <c r="A280" s="2" t="s">
        <v>728</v>
      </c>
      <c r="B280" s="3"/>
      <c r="C280" s="3">
        <v>35</v>
      </c>
      <c r="D280" s="8" t="s">
        <v>353</v>
      </c>
      <c r="E280" s="3">
        <v>32</v>
      </c>
      <c r="F280" s="4">
        <v>34421</v>
      </c>
    </row>
    <row r="281" spans="1:6" ht="30.75">
      <c r="A281" s="5" t="s">
        <v>729</v>
      </c>
      <c r="B281" s="5">
        <v>92672</v>
      </c>
      <c r="C281" s="6">
        <v>34</v>
      </c>
      <c r="D281" s="9" t="s">
        <v>353</v>
      </c>
      <c r="E281" s="6">
        <v>31</v>
      </c>
      <c r="F281" s="7">
        <v>63522</v>
      </c>
    </row>
    <row r="282" spans="1:6" ht="15.75">
      <c r="A282" s="2" t="s">
        <v>730</v>
      </c>
      <c r="B282" s="2">
        <v>95765</v>
      </c>
      <c r="C282" s="3">
        <v>34</v>
      </c>
      <c r="D282" s="8" t="s">
        <v>353</v>
      </c>
      <c r="E282" s="3">
        <v>51</v>
      </c>
      <c r="F282" s="4">
        <v>56974</v>
      </c>
    </row>
    <row r="283" spans="1:6" ht="60.75">
      <c r="A283" s="5" t="s">
        <v>731</v>
      </c>
      <c r="B283" s="6"/>
      <c r="C283" s="6">
        <v>34</v>
      </c>
      <c r="D283" s="9" t="s">
        <v>353</v>
      </c>
      <c r="E283" s="6">
        <v>34</v>
      </c>
      <c r="F283" s="7">
        <v>47853</v>
      </c>
    </row>
    <row r="284" spans="1:6" ht="15.75">
      <c r="A284" s="2" t="s">
        <v>732</v>
      </c>
      <c r="B284" s="2">
        <v>95843</v>
      </c>
      <c r="C284" s="3">
        <v>34</v>
      </c>
      <c r="D284" s="8" t="s">
        <v>353</v>
      </c>
      <c r="E284" s="3">
        <v>44</v>
      </c>
      <c r="F284" s="4">
        <v>45770</v>
      </c>
    </row>
    <row r="285" spans="1:6" ht="45.75">
      <c r="A285" s="5" t="s">
        <v>733</v>
      </c>
      <c r="B285" s="6"/>
      <c r="C285" s="6">
        <v>34</v>
      </c>
      <c r="D285" s="9" t="s">
        <v>353</v>
      </c>
      <c r="E285" s="6">
        <v>46</v>
      </c>
      <c r="F285" s="7">
        <v>34593</v>
      </c>
    </row>
    <row r="286" spans="1:6" ht="30.75">
      <c r="A286" s="2" t="s">
        <v>734</v>
      </c>
      <c r="B286" s="3"/>
      <c r="C286" s="3">
        <v>34</v>
      </c>
      <c r="D286" s="8" t="s">
        <v>353</v>
      </c>
      <c r="E286" s="3">
        <v>49</v>
      </c>
      <c r="F286" s="4">
        <v>28111</v>
      </c>
    </row>
    <row r="287" spans="1:6" ht="15.75">
      <c r="A287" s="5" t="s">
        <v>735</v>
      </c>
      <c r="B287" s="6"/>
      <c r="C287" s="6">
        <v>34</v>
      </c>
      <c r="D287" s="9" t="s">
        <v>353</v>
      </c>
      <c r="E287" s="6">
        <v>23</v>
      </c>
      <c r="F287" s="7">
        <v>26997</v>
      </c>
    </row>
    <row r="288" spans="1:6" ht="45.75">
      <c r="A288" s="2" t="s">
        <v>736</v>
      </c>
      <c r="B288" s="3"/>
      <c r="C288" s="3">
        <v>34</v>
      </c>
      <c r="D288" s="3">
        <v>27</v>
      </c>
      <c r="E288" s="3">
        <v>33</v>
      </c>
      <c r="F288" s="4">
        <v>25938</v>
      </c>
    </row>
    <row r="289" spans="1:6" ht="45.75">
      <c r="A289" s="5" t="s">
        <v>737</v>
      </c>
      <c r="B289" s="6"/>
      <c r="C289" s="6">
        <v>34</v>
      </c>
      <c r="D289" s="9" t="s">
        <v>353</v>
      </c>
      <c r="E289" s="6">
        <v>25</v>
      </c>
      <c r="F289" s="7">
        <v>20246</v>
      </c>
    </row>
    <row r="290" spans="1:6" ht="30.75">
      <c r="A290" s="2" t="s">
        <v>738</v>
      </c>
      <c r="B290" s="2">
        <v>92553</v>
      </c>
      <c r="C290" s="3">
        <v>33</v>
      </c>
      <c r="D290" s="3">
        <v>26</v>
      </c>
      <c r="E290" s="3">
        <v>37</v>
      </c>
      <c r="F290" s="4">
        <v>193365</v>
      </c>
    </row>
    <row r="291" spans="1:6" ht="30.75">
      <c r="A291" s="5" t="s">
        <v>739</v>
      </c>
      <c r="B291" s="5">
        <v>91360</v>
      </c>
      <c r="C291" s="6">
        <v>33</v>
      </c>
      <c r="D291" s="6">
        <v>17</v>
      </c>
      <c r="E291" s="6">
        <v>27</v>
      </c>
      <c r="F291" s="7">
        <v>126683</v>
      </c>
    </row>
    <row r="292" spans="1:6" ht="30.75">
      <c r="A292" s="2" t="s">
        <v>740</v>
      </c>
      <c r="B292" s="2">
        <v>92078</v>
      </c>
      <c r="C292" s="3">
        <v>33</v>
      </c>
      <c r="D292" s="8" t="s">
        <v>353</v>
      </c>
      <c r="E292" s="3">
        <v>30</v>
      </c>
      <c r="F292" s="4">
        <v>83781</v>
      </c>
    </row>
    <row r="293" spans="1:6" ht="30.75">
      <c r="A293" s="5" t="s">
        <v>741</v>
      </c>
      <c r="B293" s="5">
        <v>92677</v>
      </c>
      <c r="C293" s="6">
        <v>33</v>
      </c>
      <c r="D293" s="9" t="s">
        <v>353</v>
      </c>
      <c r="E293" s="6">
        <v>31</v>
      </c>
      <c r="F293" s="7">
        <v>62979</v>
      </c>
    </row>
    <row r="294" spans="1:6" ht="30.75">
      <c r="A294" s="2" t="s">
        <v>742</v>
      </c>
      <c r="B294" s="3"/>
      <c r="C294" s="3">
        <v>33</v>
      </c>
      <c r="D294" s="8" t="s">
        <v>353</v>
      </c>
      <c r="E294" s="3">
        <v>39</v>
      </c>
      <c r="F294" s="4">
        <v>35972</v>
      </c>
    </row>
    <row r="295" spans="1:6" ht="30.75">
      <c r="A295" s="5" t="s">
        <v>743</v>
      </c>
      <c r="B295" s="6"/>
      <c r="C295" s="6">
        <v>33</v>
      </c>
      <c r="D295" s="9" t="s">
        <v>353</v>
      </c>
      <c r="E295" s="6">
        <v>36</v>
      </c>
      <c r="F295" s="7">
        <v>23851</v>
      </c>
    </row>
    <row r="296" spans="1:6" ht="15.75">
      <c r="A296" s="2" t="s">
        <v>744</v>
      </c>
      <c r="B296" s="3"/>
      <c r="C296" s="3">
        <v>33</v>
      </c>
      <c r="D296" s="8" t="s">
        <v>353</v>
      </c>
      <c r="E296" s="3">
        <v>37</v>
      </c>
      <c r="F296" s="4">
        <v>23647</v>
      </c>
    </row>
    <row r="297" spans="1:6" ht="30.75">
      <c r="A297" s="5" t="s">
        <v>745</v>
      </c>
      <c r="B297" s="6"/>
      <c r="C297" s="6">
        <v>33</v>
      </c>
      <c r="D297" s="9" t="s">
        <v>353</v>
      </c>
      <c r="E297" s="6">
        <v>17</v>
      </c>
      <c r="F297" s="7">
        <v>20631</v>
      </c>
    </row>
    <row r="298" spans="1:6" ht="15.75">
      <c r="A298" s="2" t="s">
        <v>746</v>
      </c>
      <c r="B298" s="3"/>
      <c r="C298" s="3">
        <v>32</v>
      </c>
      <c r="D298" s="8" t="s">
        <v>353</v>
      </c>
      <c r="E298" s="3">
        <v>45</v>
      </c>
      <c r="F298" s="4">
        <v>153015</v>
      </c>
    </row>
    <row r="299" spans="1:6" ht="15.75">
      <c r="A299" s="5" t="s">
        <v>747</v>
      </c>
      <c r="B299" s="6"/>
      <c r="C299" s="6">
        <v>32</v>
      </c>
      <c r="D299" s="9" t="s">
        <v>353</v>
      </c>
      <c r="E299" s="6">
        <v>43</v>
      </c>
      <c r="F299" s="7">
        <v>76036</v>
      </c>
    </row>
    <row r="300" spans="1:6" ht="15.75">
      <c r="A300" s="2" t="s">
        <v>748</v>
      </c>
      <c r="B300" s="3"/>
      <c r="C300" s="3">
        <v>32</v>
      </c>
      <c r="D300" s="3">
        <v>33</v>
      </c>
      <c r="E300" s="3">
        <v>28</v>
      </c>
      <c r="F300" s="4">
        <v>29172</v>
      </c>
    </row>
    <row r="301" spans="1:6" ht="15.75">
      <c r="A301" s="5" t="s">
        <v>749</v>
      </c>
      <c r="B301" s="6"/>
      <c r="C301" s="6">
        <v>32</v>
      </c>
      <c r="D301" s="9" t="s">
        <v>353</v>
      </c>
      <c r="E301" s="6">
        <v>34</v>
      </c>
      <c r="F301" s="7">
        <v>20292</v>
      </c>
    </row>
    <row r="302" spans="1:6" ht="60.75">
      <c r="A302" s="2" t="s">
        <v>750</v>
      </c>
      <c r="B302" s="3"/>
      <c r="C302" s="3">
        <v>32</v>
      </c>
      <c r="D302" s="8" t="s">
        <v>353</v>
      </c>
      <c r="E302" s="3">
        <v>16</v>
      </c>
      <c r="F302" s="4">
        <v>18762</v>
      </c>
    </row>
    <row r="303" spans="1:6" ht="15.75">
      <c r="A303" s="5" t="s">
        <v>751</v>
      </c>
      <c r="B303" s="5">
        <v>92009</v>
      </c>
      <c r="C303" s="6">
        <v>31</v>
      </c>
      <c r="D303" s="6">
        <v>23</v>
      </c>
      <c r="E303" s="6">
        <v>29</v>
      </c>
      <c r="F303" s="7">
        <v>105328</v>
      </c>
    </row>
    <row r="304" spans="1:6" ht="15.75">
      <c r="A304" s="2" t="s">
        <v>752</v>
      </c>
      <c r="B304" s="2">
        <v>95630</v>
      </c>
      <c r="C304" s="3">
        <v>31</v>
      </c>
      <c r="D304" s="8" t="s">
        <v>353</v>
      </c>
      <c r="E304" s="3">
        <v>54</v>
      </c>
      <c r="F304" s="4">
        <v>72203</v>
      </c>
    </row>
    <row r="305" spans="1:6" ht="15.75">
      <c r="A305" s="5" t="s">
        <v>753</v>
      </c>
      <c r="B305" s="6"/>
      <c r="C305" s="6">
        <v>31</v>
      </c>
      <c r="D305" s="9" t="s">
        <v>353</v>
      </c>
      <c r="E305" s="6">
        <v>30</v>
      </c>
      <c r="F305" s="7">
        <v>34280</v>
      </c>
    </row>
    <row r="306" spans="1:6" ht="30.75">
      <c r="A306" s="2" t="s">
        <v>754</v>
      </c>
      <c r="B306" s="2">
        <v>95662</v>
      </c>
      <c r="C306" s="3">
        <v>31</v>
      </c>
      <c r="D306" s="8" t="s">
        <v>353</v>
      </c>
      <c r="E306" s="3">
        <v>40</v>
      </c>
      <c r="F306" s="4">
        <v>33960</v>
      </c>
    </row>
    <row r="307" spans="1:6" ht="15.75">
      <c r="A307" s="5" t="s">
        <v>755</v>
      </c>
      <c r="B307" s="6"/>
      <c r="C307" s="6">
        <v>30</v>
      </c>
      <c r="D307" s="6">
        <v>14</v>
      </c>
      <c r="E307" s="6">
        <v>29</v>
      </c>
      <c r="F307" s="7">
        <v>100097</v>
      </c>
    </row>
    <row r="308" spans="1:6" ht="30.75">
      <c r="A308" s="2" t="s">
        <v>756</v>
      </c>
      <c r="B308" s="3"/>
      <c r="C308" s="3">
        <v>30</v>
      </c>
      <c r="D308" s="8" t="s">
        <v>353</v>
      </c>
      <c r="E308" s="3">
        <v>16</v>
      </c>
      <c r="F308" s="4">
        <v>55544</v>
      </c>
    </row>
    <row r="309" spans="1:6" ht="15.75">
      <c r="A309" s="5" t="s">
        <v>757</v>
      </c>
      <c r="B309" s="6"/>
      <c r="C309" s="6">
        <v>30</v>
      </c>
      <c r="D309" s="9" t="s">
        <v>353</v>
      </c>
      <c r="E309" s="6">
        <v>31</v>
      </c>
      <c r="F309" s="7">
        <v>47811</v>
      </c>
    </row>
    <row r="310" spans="1:6" ht="15.75">
      <c r="A310" s="2" t="s">
        <v>758</v>
      </c>
      <c r="B310" s="3"/>
      <c r="C310" s="3">
        <v>29</v>
      </c>
      <c r="D310" s="8" t="s">
        <v>353</v>
      </c>
      <c r="E310" s="3">
        <v>40</v>
      </c>
      <c r="F310" s="4">
        <v>156633</v>
      </c>
    </row>
    <row r="311" spans="1:6" ht="15.75">
      <c r="A311" s="5" t="s">
        <v>759</v>
      </c>
      <c r="B311" s="6"/>
      <c r="C311" s="6">
        <v>29</v>
      </c>
      <c r="D311" s="9" t="s">
        <v>353</v>
      </c>
      <c r="E311" s="6">
        <v>32</v>
      </c>
      <c r="F311" s="7">
        <v>29603</v>
      </c>
    </row>
    <row r="312" spans="1:6" ht="15.75">
      <c r="A312" s="2" t="s">
        <v>760</v>
      </c>
      <c r="B312" s="3"/>
      <c r="C312" s="3">
        <v>29</v>
      </c>
      <c r="D312" s="8" t="s">
        <v>353</v>
      </c>
      <c r="E312" s="3">
        <v>40</v>
      </c>
      <c r="F312" s="4">
        <v>25738</v>
      </c>
    </row>
    <row r="313" spans="1:6" ht="15.75">
      <c r="A313" s="5" t="s">
        <v>761</v>
      </c>
      <c r="B313" s="5">
        <v>94547</v>
      </c>
      <c r="C313" s="6">
        <v>29</v>
      </c>
      <c r="D313" s="9" t="s">
        <v>353</v>
      </c>
      <c r="E313" s="6">
        <v>26</v>
      </c>
      <c r="F313" s="7">
        <v>24060</v>
      </c>
    </row>
    <row r="314" spans="1:6" ht="15.75">
      <c r="A314" s="2" t="s">
        <v>762</v>
      </c>
      <c r="B314" s="2">
        <v>95330</v>
      </c>
      <c r="C314" s="3">
        <v>29</v>
      </c>
      <c r="D314" s="8" t="s">
        <v>353</v>
      </c>
      <c r="E314" s="3">
        <v>40</v>
      </c>
      <c r="F314" s="4">
        <v>18023</v>
      </c>
    </row>
    <row r="315" spans="1:6" ht="15.75">
      <c r="A315" s="5" t="s">
        <v>763</v>
      </c>
      <c r="B315" s="6"/>
      <c r="C315" s="6">
        <v>28</v>
      </c>
      <c r="D315" s="6">
        <v>18</v>
      </c>
      <c r="E315" s="6">
        <v>24</v>
      </c>
      <c r="F315" s="7">
        <v>103466</v>
      </c>
    </row>
    <row r="316" spans="1:6" ht="30.75">
      <c r="A316" s="2" t="s">
        <v>764</v>
      </c>
      <c r="B316" s="2">
        <v>92887</v>
      </c>
      <c r="C316" s="3">
        <v>28</v>
      </c>
      <c r="D316" s="8" t="s">
        <v>353</v>
      </c>
      <c r="E316" s="3">
        <v>34</v>
      </c>
      <c r="F316" s="4">
        <v>64234</v>
      </c>
    </row>
    <row r="317" spans="1:6" ht="30.75">
      <c r="A317" s="5" t="s">
        <v>765</v>
      </c>
      <c r="B317" s="6"/>
      <c r="C317" s="6">
        <v>28</v>
      </c>
      <c r="D317" s="9" t="s">
        <v>353</v>
      </c>
      <c r="E317" s="6">
        <v>40</v>
      </c>
      <c r="F317" s="7">
        <v>48445</v>
      </c>
    </row>
    <row r="318" spans="1:6" ht="45.75">
      <c r="A318" s="2" t="s">
        <v>766</v>
      </c>
      <c r="B318" s="2">
        <v>90275</v>
      </c>
      <c r="C318" s="3">
        <v>28</v>
      </c>
      <c r="D318" s="8" t="s">
        <v>353</v>
      </c>
      <c r="E318" s="3">
        <v>20</v>
      </c>
      <c r="F318" s="4">
        <v>41643</v>
      </c>
    </row>
    <row r="319" spans="1:6" ht="15.75">
      <c r="A319" s="5" t="s">
        <v>767</v>
      </c>
      <c r="B319" s="5">
        <v>94561</v>
      </c>
      <c r="C319" s="6">
        <v>28</v>
      </c>
      <c r="D319" s="9" t="s">
        <v>353</v>
      </c>
      <c r="E319" s="6">
        <v>49</v>
      </c>
      <c r="F319" s="7">
        <v>35432</v>
      </c>
    </row>
    <row r="320" spans="1:6" ht="15.75">
      <c r="A320" s="2" t="s">
        <v>768</v>
      </c>
      <c r="B320" s="3"/>
      <c r="C320" s="3">
        <v>28</v>
      </c>
      <c r="D320" s="8" t="s">
        <v>353</v>
      </c>
      <c r="E320" s="3">
        <v>45</v>
      </c>
      <c r="F320" s="4">
        <v>29926</v>
      </c>
    </row>
    <row r="321" spans="1:6" ht="30.75">
      <c r="A321" s="5" t="s">
        <v>769</v>
      </c>
      <c r="B321" s="6"/>
      <c r="C321" s="6">
        <v>28</v>
      </c>
      <c r="D321" s="9" t="s">
        <v>353</v>
      </c>
      <c r="E321" s="6">
        <v>33</v>
      </c>
      <c r="F321" s="7">
        <v>21930</v>
      </c>
    </row>
    <row r="322" spans="1:6" ht="15.75">
      <c r="A322" s="2" t="s">
        <v>770</v>
      </c>
      <c r="B322" s="3"/>
      <c r="C322" s="3">
        <v>28</v>
      </c>
      <c r="D322" s="8" t="s">
        <v>353</v>
      </c>
      <c r="E322" s="3">
        <v>27</v>
      </c>
      <c r="F322" s="4">
        <v>20648</v>
      </c>
    </row>
    <row r="323" spans="1:6" ht="30.75">
      <c r="A323" s="5" t="s">
        <v>771</v>
      </c>
      <c r="B323" s="6"/>
      <c r="C323" s="6">
        <v>28</v>
      </c>
      <c r="D323" s="9" t="s">
        <v>353</v>
      </c>
      <c r="E323" s="6">
        <v>31</v>
      </c>
      <c r="F323" s="7">
        <v>20199</v>
      </c>
    </row>
    <row r="324" spans="1:6" ht="15.75">
      <c r="A324" s="2" t="s">
        <v>772</v>
      </c>
      <c r="B324" s="3"/>
      <c r="C324" s="3">
        <v>27</v>
      </c>
      <c r="D324" s="3">
        <v>19</v>
      </c>
      <c r="E324" s="3">
        <v>42</v>
      </c>
      <c r="F324" s="4">
        <v>89861</v>
      </c>
    </row>
    <row r="325" spans="1:6" ht="30.75">
      <c r="A325" s="5" t="s">
        <v>773</v>
      </c>
      <c r="B325" s="5">
        <v>92582</v>
      </c>
      <c r="C325" s="6">
        <v>27</v>
      </c>
      <c r="D325" s="9" t="s">
        <v>353</v>
      </c>
      <c r="E325" s="6">
        <v>42</v>
      </c>
      <c r="F325" s="7">
        <v>44199</v>
      </c>
    </row>
    <row r="326" spans="1:6" ht="30.75">
      <c r="A326" s="2" t="s">
        <v>774</v>
      </c>
      <c r="B326" s="3"/>
      <c r="C326" s="3">
        <v>27</v>
      </c>
      <c r="D326" s="8" t="s">
        <v>353</v>
      </c>
      <c r="E326" s="3">
        <v>29</v>
      </c>
      <c r="F326" s="4">
        <v>28310</v>
      </c>
    </row>
    <row r="327" spans="1:6" ht="30.75">
      <c r="A327" s="5" t="s">
        <v>775</v>
      </c>
      <c r="B327" s="5">
        <v>92694</v>
      </c>
      <c r="C327" s="6">
        <v>27</v>
      </c>
      <c r="D327" s="9" t="s">
        <v>353</v>
      </c>
      <c r="E327" s="6">
        <v>23</v>
      </c>
      <c r="F327" s="7">
        <v>22980</v>
      </c>
    </row>
    <row r="328" spans="1:6" ht="15.75">
      <c r="A328" s="2" t="s">
        <v>776</v>
      </c>
      <c r="B328" s="3"/>
      <c r="C328" s="3">
        <v>26</v>
      </c>
      <c r="D328" s="3">
        <v>16</v>
      </c>
      <c r="E328" s="3">
        <v>28</v>
      </c>
      <c r="F328" s="4">
        <v>23893</v>
      </c>
    </row>
    <row r="329" spans="1:6" ht="15.75">
      <c r="A329" s="5" t="s">
        <v>777</v>
      </c>
      <c r="B329" s="6"/>
      <c r="C329" s="6">
        <v>26</v>
      </c>
      <c r="D329" s="9" t="s">
        <v>353</v>
      </c>
      <c r="E329" s="6">
        <v>45</v>
      </c>
      <c r="F329" s="7">
        <v>17773</v>
      </c>
    </row>
    <row r="330" spans="1:6" ht="30.75">
      <c r="A330" s="2" t="s">
        <v>778</v>
      </c>
      <c r="B330" s="3"/>
      <c r="C330" s="3">
        <v>25</v>
      </c>
      <c r="D330" s="8" t="s">
        <v>353</v>
      </c>
      <c r="E330" s="3">
        <v>24</v>
      </c>
      <c r="F330" s="4">
        <v>51821</v>
      </c>
    </row>
    <row r="331" spans="1:6" ht="15.75">
      <c r="A331" s="5" t="s">
        <v>779</v>
      </c>
      <c r="B331" s="6"/>
      <c r="C331" s="6">
        <v>25</v>
      </c>
      <c r="D331" s="9" t="s">
        <v>353</v>
      </c>
      <c r="E331" s="6">
        <v>27</v>
      </c>
      <c r="F331" s="7">
        <v>51367</v>
      </c>
    </row>
    <row r="332" spans="1:6" ht="15.75">
      <c r="A332" s="2" t="s">
        <v>780</v>
      </c>
      <c r="B332" s="2">
        <v>94526</v>
      </c>
      <c r="C332" s="3">
        <v>25</v>
      </c>
      <c r="D332" s="8" t="s">
        <v>353</v>
      </c>
      <c r="E332" s="3">
        <v>34</v>
      </c>
      <c r="F332" s="4">
        <v>42039</v>
      </c>
    </row>
    <row r="333" spans="1:6" ht="30.75">
      <c r="A333" s="5" t="s">
        <v>781</v>
      </c>
      <c r="B333" s="6"/>
      <c r="C333" s="6">
        <v>25</v>
      </c>
      <c r="D333" s="9" t="s">
        <v>353</v>
      </c>
      <c r="E333" s="6">
        <v>31</v>
      </c>
      <c r="F333" s="7">
        <v>36877</v>
      </c>
    </row>
    <row r="334" spans="1:6" ht="15.75">
      <c r="A334" s="2" t="s">
        <v>782</v>
      </c>
      <c r="B334" s="3"/>
      <c r="C334" s="3">
        <v>25</v>
      </c>
      <c r="D334" s="8" t="s">
        <v>353</v>
      </c>
      <c r="E334" s="3">
        <v>40</v>
      </c>
      <c r="F334" s="4">
        <v>28905</v>
      </c>
    </row>
    <row r="335" spans="1:6" ht="30.75">
      <c r="A335" s="5" t="s">
        <v>783</v>
      </c>
      <c r="B335" s="6"/>
      <c r="C335" s="6">
        <v>25</v>
      </c>
      <c r="D335" s="9" t="s">
        <v>353</v>
      </c>
      <c r="E335" s="6">
        <v>37</v>
      </c>
      <c r="F335" s="7">
        <v>18720</v>
      </c>
    </row>
    <row r="336" spans="1:6" ht="30.75">
      <c r="A336" s="2" t="s">
        <v>784</v>
      </c>
      <c r="B336" s="3"/>
      <c r="C336" s="3">
        <v>25</v>
      </c>
      <c r="D336" s="8" t="s">
        <v>353</v>
      </c>
      <c r="E336" s="3">
        <v>33</v>
      </c>
      <c r="F336" s="4">
        <v>17947</v>
      </c>
    </row>
    <row r="337" spans="1:6" ht="30.75">
      <c r="A337" s="5" t="s">
        <v>785</v>
      </c>
      <c r="B337" s="6"/>
      <c r="C337" s="6">
        <v>25</v>
      </c>
      <c r="D337" s="9" t="s">
        <v>353</v>
      </c>
      <c r="E337" s="6">
        <v>38</v>
      </c>
      <c r="F337" s="7">
        <v>17418</v>
      </c>
    </row>
    <row r="338" spans="1:6" ht="15.75">
      <c r="A338" s="2" t="s">
        <v>786</v>
      </c>
      <c r="B338" s="3"/>
      <c r="C338" s="3">
        <v>25</v>
      </c>
      <c r="D338" s="8" t="s">
        <v>353</v>
      </c>
      <c r="E338" s="3">
        <v>29</v>
      </c>
      <c r="F338" s="4">
        <v>16714</v>
      </c>
    </row>
    <row r="339" spans="1:6" ht="15.75">
      <c r="A339" s="5" t="s">
        <v>787</v>
      </c>
      <c r="B339" s="6"/>
      <c r="C339" s="6">
        <v>24</v>
      </c>
      <c r="D339" s="9" t="s">
        <v>353</v>
      </c>
      <c r="E339" s="6">
        <v>35</v>
      </c>
      <c r="F339" s="7">
        <v>152750</v>
      </c>
    </row>
    <row r="340" spans="1:6" ht="30.75">
      <c r="A340" s="2" t="s">
        <v>788</v>
      </c>
      <c r="B340" s="3"/>
      <c r="C340" s="3">
        <v>24</v>
      </c>
      <c r="D340" s="8" t="s">
        <v>353</v>
      </c>
      <c r="E340" s="3">
        <v>37</v>
      </c>
      <c r="F340" s="4">
        <v>72148</v>
      </c>
    </row>
    <row r="341" spans="1:6" ht="15.75">
      <c r="A341" s="5" t="s">
        <v>789</v>
      </c>
      <c r="B341" s="6"/>
      <c r="C341" s="6">
        <v>24</v>
      </c>
      <c r="D341" s="9" t="s">
        <v>353</v>
      </c>
      <c r="E341" s="6">
        <v>33</v>
      </c>
      <c r="F341" s="7">
        <v>68386</v>
      </c>
    </row>
    <row r="342" spans="1:6" ht="15.75">
      <c r="A342" s="2" t="s">
        <v>790</v>
      </c>
      <c r="B342" s="3"/>
      <c r="C342" s="3">
        <v>24</v>
      </c>
      <c r="D342" s="8" t="s">
        <v>353</v>
      </c>
      <c r="E342" s="3">
        <v>33</v>
      </c>
      <c r="F342" s="4">
        <v>53668</v>
      </c>
    </row>
    <row r="343" spans="1:6" ht="15.75">
      <c r="A343" s="5" t="s">
        <v>791</v>
      </c>
      <c r="B343" s="5">
        <v>92860</v>
      </c>
      <c r="C343" s="6">
        <v>24</v>
      </c>
      <c r="D343" s="9" t="s">
        <v>353</v>
      </c>
      <c r="E343" s="6">
        <v>26</v>
      </c>
      <c r="F343" s="7">
        <v>27063</v>
      </c>
    </row>
    <row r="344" spans="1:6" ht="45.75">
      <c r="A344" s="2" t="s">
        <v>792</v>
      </c>
      <c r="B344" s="3"/>
      <c r="C344" s="3">
        <v>24</v>
      </c>
      <c r="D344" s="8" t="s">
        <v>353</v>
      </c>
      <c r="E344" s="3">
        <v>15</v>
      </c>
      <c r="F344" s="4">
        <v>21208</v>
      </c>
    </row>
    <row r="345" spans="1:6" ht="15.75">
      <c r="A345" s="5" t="s">
        <v>793</v>
      </c>
      <c r="B345" s="6"/>
      <c r="C345" s="6">
        <v>24</v>
      </c>
      <c r="D345" s="9" t="s">
        <v>353</v>
      </c>
      <c r="E345" s="6">
        <v>16</v>
      </c>
      <c r="F345" s="7">
        <v>19015</v>
      </c>
    </row>
    <row r="346" spans="1:6" ht="30.75">
      <c r="A346" s="2" t="s">
        <v>794</v>
      </c>
      <c r="B346" s="2">
        <v>91709</v>
      </c>
      <c r="C346" s="3">
        <v>23</v>
      </c>
      <c r="D346" s="8" t="s">
        <v>353</v>
      </c>
      <c r="E346" s="3">
        <v>20</v>
      </c>
      <c r="F346" s="4">
        <v>74799</v>
      </c>
    </row>
    <row r="347" spans="1:6" ht="30.75">
      <c r="A347" s="5" t="s">
        <v>795</v>
      </c>
      <c r="B347" s="6"/>
      <c r="C347" s="6">
        <v>23</v>
      </c>
      <c r="D347" s="9" t="s">
        <v>353</v>
      </c>
      <c r="E347" s="6">
        <v>32</v>
      </c>
      <c r="F347" s="7">
        <v>24917</v>
      </c>
    </row>
    <row r="348" spans="1:6" ht="30.75">
      <c r="A348" s="2" t="s">
        <v>796</v>
      </c>
      <c r="B348" s="3"/>
      <c r="C348" s="3">
        <v>23</v>
      </c>
      <c r="D348" s="8" t="s">
        <v>353</v>
      </c>
      <c r="E348" s="3">
        <v>15</v>
      </c>
      <c r="F348" s="4">
        <v>23058</v>
      </c>
    </row>
    <row r="349" spans="1:6" ht="15.75">
      <c r="A349" s="5" t="s">
        <v>797</v>
      </c>
      <c r="B349" s="6"/>
      <c r="C349" s="6">
        <v>23</v>
      </c>
      <c r="D349" s="9" t="s">
        <v>353</v>
      </c>
      <c r="E349" s="6">
        <v>35</v>
      </c>
      <c r="F349" s="7">
        <v>20817</v>
      </c>
    </row>
    <row r="350" spans="1:6" ht="30.75">
      <c r="A350" s="2" t="s">
        <v>798</v>
      </c>
      <c r="B350" s="3"/>
      <c r="C350" s="3">
        <v>23</v>
      </c>
      <c r="D350" s="8" t="s">
        <v>353</v>
      </c>
      <c r="E350" s="3">
        <v>22</v>
      </c>
      <c r="F350" s="4">
        <v>18228</v>
      </c>
    </row>
    <row r="351" spans="1:6" ht="15.75">
      <c r="A351" s="5" t="s">
        <v>321</v>
      </c>
      <c r="B351" s="6"/>
      <c r="C351" s="6">
        <v>22</v>
      </c>
      <c r="D351" s="9" t="s">
        <v>353</v>
      </c>
      <c r="E351" s="6">
        <v>47</v>
      </c>
      <c r="F351" s="7">
        <v>42819</v>
      </c>
    </row>
    <row r="352" spans="1:6" ht="15.75">
      <c r="A352" s="2" t="s">
        <v>799</v>
      </c>
      <c r="B352" s="2">
        <v>92253</v>
      </c>
      <c r="C352" s="3">
        <v>22</v>
      </c>
      <c r="D352" s="8" t="s">
        <v>353</v>
      </c>
      <c r="E352" s="3">
        <v>34</v>
      </c>
      <c r="F352" s="4">
        <v>37467</v>
      </c>
    </row>
    <row r="353" spans="1:6" ht="15.75">
      <c r="A353" s="5" t="s">
        <v>800</v>
      </c>
      <c r="B353" s="6"/>
      <c r="C353" s="6">
        <v>21</v>
      </c>
      <c r="D353" s="9" t="s">
        <v>353</v>
      </c>
      <c r="E353" s="6">
        <v>28</v>
      </c>
      <c r="F353" s="7">
        <v>26218</v>
      </c>
    </row>
    <row r="354" spans="1:6" ht="15.75">
      <c r="A354" s="2" t="s">
        <v>801</v>
      </c>
      <c r="B354" s="3"/>
      <c r="C354" s="3">
        <v>21</v>
      </c>
      <c r="D354" s="8" t="s">
        <v>353</v>
      </c>
      <c r="E354" s="3">
        <v>33</v>
      </c>
      <c r="F354" s="4">
        <v>24813</v>
      </c>
    </row>
    <row r="355" spans="1:6" ht="30.75">
      <c r="A355" s="5" t="s">
        <v>802</v>
      </c>
      <c r="B355" s="6"/>
      <c r="C355" s="6">
        <v>20</v>
      </c>
      <c r="D355" s="9" t="s">
        <v>353</v>
      </c>
      <c r="E355" s="6">
        <v>30</v>
      </c>
      <c r="F355" s="7">
        <v>20700</v>
      </c>
    </row>
    <row r="356" spans="1:6" ht="30.75">
      <c r="A356" s="2" t="s">
        <v>803</v>
      </c>
      <c r="B356" s="2">
        <v>92394</v>
      </c>
      <c r="C356" s="3">
        <v>19</v>
      </c>
      <c r="D356" s="3">
        <v>22</v>
      </c>
      <c r="E356" s="3">
        <v>34</v>
      </c>
      <c r="F356" s="4">
        <v>115903</v>
      </c>
    </row>
    <row r="357" spans="1:6" ht="30.75">
      <c r="A357" s="5" t="s">
        <v>804</v>
      </c>
      <c r="B357" s="6"/>
      <c r="C357" s="6">
        <v>19</v>
      </c>
      <c r="D357" s="9" t="s">
        <v>353</v>
      </c>
      <c r="E357" s="6">
        <v>20</v>
      </c>
      <c r="F357" s="7">
        <v>17557</v>
      </c>
    </row>
    <row r="358" spans="1:6" ht="30.75">
      <c r="A358" s="2" t="s">
        <v>805</v>
      </c>
      <c r="B358" s="3"/>
      <c r="C358" s="3">
        <v>18</v>
      </c>
      <c r="D358" s="8" t="s">
        <v>353</v>
      </c>
      <c r="E358" s="3">
        <v>31</v>
      </c>
      <c r="F358" s="4">
        <v>25048</v>
      </c>
    </row>
    <row r="359" spans="1:6" ht="30.75">
      <c r="A359" s="5" t="s">
        <v>806</v>
      </c>
      <c r="B359" s="6"/>
      <c r="C359" s="6">
        <v>18</v>
      </c>
      <c r="D359" s="9" t="s">
        <v>353</v>
      </c>
      <c r="E359" s="6">
        <v>33</v>
      </c>
      <c r="F359" s="7">
        <v>18150</v>
      </c>
    </row>
    <row r="360" spans="1:6" ht="15.75">
      <c r="A360" s="2" t="s">
        <v>807</v>
      </c>
      <c r="B360" s="3"/>
      <c r="C360" s="3">
        <v>16</v>
      </c>
      <c r="D360" s="8" t="s">
        <v>353</v>
      </c>
      <c r="E360" s="3">
        <v>32</v>
      </c>
      <c r="F360" s="4">
        <v>90173</v>
      </c>
    </row>
    <row r="361" spans="1:6" ht="15.75">
      <c r="A361" s="5" t="s">
        <v>808</v>
      </c>
      <c r="B361" s="5">
        <v>92586</v>
      </c>
      <c r="C361" s="6">
        <v>16</v>
      </c>
      <c r="D361" s="9" t="s">
        <v>353</v>
      </c>
      <c r="E361" s="6">
        <v>29</v>
      </c>
      <c r="F361" s="7">
        <v>77519</v>
      </c>
    </row>
    <row r="362" spans="1:6" ht="30.75">
      <c r="A362" s="2" t="s">
        <v>809</v>
      </c>
      <c r="B362" s="2">
        <v>92595</v>
      </c>
      <c r="C362" s="3">
        <v>15</v>
      </c>
      <c r="D362" s="8" t="s">
        <v>353</v>
      </c>
      <c r="E362" s="3">
        <v>22</v>
      </c>
      <c r="F362" s="4">
        <v>32176</v>
      </c>
    </row>
    <row r="363" spans="1:6" ht="30.75">
      <c r="A363" s="5" t="s">
        <v>810</v>
      </c>
      <c r="B363" s="5">
        <v>92270</v>
      </c>
      <c r="C363" s="6">
        <v>15</v>
      </c>
      <c r="D363" s="9" t="s">
        <v>353</v>
      </c>
      <c r="E363" s="6">
        <v>34</v>
      </c>
      <c r="F363" s="7">
        <v>17218</v>
      </c>
    </row>
    <row r="364" spans="1:6" ht="15.75">
      <c r="A364" s="2" t="s">
        <v>811</v>
      </c>
      <c r="B364" s="3"/>
      <c r="C364" s="3">
        <v>14</v>
      </c>
      <c r="D364" s="8" t="s">
        <v>353</v>
      </c>
      <c r="E364" s="3">
        <v>31</v>
      </c>
      <c r="F364" s="4">
        <v>24836</v>
      </c>
    </row>
    <row r="365" spans="1:6" ht="30.75">
      <c r="A365" s="5" t="s">
        <v>812</v>
      </c>
      <c r="B365" s="6"/>
      <c r="C365" s="6">
        <v>13</v>
      </c>
      <c r="D365" s="6">
        <v>19</v>
      </c>
      <c r="E365" s="6">
        <v>31</v>
      </c>
      <c r="F365" s="7">
        <v>69135</v>
      </c>
    </row>
    <row r="366" spans="1:6" ht="30.75">
      <c r="A366" s="2" t="s">
        <v>813</v>
      </c>
      <c r="B366" s="2">
        <v>95746</v>
      </c>
      <c r="C366" s="3">
        <v>13</v>
      </c>
      <c r="D366" s="8" t="s">
        <v>353</v>
      </c>
      <c r="E366" s="3">
        <v>31</v>
      </c>
      <c r="F366" s="4">
        <v>20402</v>
      </c>
    </row>
    <row r="367" spans="1:6" ht="45.75">
      <c r="A367" s="5" t="s">
        <v>814</v>
      </c>
      <c r="B367" s="5">
        <v>95762</v>
      </c>
      <c r="C367" s="6">
        <v>12</v>
      </c>
      <c r="D367" s="9" t="s">
        <v>353</v>
      </c>
      <c r="E367" s="6">
        <v>18</v>
      </c>
      <c r="F367" s="7">
        <v>42108</v>
      </c>
    </row>
    <row r="368" spans="1:6" ht="30.75">
      <c r="A368" s="2" t="s">
        <v>815</v>
      </c>
      <c r="B368" s="3"/>
      <c r="C368" s="3">
        <v>10</v>
      </c>
      <c r="D368" s="8" t="s">
        <v>353</v>
      </c>
      <c r="E368" s="3">
        <v>12</v>
      </c>
      <c r="F368" s="4">
        <v>22535</v>
      </c>
    </row>
    <row r="369" spans="1:6" ht="30.75">
      <c r="A369" s="5" t="s">
        <v>816</v>
      </c>
      <c r="B369" s="6"/>
      <c r="C369" s="6">
        <v>9</v>
      </c>
      <c r="D369" s="9" t="s">
        <v>353</v>
      </c>
      <c r="E369" s="6">
        <v>25</v>
      </c>
      <c r="F369" s="7">
        <v>23067</v>
      </c>
    </row>
    <row r="370" spans="1:6" ht="15.75">
      <c r="A370" s="2" t="s">
        <v>817</v>
      </c>
      <c r="B370" s="3"/>
      <c r="C370" s="3">
        <v>9</v>
      </c>
      <c r="D370" s="8" t="s">
        <v>353</v>
      </c>
      <c r="E370" s="3">
        <v>18</v>
      </c>
      <c r="F370" s="4">
        <v>17643</v>
      </c>
    </row>
    <row r="371" spans="1:6" ht="15.75">
      <c r="A371" s="5" t="s">
        <v>818</v>
      </c>
      <c r="B371" s="6"/>
      <c r="C371" s="6">
        <v>8</v>
      </c>
      <c r="D371" s="9" t="s">
        <v>353</v>
      </c>
      <c r="E371" s="6">
        <v>31</v>
      </c>
      <c r="F371" s="7">
        <v>31765</v>
      </c>
    </row>
    <row r="372" spans="1:6" ht="30.75">
      <c r="A372" s="2" t="s">
        <v>819</v>
      </c>
      <c r="B372" s="3"/>
      <c r="C372" s="3">
        <v>5</v>
      </c>
      <c r="D372" s="8" t="s">
        <v>353</v>
      </c>
      <c r="E372" s="3">
        <v>24</v>
      </c>
      <c r="F372" s="4">
        <v>18510</v>
      </c>
    </row>
    <row r="373" spans="1:6" ht="30.75">
      <c r="A373" s="5" t="s">
        <v>820</v>
      </c>
      <c r="B373" s="6"/>
      <c r="C373" s="6">
        <v>4</v>
      </c>
      <c r="D373" s="9" t="s">
        <v>353</v>
      </c>
      <c r="E373" s="6">
        <v>11</v>
      </c>
      <c r="F373" s="7">
        <v>17560</v>
      </c>
    </row>
    <row r="374" spans="1:6" ht="15.75">
      <c r="A374" s="5" t="s">
        <v>384</v>
      </c>
      <c r="B374" s="6"/>
      <c r="C374" s="22">
        <f>MEDIAN(C2:C373)</f>
        <v>45</v>
      </c>
      <c r="D374" s="22">
        <f t="shared" ref="D374:E374" si="0">MEDIAN(D2:D373)</f>
        <v>33</v>
      </c>
      <c r="E374" s="22">
        <f t="shared" si="0"/>
        <v>47</v>
      </c>
      <c r="F374" s="7"/>
    </row>
  </sheetData>
  <hyperlinks>
    <hyperlink ref="A2" r:id="rId1" xr:uid="{8332354A-A503-48F4-9447-A992244CA619}"/>
    <hyperlink ref="A3" r:id="rId2" xr:uid="{8640BE6F-09B8-4CAA-97E7-8F6462E5AA60}"/>
    <hyperlink ref="B3" r:id="rId3" display="94112" xr:uid="{52D68FD0-CFEF-4EAC-8AF3-E713D75B10E8}"/>
    <hyperlink ref="A4" r:id="rId4" xr:uid="{DD082F47-CF0D-469C-9C0C-E76337EFBDDA}"/>
    <hyperlink ref="B4" r:id="rId5" display="90254" xr:uid="{59B68DAD-9FB7-4C9E-A5C1-82D71523F33F}"/>
    <hyperlink ref="A5" r:id="rId6" xr:uid="{6644C07D-7EDC-403D-84CC-C072DC810DA9}"/>
    <hyperlink ref="B5" r:id="rId7" display="94704" xr:uid="{EA7565C3-719C-430B-AD1B-1730F4BAD598}"/>
    <hyperlink ref="A6" r:id="rId8" xr:uid="{721B7646-5B7F-4AB1-BADF-520487BBB791}"/>
    <hyperlink ref="B6" r:id="rId9" display="94706" xr:uid="{8350D038-DAED-4120-840A-A7890165A85A}"/>
    <hyperlink ref="A7" r:id="rId10" xr:uid="{A9792D9E-FB2B-431B-988E-0BD0DDDDB284}"/>
    <hyperlink ref="B7" r:id="rId11" display="90405" xr:uid="{EEDA77F1-0DEB-4D0C-B14E-EA06F5EFB3D4}"/>
    <hyperlink ref="A8" r:id="rId12" xr:uid="{FEA08FE9-581C-41BF-B02D-DFCBF0C53B01}"/>
    <hyperlink ref="A9" r:id="rId13" xr:uid="{E5336901-A0C8-430A-8EEB-A21100E33602}"/>
    <hyperlink ref="A10" r:id="rId14" xr:uid="{C8B682CB-5684-457B-B52D-3E5D7331FEA3}"/>
    <hyperlink ref="B10" r:id="rId15" display="90270" xr:uid="{B25758C9-545C-4830-86D4-22AAA4E43855}"/>
    <hyperlink ref="A11" r:id="rId16" xr:uid="{2EE41F80-5B87-4D1A-B408-5D1E17BFD8AC}"/>
    <hyperlink ref="A12" r:id="rId17" xr:uid="{D4805430-06ED-4D24-A365-6786D7987AB7}"/>
    <hyperlink ref="B12" r:id="rId18" display="90701" xr:uid="{ADBA2F19-4074-47A3-988A-24E5C94DA871}"/>
    <hyperlink ref="A13" r:id="rId19" xr:uid="{6633D05B-D018-47E0-8BA5-1A5E1231D29B}"/>
    <hyperlink ref="A14" r:id="rId20" xr:uid="{7E5D4AD6-1830-4B24-A43E-9E9490994F47}"/>
    <hyperlink ref="B14" r:id="rId21" display="90232" xr:uid="{F573B8A1-4207-40C9-9E10-138DF68D5FF4}"/>
    <hyperlink ref="A15" r:id="rId22" xr:uid="{1BDFB890-CAC5-40D3-B2F7-30E6E4A3B8B4}"/>
    <hyperlink ref="B15" r:id="rId23" display="94601" xr:uid="{839DB998-CBD1-489C-BDB2-0EAB18D75696}"/>
    <hyperlink ref="A16" r:id="rId24" xr:uid="{749E3572-6B50-4097-932F-BBDA255EB1A4}"/>
    <hyperlink ref="B16" r:id="rId25" display="90022" xr:uid="{CA5A71B2-AFF3-4882-9A7A-10DB73917838}"/>
    <hyperlink ref="A17" r:id="rId26" xr:uid="{DE26DBC1-E9DA-46E8-8A27-E8202D807AE8}"/>
    <hyperlink ref="B17" r:id="rId27" display="90278" xr:uid="{E5E5217E-1303-49BA-BDEA-FAF1313D7ABF}"/>
    <hyperlink ref="A18" r:id="rId28" xr:uid="{B8D25D9C-12AA-46D7-A744-8CBE0EBE6C22}"/>
    <hyperlink ref="A19" r:id="rId29" xr:uid="{A4584BD4-B9B4-42D1-BD56-0FBDEC5C4B6B}"/>
    <hyperlink ref="B19" r:id="rId30" display="90249" xr:uid="{053D3CD4-862E-4A87-B1CE-B2E8193E458E}"/>
    <hyperlink ref="A20" r:id="rId31" xr:uid="{4CCCA15C-8396-457D-8DEA-3BF07D0B6A5B}"/>
    <hyperlink ref="B20" r:id="rId32" display="90212" xr:uid="{BFD27E00-6879-458E-8069-1D959B4515FD}"/>
    <hyperlink ref="A21" r:id="rId33" xr:uid="{931C2C73-D82A-4165-A866-0E471115637D}"/>
    <hyperlink ref="B21" r:id="rId34" display="91776" xr:uid="{DA3092A5-7808-4522-BD66-E6FF94D0C8E1}"/>
    <hyperlink ref="A22" r:id="rId35" xr:uid="{4B9B006D-573C-41EF-AB1D-CD5130433BBC}"/>
    <hyperlink ref="A23" r:id="rId36" xr:uid="{275AF1D2-4C19-43DC-B4B8-CAE871AE9DAB}"/>
    <hyperlink ref="B23" r:id="rId37" display="90717" xr:uid="{A10D0D30-1200-4C7C-9469-60DFA44EB0A4}"/>
    <hyperlink ref="A24" r:id="rId38" xr:uid="{DECB7771-1DC8-4DE6-805A-AB0749419DB3}"/>
    <hyperlink ref="B24" r:id="rId39" display="90805" xr:uid="{2D90626C-D5BB-48BB-9440-AFC25525D4AE}"/>
    <hyperlink ref="A25" r:id="rId40" xr:uid="{0A22BF08-E087-46C1-84AC-35AA17747095}"/>
    <hyperlink ref="B25" r:id="rId41" display="90301" xr:uid="{DE4EE7FB-55DB-4B18-88DA-EDADDEEAAC64}"/>
    <hyperlink ref="A26" r:id="rId42" xr:uid="{08EC7BB1-594B-4235-B26F-3871F8EFC0FE}"/>
    <hyperlink ref="B26" r:id="rId43" display="90266" xr:uid="{77CE50AC-0F4E-4992-A7AE-76F72D3278E8}"/>
    <hyperlink ref="A27" r:id="rId44" xr:uid="{7CC48DC0-5CAF-4D7A-9FC4-3856F54AB0B8}"/>
    <hyperlink ref="A28" r:id="rId45" xr:uid="{B8B9476F-B795-4DA1-91D8-ECCA03C8ADED}"/>
    <hyperlink ref="B28" r:id="rId46" display="90250" xr:uid="{2629AD44-BA3B-4944-82FA-8A1EB4ABC2AD}"/>
    <hyperlink ref="A29" r:id="rId47" xr:uid="{FF814A32-C44F-4986-811A-F6F14FE92E65}"/>
    <hyperlink ref="A30" r:id="rId48" xr:uid="{08E22FB6-8883-40BA-85B7-F5F6A45E327E}"/>
    <hyperlink ref="B30" r:id="rId49" display="91205" xr:uid="{781C690F-E24A-4C7F-9D62-BBDAF91B9FE1}"/>
    <hyperlink ref="A31" r:id="rId50" xr:uid="{F0606BB8-A8A1-4C54-84F0-7017E7ACA825}"/>
    <hyperlink ref="B31" r:id="rId51" display="91505" xr:uid="{3F538D6E-D73F-41BB-A2F0-D31482983FB6}"/>
    <hyperlink ref="A32" r:id="rId52" xr:uid="{A1F36AF9-FE91-492F-BA14-BE457FB8ADC8}"/>
    <hyperlink ref="B32" r:id="rId53" display="91801" xr:uid="{8F9324BA-AF11-4702-8371-B1357D89C195}"/>
    <hyperlink ref="A33" r:id="rId54" xr:uid="{7787C259-A430-4263-B858-FB48C7413009}"/>
    <hyperlink ref="B33" r:id="rId55" display="90280" xr:uid="{AC1E6AD5-836D-493B-89D2-1AFC1BCC7D99}"/>
    <hyperlink ref="A34" r:id="rId56" xr:uid="{B3034DE7-A7BF-42D3-88B3-CE0E5BF39CEB}"/>
    <hyperlink ref="B34" r:id="rId57" display="90262" xr:uid="{83BEFCB3-98C0-4BFE-82FB-D9B866EF5125}"/>
    <hyperlink ref="A35" r:id="rId58" xr:uid="{0F1477AC-DA90-4550-93D8-4AF23C572D57}"/>
    <hyperlink ref="A36" r:id="rId59" xr:uid="{4C63A58A-BA4D-49BE-9317-88FD12B508E1}"/>
    <hyperlink ref="B36" r:id="rId60" display="90011" xr:uid="{CF009950-1BE4-4BDE-AD8A-6F3F38AD9DDE}"/>
    <hyperlink ref="A37" r:id="rId61" xr:uid="{81A728B6-79B9-4761-82CC-688F1870C820}"/>
    <hyperlink ref="B37" r:id="rId62" display="91104" xr:uid="{2F6371BE-47EC-4FAC-B618-314582F72B5B}"/>
    <hyperlink ref="A38" r:id="rId63" xr:uid="{B6420B7E-3F8D-4303-9E6C-A71CAB7315BD}"/>
    <hyperlink ref="B38" r:id="rId64" display="91950" xr:uid="{B9E88DA6-9FFB-4CCE-B0FE-BE0E55C39804}"/>
    <hyperlink ref="A39" r:id="rId65" xr:uid="{885BAEDE-24EB-4F56-BFB1-D62198A43733}"/>
    <hyperlink ref="B39" r:id="rId66" display="95019" xr:uid="{759A7620-A6B7-43B8-8D4D-31C4B208C6FE}"/>
    <hyperlink ref="A40" r:id="rId67" xr:uid="{1EC48893-8869-43BB-B64A-CDBAFB1E196C}"/>
    <hyperlink ref="A41" r:id="rId68" xr:uid="{D59B4336-6FDA-4293-AE4C-3B9C89F51ACD}"/>
    <hyperlink ref="B41" r:id="rId69" display="91932" xr:uid="{93B0A693-1FBA-4EA3-9346-24095FD13450}"/>
    <hyperlink ref="A42" r:id="rId70" xr:uid="{6766183F-E971-4C68-9FBD-EC69AD1CD197}"/>
    <hyperlink ref="B42" r:id="rId71" display="94403" xr:uid="{77AF718C-1A5C-4049-BA3C-0A4708C4A8D7}"/>
    <hyperlink ref="A43" r:id="rId72" xr:uid="{986FF795-1C51-41EA-814D-1381799D3D44}"/>
    <hyperlink ref="B43" r:id="rId73" display="94501" xr:uid="{B76D0436-F09E-4EAF-AD58-BE658571D45A}"/>
    <hyperlink ref="A44" r:id="rId74" xr:uid="{633E4538-5D20-469E-8D8C-B3ACFFD8ECAC}"/>
    <hyperlink ref="B44" r:id="rId75" display="92704" xr:uid="{97F16AB2-A258-47A5-88D8-D8F8FE988A1B}"/>
    <hyperlink ref="A45" r:id="rId76" xr:uid="{69F19971-947E-47BD-9650-7B6855A12B1A}"/>
    <hyperlink ref="B45" r:id="rId77" display="90503" xr:uid="{A8E7247B-46F3-471C-8168-58284719F9FA}"/>
    <hyperlink ref="A46" r:id="rId78" xr:uid="{A7340759-4B3B-4C20-BE20-9E6DC70A9BB8}"/>
    <hyperlink ref="B46" r:id="rId79" display="91030" xr:uid="{E24B62A8-F651-4C21-84D0-22412C89955F}"/>
    <hyperlink ref="A47" r:id="rId80" xr:uid="{AE503717-3039-42AA-BA9D-8EC2AD8EE19E}"/>
    <hyperlink ref="B47" r:id="rId81" display="94530" xr:uid="{CBA6371E-24A7-452F-BB9F-F204E2BE9B7F}"/>
    <hyperlink ref="A48" r:id="rId82" xr:uid="{0CE950B2-AF39-414E-872F-C1562BA7F06D}"/>
    <hyperlink ref="B48" r:id="rId83" display="94015" xr:uid="{A275335C-5EF3-48FD-AD93-8F366AE429F7}"/>
    <hyperlink ref="A49" r:id="rId84" xr:uid="{9D6DDF4C-4FFC-4649-87C2-32D434324791}"/>
    <hyperlink ref="B49" r:id="rId85" display="90706" xr:uid="{D174012E-C14A-4DDA-A0F1-50E504EE0270}"/>
    <hyperlink ref="A50" r:id="rId86" xr:uid="{11818264-44FC-4BC3-9F62-00B9557E9A31}"/>
    <hyperlink ref="B50" r:id="rId87" display="94040" xr:uid="{26F04AD5-19F1-4ECA-9730-0063FB9968F2}"/>
    <hyperlink ref="A51" r:id="rId88" xr:uid="{01A1A547-C991-4A5F-9BB0-186E93CD65BA}"/>
    <hyperlink ref="B51" r:id="rId89" display="90640" xr:uid="{A88D0A65-36F2-44FF-9509-2BFC85D1B667}"/>
    <hyperlink ref="A52" r:id="rId90" xr:uid="{69B0A38F-4389-4FC0-ACFD-6ED34A89D5D5}"/>
    <hyperlink ref="B52" r:id="rId91" display="92627" xr:uid="{FE548C17-53C3-4D43-B20A-AE1F02C44994}"/>
    <hyperlink ref="A53" r:id="rId92" xr:uid="{FF3FB9CD-83C8-420F-8672-C62703C482CB}"/>
    <hyperlink ref="A54" r:id="rId93" xr:uid="{17587EBC-05CB-41D4-8E71-F79CB83ADC2F}"/>
    <hyperlink ref="B54" r:id="rId94" display="92683" xr:uid="{ED8F0214-52C6-48A2-A852-BC569289A2ED}"/>
    <hyperlink ref="A55" r:id="rId95" xr:uid="{2A99CD0A-AD0C-460E-A239-DF0AF41A57D1}"/>
    <hyperlink ref="B55" r:id="rId96" display="94577" xr:uid="{A133903A-8FE6-4D60-ADF8-F08EA89EDD0F}"/>
    <hyperlink ref="A56" r:id="rId97" xr:uid="{C876A671-E7D0-434A-97E9-FD92A900CD03}"/>
    <hyperlink ref="A57" r:id="rId98" xr:uid="{9A2515CF-C413-46D9-8A88-F38475D35964}"/>
    <hyperlink ref="B57" r:id="rId99" display="90245" xr:uid="{6DF2B25A-72C8-4D63-A81C-163B233BAE77}"/>
    <hyperlink ref="A58" r:id="rId100" xr:uid="{F3828B08-AF57-4493-8917-61E1EF34A574}"/>
    <hyperlink ref="B58" r:id="rId101" display="90602" xr:uid="{12C2658A-653F-4CF3-AD84-875B5715EA04}"/>
    <hyperlink ref="A59" r:id="rId102" xr:uid="{9BB54254-8366-450C-8A12-8186DC85D9B8}"/>
    <hyperlink ref="B59" r:id="rId103" display="91754" xr:uid="{D5AAB553-9361-4D90-B7A3-D87438552F7D}"/>
    <hyperlink ref="A60" r:id="rId104" xr:uid="{7F1306D8-0A4D-4464-805A-EA69164F8488}"/>
    <hyperlink ref="B60" r:id="rId105" display="90723" xr:uid="{0D066AA0-9AA2-4661-89D2-A72C7D34B93E}"/>
    <hyperlink ref="A61" r:id="rId106" xr:uid="{37D55166-3984-4C6C-AF1D-E23675AAEF72}"/>
    <hyperlink ref="A62" r:id="rId107" xr:uid="{FB812BC5-80F3-4C39-B022-9B95F61F7A1A}"/>
    <hyperlink ref="B62" r:id="rId108" display="94080" xr:uid="{20C5165A-A7E7-4DF2-98EA-6BD31CF8DF30}"/>
    <hyperlink ref="A63" r:id="rId109" xr:uid="{CBDF8EC9-AF1C-4FD0-A700-D307D7EDC503}"/>
    <hyperlink ref="A64" r:id="rId110" xr:uid="{21E92A60-AC27-446B-8BB0-A9F731E00443}"/>
    <hyperlink ref="B64" r:id="rId111" display="95064" xr:uid="{E1FEC8B7-12DD-46F4-8F25-B0FBEF8FF2CD}"/>
    <hyperlink ref="A65" r:id="rId112" xr:uid="{83D6152F-7D05-47CA-825E-1373885BA247}"/>
    <hyperlink ref="B65" r:id="rId113" display="90680" xr:uid="{95F2046C-FBC9-4E33-8632-5A940F88EAFB}"/>
    <hyperlink ref="A66" r:id="rId114" xr:uid="{9D3DFD82-9A2C-46F5-B0BE-F661A31C7AA2}"/>
    <hyperlink ref="B66" r:id="rId115" display="92840" xr:uid="{BCC40B8A-4919-4AEC-AFE6-98161D03D652}"/>
    <hyperlink ref="A67" r:id="rId116" xr:uid="{9F16CE8C-4361-426F-B483-33CF00997837}"/>
    <hyperlink ref="B67" r:id="rId117" display="91732" xr:uid="{AA6254C1-231B-47A8-9963-BC16CFC5A19F}"/>
    <hyperlink ref="A68" r:id="rId118" xr:uid="{FA7A7F6F-B3C9-4C53-8B80-E24B7DB9BCCC}"/>
    <hyperlink ref="B68" r:id="rId119" display="94061" xr:uid="{6566D098-3C7F-45F0-A00F-8F72EF676492}"/>
    <hyperlink ref="A69" r:id="rId120" xr:uid="{7D4199CD-652C-40C3-AC0E-52D9CB44F570}"/>
    <hyperlink ref="B69" r:id="rId121" display="91016" xr:uid="{FE727E32-1C73-4276-A3C7-448287F40E7D}"/>
    <hyperlink ref="A70" r:id="rId122" xr:uid="{978C0F97-9257-45ED-8BB7-E1BF7833F849}"/>
    <hyperlink ref="A71" r:id="rId123" xr:uid="{713D8D9E-C27D-419A-B033-4154A73F272F}"/>
    <hyperlink ref="B71" r:id="rId124" display="90242" xr:uid="{B16EEDB0-E283-4D03-86C0-CE9E589E7859}"/>
    <hyperlink ref="A72" r:id="rId125" xr:uid="{88DBC767-E57E-47B2-9FC3-033830E2FCB5}"/>
    <hyperlink ref="B72" r:id="rId126" display="90650" xr:uid="{BA71A6B0-A887-4C17-9970-F02FA20E73ED}"/>
    <hyperlink ref="A73" r:id="rId127" xr:uid="{A77FD21B-617F-45ED-853B-8725D888754F}"/>
    <hyperlink ref="B73" r:id="rId128" display="92020" xr:uid="{0CE6D92B-7EFF-4AF1-A296-31B9F140FF05}"/>
    <hyperlink ref="A74" r:id="rId129" xr:uid="{793EDCB1-EB90-433F-94E8-B6A15EA7B543}"/>
    <hyperlink ref="B74" r:id="rId130" display="93101" xr:uid="{78F1FB04-9A92-4813-9EE0-8D471BDA8991}"/>
    <hyperlink ref="A75" r:id="rId131" xr:uid="{929459AD-5F7C-4572-A85A-0DDC2589C4EC}"/>
    <hyperlink ref="B75" r:id="rId132" display="94306" xr:uid="{AC229DED-0B4A-48A1-BADA-45BB12CD85F5}"/>
    <hyperlink ref="A76" r:id="rId133" xr:uid="{F1825B3E-F941-4419-96BE-BDFF304832B4}"/>
    <hyperlink ref="A77" r:id="rId134" xr:uid="{47C0C93E-C5EF-49A7-B690-AB1D2F50C076}"/>
    <hyperlink ref="A78" r:id="rId135" xr:uid="{83F3134F-43D4-4E8F-B4B7-C3C90FEC817B}"/>
    <hyperlink ref="B78" r:id="rId136" display="94087" xr:uid="{422A862C-06C9-4415-B9D4-63EA9BD9EBF2}"/>
    <hyperlink ref="A79" r:id="rId137" xr:uid="{F23DBFEE-E02C-41A2-9897-7CC9DCE77288}"/>
    <hyperlink ref="B79" r:id="rId138" display="91942" xr:uid="{2049C871-CECA-45F0-A1DC-834C256C4399}"/>
    <hyperlink ref="A80" r:id="rId139" xr:uid="{820A211E-3878-4987-99EE-F7FBEDFDF98C}"/>
    <hyperlink ref="A81" r:id="rId140" xr:uid="{AA65868B-7A3C-4B99-84A4-6FF24516977E}"/>
    <hyperlink ref="A82" r:id="rId141" xr:uid="{4895F701-19E5-407C-81E3-C78B919661D1}"/>
    <hyperlink ref="B82" r:id="rId142" display="94804" xr:uid="{25AB7E4D-7D50-46AC-9350-5433DF738A11}"/>
    <hyperlink ref="A83" r:id="rId143" xr:uid="{9344D370-9E3D-4050-8956-DFB6B52AEBA7}"/>
    <hyperlink ref="B83" r:id="rId144" display="90660" xr:uid="{6CE751FB-CF16-4693-976A-5BBD2B6B150E}"/>
    <hyperlink ref="A84" r:id="rId145" xr:uid="{B33ADBFC-01F5-49FE-8556-24E2546FBB6F}"/>
    <hyperlink ref="B84" r:id="rId146" display="91723" xr:uid="{8E0460DB-0A8A-4220-A1DC-006BFBACE4DE}"/>
    <hyperlink ref="A85" r:id="rId147" xr:uid="{48D7C491-2932-4B49-89ED-76BF3934863C}"/>
    <hyperlink ref="A86" r:id="rId148" xr:uid="{3B505163-417C-4272-8C17-897AAA407FC8}"/>
    <hyperlink ref="A87" r:id="rId149" xr:uid="{3FEF033D-1A48-4D8A-809B-EE3685C20A4A}"/>
    <hyperlink ref="B87" r:id="rId150" display="95051" xr:uid="{FDA509D0-BF09-4EAC-98C6-82DB660DC2CB}"/>
    <hyperlink ref="A88" r:id="rId151" xr:uid="{DDF0667F-C90C-42BA-81A6-D634CBBC4B6E}"/>
    <hyperlink ref="B88" r:id="rId152" display="90712" xr:uid="{57EB99B2-19C7-4A58-A099-F85F470021B5}"/>
    <hyperlink ref="A89" r:id="rId153" xr:uid="{E565266C-27F8-49E3-8D76-D6B6CE8DB986}"/>
    <hyperlink ref="A90" r:id="rId154" xr:uid="{F6B8A14C-759E-4A27-9923-5BD09BA8FB34}"/>
    <hyperlink ref="A91" r:id="rId155" xr:uid="{0999C9AD-8A7E-48E0-AA1D-2946CB71EC76}"/>
    <hyperlink ref="A92" r:id="rId156" xr:uid="{87FAC5DF-17BD-47C0-99C5-9A22AA90B5B1}"/>
    <hyperlink ref="B92" r:id="rId157" display="94025" xr:uid="{C5AD125C-A898-488C-AC8C-BDD4129FF631}"/>
    <hyperlink ref="A93" r:id="rId158" xr:uid="{93ACA887-A21A-4FF0-B9CC-D987D2512943}"/>
    <hyperlink ref="A94" r:id="rId159" xr:uid="{38C7AC76-7A15-4F91-BE75-A76B2DE8C0FC}"/>
    <hyperlink ref="A95" r:id="rId160" xr:uid="{F95CA44A-81D3-412E-B871-98F7B9210881}"/>
    <hyperlink ref="B95" r:id="rId161" display="93035" xr:uid="{35E1E2C2-E154-47AC-9804-4E415982CC6A}"/>
    <hyperlink ref="A96" r:id="rId162" xr:uid="{6F07CAE5-E661-4A00-BBC0-04EE193E676F}"/>
    <hyperlink ref="B96" r:id="rId163" display="94544" xr:uid="{7E79D53D-7A0D-4294-903B-B6A9AFFC5938}"/>
    <hyperlink ref="A97" r:id="rId164" xr:uid="{4A309356-B0C0-4F8B-B9F6-103B3297FD4E}"/>
    <hyperlink ref="B97" r:id="rId165" display="90620" xr:uid="{7C567A51-8D3C-4A4F-B3C1-D51043FB1F37}"/>
    <hyperlink ref="A98" r:id="rId166" xr:uid="{9DFFC88B-5E6C-4F60-B2AD-48A12F4A917A}"/>
    <hyperlink ref="A99" r:id="rId167" xr:uid="{F4F4DA6F-B69C-46BE-BC8D-DEBAE3466491}"/>
    <hyperlink ref="B99" r:id="rId168" display="91763" xr:uid="{0E340422-CCA9-4595-9CCD-FCFF2B3E6202}"/>
    <hyperlink ref="A100" r:id="rId169" xr:uid="{57357F3A-5A56-4CFE-AB71-AF0B8C42DC52}"/>
    <hyperlink ref="B100" r:id="rId170" display="91780" xr:uid="{769FC698-5464-4010-B364-9EE4C50AD56A}"/>
    <hyperlink ref="A101" r:id="rId171" xr:uid="{FF57FFF8-1990-45AE-81C5-2BCBF8E6F7EA}"/>
    <hyperlink ref="B101" r:id="rId172" display="92804" xr:uid="{B3517675-6EE5-4B29-9489-16C6249CE8EE}"/>
    <hyperlink ref="A102" r:id="rId173" xr:uid="{C7982282-5616-4E9F-AB2B-B6ED867068D5}"/>
    <hyperlink ref="B102" r:id="rId174" display="92647" xr:uid="{E09EAEB9-97D8-4389-90CF-3356EA6737F2}"/>
    <hyperlink ref="A103" r:id="rId175" xr:uid="{14360068-40F4-4C2C-94D8-471B81CA2EA0}"/>
    <hyperlink ref="B103" r:id="rId176" display="92708" xr:uid="{95F3956F-4732-4FC3-BBA4-8D53986FF6AE}"/>
    <hyperlink ref="A104" r:id="rId177" xr:uid="{A40B25F5-C8CF-4ABA-9480-FF4D08CE98AC}"/>
    <hyperlink ref="A105" r:id="rId178" xr:uid="{35B605A7-0D7D-474B-A1E6-DFB0DA285A94}"/>
    <hyperlink ref="B105" r:id="rId179" display="94066" xr:uid="{9016A33F-DAA0-44C9-98B5-710A674251DE}"/>
    <hyperlink ref="A106" r:id="rId180" xr:uid="{75752AD8-708F-41A4-B1DB-538D5AE1083E}"/>
    <hyperlink ref="A107" r:id="rId181" xr:uid="{8B79B287-4DAA-46D8-974A-91BDA12F4AB6}"/>
    <hyperlink ref="A108" r:id="rId182" xr:uid="{EEAD59B1-080B-4A50-A284-BC8DC7F00940}"/>
    <hyperlink ref="A109" r:id="rId183" xr:uid="{DB8354F8-B76A-49BA-AACE-C33322E62081}"/>
    <hyperlink ref="A110" r:id="rId184" xr:uid="{90445A0F-6E84-45EB-84B9-4104B20EA5F0}"/>
    <hyperlink ref="A111" r:id="rId185" xr:uid="{E9F797EF-19CA-441D-BBB2-AA090BA20BA8}"/>
    <hyperlink ref="B111" r:id="rId186" display="93905" xr:uid="{1C3FBEF2-36C9-49F4-99B3-65BC514A4776}"/>
    <hyperlink ref="A112" r:id="rId187" xr:uid="{2AF43714-BEF8-4BF7-9FD0-A4AB2A52EDAE}"/>
    <hyperlink ref="B112" r:id="rId188" display="95821" xr:uid="{B05189C5-F934-45AC-96D8-4F286CCAE6FE}"/>
    <hyperlink ref="A113" r:id="rId189" xr:uid="{0C7651B2-3134-4649-8388-8F5DA3A59BD7}"/>
    <hyperlink ref="B113" r:id="rId190" display="90745" xr:uid="{B96BDBBC-0A40-402B-A53F-4AD482C8D7EA}"/>
    <hyperlink ref="A114" r:id="rId191" xr:uid="{A5E98B39-6900-4AC8-9C20-BB16A8E29563}"/>
    <hyperlink ref="A115" r:id="rId192" xr:uid="{6A604664-A727-4A19-974B-617B797157D9}"/>
    <hyperlink ref="A116" r:id="rId193" xr:uid="{230D6CAB-D6D9-49F3-B019-362001B7829E}"/>
    <hyperlink ref="B116" r:id="rId194" display="95008" xr:uid="{B762D89A-8903-4DA7-863A-8DD21410A049}"/>
    <hyperlink ref="A117" r:id="rId195" xr:uid="{AAB82A69-2CC7-488C-A177-9E46A37EB49D}"/>
    <hyperlink ref="B117" r:id="rId196" display="94030" xr:uid="{BD6A488A-DAF9-418D-8557-C78B4D532414}"/>
    <hyperlink ref="A118" r:id="rId197" xr:uid="{D15A22B9-C9D0-4F32-8B6C-7564D87FA26A}"/>
    <hyperlink ref="B118" r:id="rId198" display="92833" xr:uid="{6F70F4C3-8FE0-4613-97E9-C4AE85592C5F}"/>
    <hyperlink ref="A119" r:id="rId199" xr:uid="{C6C09DB9-6263-4C1E-BDA9-1F7E0D01C21C}"/>
    <hyperlink ref="A120" r:id="rId200" xr:uid="{B328043B-6928-469F-A678-F6ED7DCCF95E}"/>
    <hyperlink ref="B120" r:id="rId201" display="91007" xr:uid="{56F86723-6D7E-417A-AFFD-486667AB85AD}"/>
    <hyperlink ref="A121" r:id="rId202" xr:uid="{8BE6E577-E8A8-450C-936E-07D749BE1B23}"/>
    <hyperlink ref="B121" r:id="rId203" display="90703" xr:uid="{0E46EEF9-A5BC-422A-BEC4-F33344CCA10D}"/>
    <hyperlink ref="A122" r:id="rId204" xr:uid="{F013028E-8950-4913-8612-BE809C27CD26}"/>
    <hyperlink ref="B122" r:id="rId205" display="94523" xr:uid="{65FF202C-2303-4CD1-85E1-CE0CFF05D99B}"/>
    <hyperlink ref="A123" r:id="rId206" xr:uid="{88765294-7633-40EE-8231-37BA8ECBDA53}"/>
    <hyperlink ref="A124" r:id="rId207" xr:uid="{806B192E-C063-4CB4-9557-25F11B80DA30}"/>
    <hyperlink ref="B124" r:id="rId208" display="92118" xr:uid="{42E2B6B6-BD64-44B6-A59B-032E9268C8BC}"/>
    <hyperlink ref="A125" r:id="rId209" xr:uid="{D7A164E5-0454-48CA-9534-C0173DAE3A0D}"/>
    <hyperlink ref="B125" r:id="rId210" display="92126" xr:uid="{B1451C08-1789-4FE5-8BE0-1FBEA503AAF5}"/>
    <hyperlink ref="A126" r:id="rId211" xr:uid="{AC9D7DE4-9B4A-46C7-8369-84CD60B05557}"/>
    <hyperlink ref="B126" r:id="rId212" display="94901" xr:uid="{651FB5A0-D23B-48A6-B058-58CC0548E4E1}"/>
    <hyperlink ref="A127" r:id="rId213" xr:uid="{39B164BA-3AD1-4A9F-8F0F-AC2E0C50C85C}"/>
    <hyperlink ref="B127" r:id="rId214" display="90630" xr:uid="{BBD8D01B-D3AB-4524-A464-C4D3B5FE7324}"/>
    <hyperlink ref="A128" r:id="rId215" xr:uid="{E644E938-A368-40EC-8BCA-04433DBF0CEC}"/>
    <hyperlink ref="A129" r:id="rId216" xr:uid="{301EB444-82AB-4E75-ADD2-4728D4C5A5D6}"/>
    <hyperlink ref="B129" r:id="rId217" display="92629" xr:uid="{D2110D69-00CD-47E1-B153-14C530660AE4}"/>
    <hyperlink ref="A130" r:id="rId218" xr:uid="{82CC7276-9B76-4E0F-9173-81127A203C0B}"/>
    <hyperlink ref="B130" r:id="rId219" display="93955" xr:uid="{3DCCA96A-FF46-4DD0-BF5D-D6133F5F237D}"/>
    <hyperlink ref="A131" r:id="rId220" xr:uid="{210195CF-6567-4648-874B-3B2A0111F93D}"/>
    <hyperlink ref="A132" r:id="rId221" xr:uid="{C136CF08-4B86-44CE-9B1F-717772FCE77D}"/>
    <hyperlink ref="A133" r:id="rId222" xr:uid="{992C470D-A6B4-4708-AF5B-64D7AEF7862F}"/>
    <hyperlink ref="B133" r:id="rId223" display="91766" xr:uid="{8956838F-442D-4DE5-B8E0-ACC23319DEE6}"/>
    <hyperlink ref="A134" r:id="rId224" xr:uid="{4BB099D3-F301-422E-92A0-C76D0672CC1F}"/>
    <hyperlink ref="A135" r:id="rId225" xr:uid="{48B255F4-54F5-4ADA-B870-5371A8219E8F}"/>
    <hyperlink ref="B135" r:id="rId226" display="95660" xr:uid="{8C055E4C-E333-42EF-956F-CBCCE46225C2}"/>
    <hyperlink ref="A136" r:id="rId227" xr:uid="{DE7E00DB-1A63-4DF9-A4B8-0732350768CE}"/>
    <hyperlink ref="B136" r:id="rId228" display="91945" xr:uid="{9BD3753D-AF21-49FF-941E-1E89CA5FF0A6}"/>
    <hyperlink ref="A137" r:id="rId229" xr:uid="{74C1499B-E327-4D35-98AC-ED33375E39BA}"/>
    <hyperlink ref="A138" r:id="rId230" xr:uid="{5EE4769D-1948-40EF-980E-267D0A37929C}"/>
    <hyperlink ref="B138" r:id="rId231" display="95123" xr:uid="{1731743F-8EBA-4BCF-A243-70A36D8697EE}"/>
    <hyperlink ref="A139" r:id="rId232" xr:uid="{3A6DE4D2-B9BD-476A-8FCD-14181229429D}"/>
    <hyperlink ref="B139" r:id="rId233" display="92867" xr:uid="{CB0CC3B6-23BE-4A9D-89D3-BC75B246F698}"/>
    <hyperlink ref="A140" r:id="rId234" xr:uid="{C9D81A1D-FFCA-475D-BE0A-2033089B36C0}"/>
    <hyperlink ref="A141" r:id="rId235" xr:uid="{A725C648-A969-402E-8A7E-95D4653B76C2}"/>
    <hyperlink ref="B141" r:id="rId236" display="92780" xr:uid="{FCC03056-F897-40EC-AD2D-C660963B6166}"/>
    <hyperlink ref="A142" r:id="rId237" xr:uid="{13BE2838-9518-43B9-832A-6D466CD3C304}"/>
    <hyperlink ref="B142" r:id="rId238" display="91001" xr:uid="{B315C67C-78B0-4B9E-B4C8-7FD7F6080122}"/>
    <hyperlink ref="A143" r:id="rId239" xr:uid="{E1BF21D4-B2B3-4637-AD71-2B5FCAAE24B6}"/>
    <hyperlink ref="A144" r:id="rId240" xr:uid="{812F76CF-B5C7-4563-A1B0-9912D60B3C79}"/>
    <hyperlink ref="B144" r:id="rId241" display="94536" xr:uid="{6DFC37BC-3AE3-4527-A8F7-F96EEF297768}"/>
    <hyperlink ref="A145" r:id="rId242" xr:uid="{1EC69030-C2FB-4695-870D-3C48077BB37B}"/>
    <hyperlink ref="A146" r:id="rId243" xr:uid="{BE91018B-4305-40C2-95CE-B61D6C07D1BE}"/>
    <hyperlink ref="A147" r:id="rId244" xr:uid="{9A918E27-7179-4A17-8CC8-65CBF483EA82}"/>
    <hyperlink ref="B147" r:id="rId245" display="92870" xr:uid="{754F706D-E468-40A7-B842-5088065242EA}"/>
    <hyperlink ref="A148" r:id="rId246" xr:uid="{A847F100-FC49-4998-A690-3639D78C5C3C}"/>
    <hyperlink ref="A149" r:id="rId247" xr:uid="{AF4E41E9-02FD-44BC-828B-530FB5D31AAC}"/>
    <hyperlink ref="B149" r:id="rId248" display="94404" xr:uid="{8192387B-9ABD-4898-98EB-32E19BD076DF}"/>
    <hyperlink ref="A150" r:id="rId249" xr:uid="{BE385CE0-AEEF-4975-92B5-6E8B4FD3111D}"/>
    <hyperlink ref="A151" r:id="rId250" xr:uid="{94E13310-5F01-4C6D-9E4D-CD4D86675275}"/>
    <hyperlink ref="B151" r:id="rId251" display="95822" xr:uid="{AD03E520-A5B4-43CE-B144-EBCAD4FE71FE}"/>
    <hyperlink ref="A152" r:id="rId252" xr:uid="{5FF653B4-8D91-4D23-BD97-8B56009C02DC}"/>
    <hyperlink ref="B152" r:id="rId253" display="94518" xr:uid="{571C0CE0-409A-414F-BFD5-4165C865D46E}"/>
    <hyperlink ref="A153" r:id="rId254" xr:uid="{3BF756BF-5F1E-41F2-8F71-DF581EC71DBF}"/>
    <hyperlink ref="B153" r:id="rId255" display="95926" xr:uid="{8970B470-3D6E-4100-9DF7-830C364AA4BE}"/>
    <hyperlink ref="A154" r:id="rId256" xr:uid="{BE51E17A-B0A9-4EC3-A0C7-D32737164A65}"/>
    <hyperlink ref="B154" r:id="rId257" display="92660" xr:uid="{5BE76762-9748-4247-BF5C-FD977EEFD387}"/>
    <hyperlink ref="A155" r:id="rId258" xr:uid="{F434D9D6-EAE0-43DD-9C8A-364EE04A5010}"/>
    <hyperlink ref="B155" r:id="rId259" display="95355" xr:uid="{73DF1A0D-11EC-435F-AD3D-C71F47251183}"/>
    <hyperlink ref="A156" r:id="rId260" xr:uid="{BE08DDF7-54F7-4EBC-A537-D228F8BF454C}"/>
    <hyperlink ref="B156" r:id="rId261" display="91761" xr:uid="{287995DF-4D17-438C-B25C-7BDCA75EFE53}"/>
    <hyperlink ref="A157" r:id="rId262" xr:uid="{1A35D5A4-AC6F-4D51-9B80-CB22EC919989}"/>
    <hyperlink ref="A158" r:id="rId263" xr:uid="{02DBFF61-7D5E-4832-B41A-8DB8712B08CB}"/>
    <hyperlink ref="B158" r:id="rId264" display="91786" xr:uid="{CDD960F2-AEE4-4C79-98B8-1A699E5E9A3E}"/>
    <hyperlink ref="A159" r:id="rId265" xr:uid="{ACE6F7A8-677D-46BC-992D-0593354BF189}"/>
    <hyperlink ref="A160" r:id="rId266" xr:uid="{68037B56-4467-4978-A8B7-32784B6622BC}"/>
    <hyperlink ref="B160" r:id="rId267" display="91711" xr:uid="{E510C726-E63D-4A07-B3ED-CC688EBAEB19}"/>
    <hyperlink ref="A161" r:id="rId268" xr:uid="{A7CC5D53-CCFF-49A4-8E16-47DAD2CBE474}"/>
    <hyperlink ref="A162" r:id="rId269" xr:uid="{AF945B14-474F-4E76-877B-616E42C8DEB9}"/>
    <hyperlink ref="A163" r:id="rId270" xr:uid="{7105D449-7472-4487-8ADB-65CE88DA3E0F}"/>
    <hyperlink ref="A164" r:id="rId271" xr:uid="{A06B06A4-8979-4797-BF19-20DB53C189BE}"/>
    <hyperlink ref="A165" r:id="rId272" xr:uid="{D8E6BB1D-C218-4497-9B5D-DD6E57C6FCA6}"/>
    <hyperlink ref="B165" r:id="rId273" display="93702" xr:uid="{26A73BB2-74E8-4EEE-B88B-902A4BFC2614}"/>
    <hyperlink ref="A166" r:id="rId274" xr:uid="{D25D1C9E-4C3B-406C-983E-C8554654B3DE}"/>
    <hyperlink ref="B166" r:id="rId275" display="95405" xr:uid="{AA04F3C4-C634-45B8-934F-0BB1412FEAD7}"/>
    <hyperlink ref="A167" r:id="rId276" xr:uid="{F4F680DF-FB79-49B6-81A8-026394D1AE5E}"/>
    <hyperlink ref="B167" r:id="rId277" display="91790" xr:uid="{E43F7FBE-7357-44E4-8A53-83CAFFE81696}"/>
    <hyperlink ref="A168" r:id="rId278" xr:uid="{A0EE97A5-5316-4A71-9A39-43232D77D03B}"/>
    <hyperlink ref="A169" r:id="rId279" xr:uid="{C45A310D-5D82-4249-BE7C-2D90B9191C41}"/>
    <hyperlink ref="A170" r:id="rId280" xr:uid="{9DD68A97-7E6D-42F6-BBFB-7B68851B5EFB}"/>
    <hyperlink ref="B170" r:id="rId281" display="91741" xr:uid="{F5080095-A9B0-49D8-8D98-492D349E4D1F}"/>
    <hyperlink ref="A171" r:id="rId282" xr:uid="{F420446F-618B-4DF1-98FE-D7FEBB4D7E3F}"/>
    <hyperlink ref="A172" r:id="rId283" xr:uid="{08372482-4076-49A0-92DB-CD5B8F4C68DC}"/>
    <hyperlink ref="B172" r:id="rId284" display="90638" xr:uid="{424C1A58-5BE5-4362-BFBB-031AC4BDC31C}"/>
    <hyperlink ref="A173" r:id="rId285" xr:uid="{576D8C8E-6C86-4BD0-B005-E0DCA497C234}"/>
    <hyperlink ref="A174" r:id="rId286" xr:uid="{95E03976-8BD5-440E-9EB3-B9EA43299705}"/>
    <hyperlink ref="B174" r:id="rId287" display="94070" xr:uid="{E0C070D5-F82B-4A93-A82D-AB5B00251771}"/>
    <hyperlink ref="A175" r:id="rId288" xr:uid="{C60FD473-AE99-4940-8CAB-44E22C83DEAD}"/>
    <hyperlink ref="A176" r:id="rId289" xr:uid="{B9BA995C-831C-4BE9-87A8-46A3905E6916}"/>
    <hyperlink ref="A177" r:id="rId290" xr:uid="{290FDED0-B60A-4E1F-8C13-34C70E28B4DE}"/>
    <hyperlink ref="B177" r:id="rId291" display="91911" xr:uid="{DEC1330B-62F6-4197-AC9F-7D3285AF5577}"/>
    <hyperlink ref="A178" r:id="rId292" xr:uid="{7BE3F24B-0F1B-4434-AC23-01910F6F3BFD}"/>
    <hyperlink ref="B178" r:id="rId293" display="94590" xr:uid="{2CDD6321-11AC-4F79-AB2F-5E2525D4459C}"/>
    <hyperlink ref="A179" r:id="rId294" xr:uid="{58BF8C39-B79F-473B-AEEE-9612E6C0499F}"/>
    <hyperlink ref="B179" r:id="rId295" display="92083" xr:uid="{BC3416B5-6192-462A-9349-674F04233FD8}"/>
    <hyperlink ref="A180" r:id="rId296" xr:uid="{F0676B7B-CA82-4650-91B8-A4DA3ABACEFE}"/>
    <hyperlink ref="A181" r:id="rId297" xr:uid="{43FD86AD-4917-426E-B158-2C540AE199E8}"/>
    <hyperlink ref="B181" r:id="rId298" display="95608" xr:uid="{843AF916-0991-4D0D-BEE2-78A5460D733B}"/>
    <hyperlink ref="A182" r:id="rId299" xr:uid="{41B47CDF-2AD4-4713-86CF-B9F3EA82F8B7}"/>
    <hyperlink ref="B182" r:id="rId300" display="95842" xr:uid="{6C5E9C76-6EC9-4C03-A8BF-BE54A413AC1D}"/>
    <hyperlink ref="A183" r:id="rId301" xr:uid="{1F865832-80E8-4221-B2C4-F04EC83A7842}"/>
    <hyperlink ref="A184" r:id="rId302" xr:uid="{8309AB9B-E65F-4ADD-AB77-C7231394899D}"/>
    <hyperlink ref="A185" r:id="rId303" xr:uid="{EC40317D-696A-46AA-A1D8-3807EED23CAD}"/>
    <hyperlink ref="A186" r:id="rId304" xr:uid="{D3ED09A5-6833-4891-BED5-0281FD8F5DA0}"/>
    <hyperlink ref="A187" r:id="rId305" xr:uid="{8B788D86-8C55-4EC7-ABBE-214EE1FDB16A}"/>
    <hyperlink ref="B187" r:id="rId306" display="92405" xr:uid="{A6F51A3A-2FC3-45F4-A06D-EE8D652EAAEE}"/>
    <hyperlink ref="A188" r:id="rId307" xr:uid="{F1531142-76B5-4F2A-8CCF-E52FC2EFAF0E}"/>
    <hyperlink ref="A189" r:id="rId308" xr:uid="{1F0D87A6-2A7F-4C2E-9501-15BF61750A92}"/>
    <hyperlink ref="A190" r:id="rId309" xr:uid="{7A64666D-595C-4D20-A5BD-B45A64F0E2C4}"/>
    <hyperlink ref="A191" r:id="rId310" xr:uid="{4CC5B0FA-F370-46F3-8199-98FCEB45FFDA}"/>
    <hyperlink ref="A192" r:id="rId311" xr:uid="{60FD7CC5-B5EA-44A5-8059-245196FC2BA7}"/>
    <hyperlink ref="A193" r:id="rId312" xr:uid="{FB1EFBBB-5197-4B1B-BD39-DA3EDEF3EC95}"/>
    <hyperlink ref="B193" r:id="rId313" display="95207" xr:uid="{D19C2F42-06AE-4E2C-9DA0-F631E20FA633}"/>
    <hyperlink ref="A194" r:id="rId314" xr:uid="{160D396B-FF2E-4606-B2C0-275438B8FFA8}"/>
    <hyperlink ref="A195" r:id="rId315" xr:uid="{E1C7B3AD-CCB7-4EBA-8524-28099599E16D}"/>
    <hyperlink ref="A196" r:id="rId316" xr:uid="{EAF16BB2-B99B-45B6-86D2-67C693A03C3A}"/>
    <hyperlink ref="A197" r:id="rId317" xr:uid="{D23B3EB2-519E-4457-9AEF-C70AC4C1EC80}"/>
    <hyperlink ref="A198" r:id="rId318" xr:uid="{2B8697E0-882F-423F-9D5D-DAFBBA5D8AC6}"/>
    <hyperlink ref="A199" r:id="rId319" xr:uid="{6F2D2945-7ABD-4BA6-BA87-AF9EC1AEE1AE}"/>
    <hyperlink ref="A200" r:id="rId320" xr:uid="{5AF5E206-152A-48A7-9C3F-B094B9121DF9}"/>
    <hyperlink ref="A201" r:id="rId321" xr:uid="{E266E854-45A7-414B-A77C-7C6DC82F6C74}"/>
    <hyperlink ref="A202" r:id="rId322" xr:uid="{7C7430A2-7766-4B25-9DF3-B5ADEABDAFB9}"/>
    <hyperlink ref="B202" r:id="rId323" display="92505" xr:uid="{39DE684D-DFE6-4198-858A-7D724C27F8A1}"/>
    <hyperlink ref="A203" r:id="rId324" xr:uid="{9FE53F89-E256-4F32-BEAA-7F0E396B5A71}"/>
    <hyperlink ref="B203" r:id="rId325" display="92612" xr:uid="{76A90B41-6FCB-454B-83B1-6E7BAF830A84}"/>
    <hyperlink ref="A204" r:id="rId326" xr:uid="{437674DF-DA36-43AD-84AA-6B3459806BBE}"/>
    <hyperlink ref="B204" r:id="rId327" display="95610" xr:uid="{693E354B-5FE6-4AD8-9626-5481FB140272}"/>
    <hyperlink ref="A205" r:id="rId328" xr:uid="{96C0138A-CAD4-4F01-B87A-B28C20CFF34F}"/>
    <hyperlink ref="B205" r:id="rId329" display="95376" xr:uid="{382B991F-E640-47FA-89CC-FA46BA858457}"/>
    <hyperlink ref="A206" r:id="rId330" xr:uid="{77E5EA7A-F6D6-408D-8764-84E34CC19B46}"/>
    <hyperlink ref="A207" r:id="rId331" xr:uid="{D0723829-9CD6-4FB7-B59D-4C911204BEFF}"/>
    <hyperlink ref="A208" r:id="rId332" xr:uid="{B927A815-9E8A-44B1-954F-B86E8A73F05C}"/>
    <hyperlink ref="A209" r:id="rId333" xr:uid="{DAE877E4-5943-443C-9C5C-6841AAAFB39C}"/>
    <hyperlink ref="B209" r:id="rId334" display="92024" xr:uid="{B659C836-C4FD-47B5-8EF6-7C4E97381BC0}"/>
    <hyperlink ref="A210" r:id="rId335" xr:uid="{3488D3D0-AAD1-4651-A9F3-713F7730202F}"/>
    <hyperlink ref="A211" r:id="rId336" xr:uid="{55C8872D-56DC-4B4E-ACBA-922A43CA1B9E}"/>
    <hyperlink ref="A212" r:id="rId337" xr:uid="{4546A554-AD5B-4F1F-A12C-B595F1CAF47C}"/>
    <hyperlink ref="A213" r:id="rId338" xr:uid="{CB01999B-CDB1-448F-A34D-B5B8DADF7495}"/>
    <hyperlink ref="A214" r:id="rId339" xr:uid="{C88A9044-1AEC-457E-8314-45C54B03CD6A}"/>
    <hyperlink ref="A215" r:id="rId340" xr:uid="{52A01ED9-3DE4-44E9-B1BF-10C787537DAF}"/>
    <hyperlink ref="A216" r:id="rId341" xr:uid="{FA97A513-3B94-48B8-B7DF-A1B51D0CC0C2}"/>
    <hyperlink ref="A217" r:id="rId342" xr:uid="{ED090B40-9FA4-48EB-A847-78E4A0524561}"/>
    <hyperlink ref="A218" r:id="rId343" xr:uid="{3F0E876D-E29F-4651-A780-D2B14AF66C27}"/>
    <hyperlink ref="A219" r:id="rId344" xr:uid="{AA59D012-88B4-4F6B-B465-152B3109CF37}"/>
    <hyperlink ref="A220" r:id="rId345" xr:uid="{15E07181-9FF3-4337-AA50-A65C5427A2EE}"/>
    <hyperlink ref="A221" r:id="rId346" xr:uid="{AB9B81EF-5178-41AE-889C-23C714CA32E3}"/>
    <hyperlink ref="B221" r:id="rId347" display="94564" xr:uid="{6810E2B5-E76A-461F-BF6A-D7D41A217EB3}"/>
    <hyperlink ref="A222" r:id="rId348" xr:uid="{22E1F3B7-5A19-497F-AA42-5E8A2D80BA84}"/>
    <hyperlink ref="B222" r:id="rId349" display="91730" xr:uid="{0E16B816-91E9-4770-A2E9-C1E2589C7BEA}"/>
    <hyperlink ref="A223" r:id="rId350" xr:uid="{F3F768D3-7C9A-4334-B0D6-8A02CCDBAFE5}"/>
    <hyperlink ref="B223" r:id="rId351" display="94509" xr:uid="{A7669E76-D540-433C-A16B-D664800642BA}"/>
    <hyperlink ref="A224" r:id="rId352" xr:uid="{139ED3D5-A5ED-477E-968C-4114CF0A2526}"/>
    <hyperlink ref="B224" r:id="rId353" display="92376" xr:uid="{A6E54429-DBA1-4D97-84F0-CEDA033EC835}"/>
    <hyperlink ref="A225" r:id="rId354" xr:uid="{8493A368-8CC5-4544-AEA7-4FE93FC90968}"/>
    <hyperlink ref="A226" r:id="rId355" xr:uid="{B6A17959-E55A-434D-9FA1-C8B0E2F18B78}"/>
    <hyperlink ref="B226" r:id="rId356" display="92630" xr:uid="{E1B29B2B-D1FD-407A-8E8B-001960A794BB}"/>
    <hyperlink ref="A227" r:id="rId357" xr:uid="{8AD1EC85-427E-40EE-B39B-685706169719}"/>
    <hyperlink ref="B227" r:id="rId358" display="94596" xr:uid="{9D0FF8EA-9010-4BFD-AB39-E7BD42BFEAC8}"/>
    <hyperlink ref="A228" r:id="rId359" xr:uid="{0309E97D-D0D0-467B-A614-1C7C39141B77}"/>
    <hyperlink ref="B228" r:id="rId360" display="94928" xr:uid="{92E3EA0B-835A-475F-AF38-D1D85D30A9E8}"/>
    <hyperlink ref="A229" r:id="rId361" xr:uid="{73FC81BD-4C55-4E4F-8533-E1E027978ABD}"/>
    <hyperlink ref="A230" r:id="rId362" xr:uid="{9FB903B9-9BE3-4824-A42D-A19C561AA8BF}"/>
    <hyperlink ref="A231" r:id="rId363" xr:uid="{BFF9BD9E-6D55-4A08-97B9-EA43494FF24E}"/>
    <hyperlink ref="A232" r:id="rId364" xr:uid="{18868B7F-E39D-43FB-A703-38D7120DD8D8}"/>
    <hyperlink ref="B232" r:id="rId365" display="90740" xr:uid="{906ADCBB-61FD-47BB-81DF-E79123299075}"/>
    <hyperlink ref="A233" r:id="rId366" xr:uid="{AB7218AE-6F90-4D6B-8D9A-8AFBDE705834}"/>
    <hyperlink ref="A234" r:id="rId367" xr:uid="{860510A4-B852-4511-AA7E-D182464FDB69}"/>
    <hyperlink ref="A235" r:id="rId368" xr:uid="{E5E8D66B-9F6A-4749-AD0A-321B01438F89}"/>
    <hyperlink ref="B235" r:id="rId369" display="94546" xr:uid="{FFAEEE50-E832-47E6-97C1-87E3B3152BBA}"/>
    <hyperlink ref="A236" r:id="rId370" xr:uid="{0A941CAF-CA99-475C-A0AA-1917B80802A0}"/>
    <hyperlink ref="A237" r:id="rId371" xr:uid="{EA5E4B39-FE39-4BDD-BA21-43C27E759EFC}"/>
    <hyperlink ref="A238" r:id="rId372" xr:uid="{2B3BBC44-1912-4FF5-93E8-69CB54BF40EC}"/>
    <hyperlink ref="B238" r:id="rId373" display="95628" xr:uid="{95E7C362-40EE-4097-90D1-DC7E8E6E2597}"/>
    <hyperlink ref="A239" r:id="rId374" xr:uid="{3AC0190E-07F7-4A3B-9436-296CAD3C6C94}"/>
    <hyperlink ref="A240" r:id="rId375" xr:uid="{801793C9-33AB-4DFF-809E-2C6DB388E9CF}"/>
    <hyperlink ref="A241" r:id="rId376" xr:uid="{484FD0F2-CDC8-4AAB-9F02-A2A671AA1395}"/>
    <hyperlink ref="B241" r:id="rId377" display="92057" xr:uid="{9BC76A8A-63CA-45EC-A411-DA3445377817}"/>
    <hyperlink ref="A242" r:id="rId378" xr:uid="{21A3A663-D7CD-4CD4-A44D-C6E23D5FF658}"/>
    <hyperlink ref="B242" r:id="rId379" display="92879" xr:uid="{1A7AB984-8380-42CE-AEBA-0BBF4D06026D}"/>
    <hyperlink ref="A243" r:id="rId380" xr:uid="{F27E120D-B141-450B-AC54-F5F26848A2C1}"/>
    <hyperlink ref="A244" r:id="rId381" xr:uid="{B4CCD865-7572-44C2-A838-EF2690975A41}"/>
    <hyperlink ref="B244" r:id="rId382" display="93065" xr:uid="{C2CB1A58-E839-4025-8075-878FAE79BEF2}"/>
    <hyperlink ref="A245" r:id="rId383" xr:uid="{BF047E43-C716-4C33-BDCC-DC947024ED6F}"/>
    <hyperlink ref="A246" r:id="rId384" xr:uid="{C08D2736-BB14-4D67-AE39-0F0C12CAA310}"/>
    <hyperlink ref="B246" r:id="rId385" display="95605" xr:uid="{D04EB7EB-EDD3-468E-9FF4-8593E929DDA6}"/>
    <hyperlink ref="A247" r:id="rId386" xr:uid="{3F40A85D-225B-44D0-B86F-A84F33190B17}"/>
    <hyperlink ref="A248" r:id="rId387" xr:uid="{283A8601-5868-45FB-92D9-1DFD67F4584E}"/>
    <hyperlink ref="A249" r:id="rId388" xr:uid="{8FB66BB3-9378-4645-8343-66AA50C0B806}"/>
    <hyperlink ref="B249" r:id="rId389" display="95678" xr:uid="{28152CBD-531E-4968-9071-A02C839EDCEC}"/>
    <hyperlink ref="A250" r:id="rId390" xr:uid="{46D6D4F0-B81C-494F-B72A-BD169A31E183}"/>
    <hyperlink ref="A251" r:id="rId391" xr:uid="{30154EB5-E418-49A1-BEDB-4EBEC95E3CDC}"/>
    <hyperlink ref="B251" r:id="rId392" display="92234" xr:uid="{723CE828-25E0-40EB-8621-1D6AD5C6BD0F}"/>
    <hyperlink ref="A252" r:id="rId393" xr:uid="{0979F1F7-9F88-4286-92FA-4A8CFC3A14B3}"/>
    <hyperlink ref="A253" r:id="rId394" xr:uid="{431C631B-238D-4A21-BDCA-513043601861}"/>
    <hyperlink ref="A254" r:id="rId395" xr:uid="{D6DC2BEA-4A68-487D-A90D-CA8A778D813D}"/>
    <hyperlink ref="B254" r:id="rId396" display="93309" xr:uid="{D40F3BA4-136F-4876-8624-4C0F008A6589}"/>
    <hyperlink ref="A255" r:id="rId397" xr:uid="{1DD46C8A-D58C-4311-83E2-176A73440483}"/>
    <hyperlink ref="B255" r:id="rId398" display="92336" xr:uid="{FE639A10-C4EA-49D2-A572-CA63ACA5AC39}"/>
    <hyperlink ref="A256" r:id="rId399" xr:uid="{C364B17C-901B-4F4B-847B-576D95344C3D}"/>
    <hyperlink ref="B256" r:id="rId400" display="94535" xr:uid="{812A13C4-9474-4135-A328-01E5EC35E1F3}"/>
    <hyperlink ref="A257" r:id="rId401" xr:uid="{E32A3982-67C9-4331-B7F8-CDFC01B06DC2}"/>
    <hyperlink ref="B257" r:id="rId402" display="93612" xr:uid="{A41F1C73-2BF2-4E56-88E6-5A5600D94AD8}"/>
    <hyperlink ref="A258" r:id="rId403" xr:uid="{498C5681-FA56-4C87-9227-212E3D088AD1}"/>
    <hyperlink ref="A259" r:id="rId404" xr:uid="{1643C60E-27C4-4733-94A5-7FEEE419B9AF}"/>
    <hyperlink ref="B259" r:id="rId405" display="91773" xr:uid="{C76D7B5F-1282-429E-98F3-679B886E18B9}"/>
    <hyperlink ref="A260" r:id="rId406" xr:uid="{B9A7AAEF-AA3C-4164-808B-2F7418B2ACA9}"/>
    <hyperlink ref="A261" r:id="rId407" xr:uid="{4E3E75E0-5316-4F3F-A89A-7CC58C60510E}"/>
    <hyperlink ref="B261" r:id="rId408" display="92354" xr:uid="{D726F512-9728-477B-965D-2EF6D7E9B1C1}"/>
    <hyperlink ref="A262" r:id="rId409" xr:uid="{36BD91B4-B2A5-458E-A71B-E4B4ECA8A72F}"/>
    <hyperlink ref="A263" r:id="rId410" xr:uid="{E4476C34-E25F-47EB-A944-BD7C1B6C82D9}"/>
    <hyperlink ref="B263" r:id="rId411" display="92691" xr:uid="{E6B08857-F5C2-45BE-A3BF-2F451B388A2D}"/>
    <hyperlink ref="A264" r:id="rId412" xr:uid="{5D4EBC7A-9ECC-4DCA-A86A-5762B58683F8}"/>
    <hyperlink ref="A265" r:id="rId413" xr:uid="{076AC6FB-A2AF-4EFF-BC08-3A469F68BCDD}"/>
    <hyperlink ref="A266" r:id="rId414" xr:uid="{994A5407-5362-40E2-A3E6-6704E51C4158}"/>
    <hyperlink ref="A267" r:id="rId415" xr:uid="{AEC005DF-1A43-440F-918F-A4F20997A1C6}"/>
    <hyperlink ref="B267" r:id="rId416" display="94568" xr:uid="{00EF23F4-E680-4A56-980E-A21474DAB9BD}"/>
    <hyperlink ref="A268" r:id="rId417" xr:uid="{0EBFD0F8-D29A-4C02-966E-4EF68A0971EB}"/>
    <hyperlink ref="A269" r:id="rId418" xr:uid="{2D8241E7-5BD6-4865-B911-435A43A1F2D1}"/>
    <hyperlink ref="A270" r:id="rId419" xr:uid="{7C7DED8B-8052-4FBE-8BA1-7EF6801FBD7B}"/>
    <hyperlink ref="A271" r:id="rId420" xr:uid="{81456DAC-6E1A-45A4-BD8B-3FDB4F4113AE}"/>
    <hyperlink ref="A272" r:id="rId421" xr:uid="{57BECE54-0064-44C9-83FD-8ABD7BF1C9B5}"/>
    <hyperlink ref="A273" r:id="rId422" xr:uid="{FE093873-131C-464B-8AE5-6FE30A51D775}"/>
    <hyperlink ref="A274" r:id="rId423" xr:uid="{DCAA5894-7C2A-4257-A5BE-2975EF929076}"/>
    <hyperlink ref="B274" r:id="rId424" display="91745" xr:uid="{90EF33DB-F5D0-46A0-9B32-08BC113C4BAE}"/>
    <hyperlink ref="A275" r:id="rId425" xr:uid="{5849FD5E-7EF5-440E-A0D5-3771353FA8B8}"/>
    <hyperlink ref="A276" r:id="rId426" xr:uid="{B4474C6C-B2FF-4160-AAD1-94A816444EAC}"/>
    <hyperlink ref="A277" r:id="rId427" xr:uid="{89935434-DAA2-4BF2-88DC-220F7EB8F463}"/>
    <hyperlink ref="A278" r:id="rId428" xr:uid="{34F9770E-DD12-4B05-AA6E-23910ED44937}"/>
    <hyperlink ref="A279" r:id="rId429" xr:uid="{915A1B03-1771-49F5-B834-667E06495792}"/>
    <hyperlink ref="B279" r:id="rId430" display="92264" xr:uid="{F31415DD-841E-443E-BC83-BBB90BBABBE5}"/>
    <hyperlink ref="A280" r:id="rId431" xr:uid="{D26E371D-D8D2-441A-BC72-F831A3C38FE1}"/>
    <hyperlink ref="A281" r:id="rId432" xr:uid="{4390822C-53F4-4A33-89D1-DCC11D25CC9D}"/>
    <hyperlink ref="B281" r:id="rId433" display="92672" xr:uid="{0FA66AB2-026E-4674-B55F-266E9866B90B}"/>
    <hyperlink ref="A282" r:id="rId434" xr:uid="{337B8BBF-0935-4B85-855B-07F66AD0A4D6}"/>
    <hyperlink ref="B282" r:id="rId435" display="95765" xr:uid="{30BA1B03-970E-4432-A88A-5BCE49F4034F}"/>
    <hyperlink ref="A283" r:id="rId436" xr:uid="{950DEB3B-3D53-4FA5-8CE6-D6B027A268C8}"/>
    <hyperlink ref="A284" r:id="rId437" xr:uid="{35B477FF-0FEE-44BA-8A44-0C8F115859A2}"/>
    <hyperlink ref="B284" r:id="rId438" display="95843" xr:uid="{9AFD9993-5ADB-4F0C-ADCF-F63C68160785}"/>
    <hyperlink ref="A285" r:id="rId439" xr:uid="{14D23F36-F7AF-443C-B4ED-69438B662580}"/>
    <hyperlink ref="A286" r:id="rId440" xr:uid="{3431D7FB-CF52-4A0C-B49E-F12F4E565DAD}"/>
    <hyperlink ref="A287" r:id="rId441" xr:uid="{12C48958-65E4-4D9C-8994-EE66CC2EF049}"/>
    <hyperlink ref="A288" r:id="rId442" xr:uid="{39423925-778D-4F93-A61E-353FCE3E1206}"/>
    <hyperlink ref="A289" r:id="rId443" xr:uid="{25818B38-83F9-4ED9-B062-B92423BFDA7C}"/>
    <hyperlink ref="A290" r:id="rId444" xr:uid="{A0D04BB6-1A90-48DC-AD75-855E234CD512}"/>
    <hyperlink ref="B290" r:id="rId445" display="92553" xr:uid="{6F2FEB05-74B9-42E6-A7B5-3F16AB8E0DBD}"/>
    <hyperlink ref="A291" r:id="rId446" xr:uid="{83CEC7C3-A813-4F15-AE84-C992FC2CA7E8}"/>
    <hyperlink ref="B291" r:id="rId447" display="91360" xr:uid="{178A21A1-3E31-4376-909A-5FE678F0FB77}"/>
    <hyperlink ref="A292" r:id="rId448" xr:uid="{D1CBFDFF-CB69-4513-A189-1C2D98E46E62}"/>
    <hyperlink ref="B292" r:id="rId449" display="92078" xr:uid="{41841828-D6C7-4D65-9090-949D0D6EC23F}"/>
    <hyperlink ref="A293" r:id="rId450" xr:uid="{BD98E0CD-90D3-43D8-8BBD-2B711164867E}"/>
    <hyperlink ref="B293" r:id="rId451" display="92677" xr:uid="{840ECA33-6608-4A9D-A044-BD327CEC0A20}"/>
    <hyperlink ref="A294" r:id="rId452" xr:uid="{CAB3A170-55E7-4F60-9577-B0E34CF3755C}"/>
    <hyperlink ref="A295" r:id="rId453" xr:uid="{21BFD28A-769E-4564-8381-E92A6C70496F}"/>
    <hyperlink ref="A296" r:id="rId454" xr:uid="{FF1AF272-6A7F-49B5-860F-0993F6DB50C0}"/>
    <hyperlink ref="A297" r:id="rId455" xr:uid="{0DD7B8DF-86D2-4E47-92DA-DD3CD027E969}"/>
    <hyperlink ref="A298" r:id="rId456" xr:uid="{A2B3F378-B074-45E5-BA68-3F4FE8C83C25}"/>
    <hyperlink ref="A299" r:id="rId457" xr:uid="{635E9160-8B70-42FC-BAF6-21ECBD04FFD4}"/>
    <hyperlink ref="A300" r:id="rId458" xr:uid="{B9F0C4A9-4516-4463-AA5D-76BF57482509}"/>
    <hyperlink ref="A301" r:id="rId459" xr:uid="{064DD7BB-1491-4E9D-9BE1-4A04A5431B45}"/>
    <hyperlink ref="A302" r:id="rId460" xr:uid="{33586A5F-CF83-4026-B83E-919F844E7463}"/>
    <hyperlink ref="A303" r:id="rId461" xr:uid="{AEFDAFD2-E003-4831-8B14-FABD75B83685}"/>
    <hyperlink ref="B303" r:id="rId462" display="92009" xr:uid="{040E77B3-A372-4A7B-ACB9-C09A2B131F64}"/>
    <hyperlink ref="A304" r:id="rId463" xr:uid="{8D28A4C6-92B4-4C10-BF15-B4E99B437303}"/>
    <hyperlink ref="B304" r:id="rId464" display="95630" xr:uid="{AE085362-2B09-4E96-BC29-49C9B2B3AEB4}"/>
    <hyperlink ref="A305" r:id="rId465" xr:uid="{255A2D97-F5B1-4E06-AE0C-F942949C4B5F}"/>
    <hyperlink ref="A306" r:id="rId466" xr:uid="{EA5282BD-EF93-47B3-A3B3-1A0FE8D169DA}"/>
    <hyperlink ref="B306" r:id="rId467" display="95662" xr:uid="{5AB9DDD4-78C9-4134-8265-2C263C8D9E9A}"/>
    <hyperlink ref="A307" r:id="rId468" xr:uid="{A3C94C86-EE27-47B7-B9C9-1C06EF2BD50A}"/>
    <hyperlink ref="A308" r:id="rId469" xr:uid="{565E9DCA-0EF6-453B-9E7E-18825DF8E4F2}"/>
    <hyperlink ref="A309" r:id="rId470" xr:uid="{917131C0-AFF4-459F-A47A-85FE2F16BACE}"/>
    <hyperlink ref="A310" r:id="rId471" xr:uid="{E9553148-FFB4-4B3C-B167-6816D715F883}"/>
    <hyperlink ref="A311" r:id="rId472" xr:uid="{2C2EBAEA-5E2D-4BB5-BEAC-0304A900BDB3}"/>
    <hyperlink ref="A312" r:id="rId473" xr:uid="{69A99579-EC46-4DED-82F0-0BF0BD6D6405}"/>
    <hyperlink ref="A313" r:id="rId474" xr:uid="{565B216D-4DC9-4C14-B104-3CF72D3FF554}"/>
    <hyperlink ref="B313" r:id="rId475" display="94547" xr:uid="{80F6760E-43BE-4AA3-BE00-0B6DF14F0129}"/>
    <hyperlink ref="A314" r:id="rId476" xr:uid="{269B9DA3-7263-4571-B87E-3F28C4087C31}"/>
    <hyperlink ref="B314" r:id="rId477" display="95330" xr:uid="{EADB2F8D-6E2C-4A3D-839B-A399F939EB4C}"/>
    <hyperlink ref="A315" r:id="rId478" xr:uid="{D2433746-4364-43D3-A511-D8BCAB3E156F}"/>
    <hyperlink ref="A316" r:id="rId479" xr:uid="{91DFAE23-BA5A-427D-866A-75BB73231004}"/>
    <hyperlink ref="B316" r:id="rId480" display="92887" xr:uid="{A5B2A1E2-7C4E-44DD-8BFB-8FD856635E13}"/>
    <hyperlink ref="A317" r:id="rId481" xr:uid="{7D720783-3649-485C-BF17-F788439A1F82}"/>
    <hyperlink ref="A318" r:id="rId482" xr:uid="{1B44C833-E5A2-47D0-A6EA-9E8165F46690}"/>
    <hyperlink ref="B318" r:id="rId483" display="90275" xr:uid="{7326E5E2-30FC-433A-971D-82C848F4F7D4}"/>
    <hyperlink ref="A319" r:id="rId484" xr:uid="{E4E99893-2FFC-48C4-9A52-6EE5010FBBDC}"/>
    <hyperlink ref="B319" r:id="rId485" display="94561" xr:uid="{AD0A2758-A214-4A3A-9742-870444E2ACD3}"/>
    <hyperlink ref="A320" r:id="rId486" xr:uid="{A5169051-AEC3-440D-9C13-2FABE4237C6B}"/>
    <hyperlink ref="A321" r:id="rId487" xr:uid="{6F437867-F4CB-4F0B-888A-A27BAEFD96FA}"/>
    <hyperlink ref="A322" r:id="rId488" xr:uid="{AF52770B-EE26-4788-8EA6-D83F5DB97893}"/>
    <hyperlink ref="A323" r:id="rId489" xr:uid="{8198188C-BD15-4684-9A4C-C7EBA8D773FF}"/>
    <hyperlink ref="A324" r:id="rId490" xr:uid="{BF9471A5-3723-49EE-9D05-420E620E9DE7}"/>
    <hyperlink ref="A325" r:id="rId491" xr:uid="{AF3F7A81-6370-4F58-A286-5DEC7A5B6665}"/>
    <hyperlink ref="B325" r:id="rId492" display="92582" xr:uid="{68760B37-A037-4EDC-8B2D-2D53D60E9E97}"/>
    <hyperlink ref="A326" r:id="rId493" xr:uid="{A76E5E4D-7626-4641-89A6-913CB6D46E42}"/>
    <hyperlink ref="A327" r:id="rId494" xr:uid="{AFF4B4F6-3B1A-4DA1-9F0F-2BCAB5917694}"/>
    <hyperlink ref="B327" r:id="rId495" display="92694" xr:uid="{A42E337A-EEBB-401C-8DCB-ABE771A5CCC6}"/>
    <hyperlink ref="A328" r:id="rId496" xr:uid="{FE2146ED-2BF5-4C73-8FC1-55BC954F617B}"/>
    <hyperlink ref="A329" r:id="rId497" xr:uid="{6623B26E-0A87-4159-8812-0CD6EC49749D}"/>
    <hyperlink ref="A330" r:id="rId498" xr:uid="{270E0BFD-574A-4E3D-89F7-65D1E99A21F5}"/>
    <hyperlink ref="A331" r:id="rId499" xr:uid="{7F08F3BF-1FF0-4575-887D-CFEE2E398DB9}"/>
    <hyperlink ref="A332" r:id="rId500" xr:uid="{7F65D5AB-E6D0-478A-BF6C-FD99A060A57F}"/>
    <hyperlink ref="B332" r:id="rId501" display="94526" xr:uid="{B1581AC4-5E67-407C-A915-F01AF60E5326}"/>
    <hyperlink ref="A333" r:id="rId502" xr:uid="{A3AEFB7C-A11F-48CE-9B74-F1CACF940B20}"/>
    <hyperlink ref="A334" r:id="rId503" xr:uid="{244F8D44-2052-447D-8076-F74877BDE26E}"/>
    <hyperlink ref="A335" r:id="rId504" xr:uid="{B00C80A2-C36B-4045-B84A-4A611552ABFB}"/>
    <hyperlink ref="A336" r:id="rId505" xr:uid="{4C2EF5F8-0CC9-4403-9BE6-BD1BE4193B3A}"/>
    <hyperlink ref="A337" r:id="rId506" xr:uid="{67DD213A-53CB-4D36-9B47-DFE339A568C1}"/>
    <hyperlink ref="A338" r:id="rId507" xr:uid="{B89A8826-6146-4CC1-9346-72BDBB3EEC22}"/>
    <hyperlink ref="A339" r:id="rId508" xr:uid="{DC0AEDDA-08DD-4D95-B7E9-478B6967B600}"/>
    <hyperlink ref="A340" r:id="rId509" xr:uid="{4D01B855-4574-4865-BFF6-4DA0A055B9D6}"/>
    <hyperlink ref="A341" r:id="rId510" xr:uid="{1CA18995-0E36-4FB9-B647-D8DD961E004B}"/>
    <hyperlink ref="A342" r:id="rId511" xr:uid="{A6C9A574-F9E2-4DE7-A463-BA213E5A7651}"/>
    <hyperlink ref="A343" r:id="rId512" xr:uid="{A3463E31-863E-4239-980C-BAEC73E9C2D4}"/>
    <hyperlink ref="B343" r:id="rId513" display="92860" xr:uid="{79E8B7B6-1938-41EB-81FE-2498C5191E4B}"/>
    <hyperlink ref="A344" r:id="rId514" xr:uid="{DED18D3F-8D9C-41CE-B97F-1ADA7F9410CC}"/>
    <hyperlink ref="A345" r:id="rId515" xr:uid="{C791F032-0C8D-4252-A42E-77B2277B142F}"/>
    <hyperlink ref="A346" r:id="rId516" xr:uid="{7C0943EA-0FD5-4347-9D05-3F39B7CB3D36}"/>
    <hyperlink ref="B346" r:id="rId517" display="91709" xr:uid="{729840CB-3D63-4C70-9A84-581682756BF6}"/>
    <hyperlink ref="A347" r:id="rId518" xr:uid="{70EEC486-343A-44AF-A65E-5DF4659FF5DF}"/>
    <hyperlink ref="A348" r:id="rId519" xr:uid="{F608B8FD-106B-4470-B10E-AB6355047B7D}"/>
    <hyperlink ref="A349" r:id="rId520" xr:uid="{9584E0D6-CA5D-4E6D-BE58-AA385310EECE}"/>
    <hyperlink ref="A350" r:id="rId521" xr:uid="{31AEB66A-5699-42ED-9374-21115F2249DE}"/>
    <hyperlink ref="A351" r:id="rId522" xr:uid="{6AD7DDD5-4817-46E3-BECD-435CF140203A}"/>
    <hyperlink ref="A352" r:id="rId523" xr:uid="{D079C92F-2B18-4569-941C-97045F16B02C}"/>
    <hyperlink ref="B352" r:id="rId524" display="92253" xr:uid="{8D19DD4D-C59C-4D2D-B698-3DBDD6C7B623}"/>
    <hyperlink ref="A353" r:id="rId525" xr:uid="{5996D5EE-F266-493D-A7C4-F1E3678B92BA}"/>
    <hyperlink ref="A354" r:id="rId526" xr:uid="{B201B784-F7A2-4513-8625-CCEB9E915BD8}"/>
    <hyperlink ref="A355" r:id="rId527" xr:uid="{2F7772A4-2B85-4CFE-AFBE-D10623FF75C3}"/>
    <hyperlink ref="A356" r:id="rId528" xr:uid="{08362EE4-AED6-40F5-9465-8D36788331B8}"/>
    <hyperlink ref="B356" r:id="rId529" display="92394" xr:uid="{39BB66B8-451B-4C9A-A1B9-D387EEA62447}"/>
    <hyperlink ref="A357" r:id="rId530" xr:uid="{C577D7DB-2D5F-4B36-9E06-266F12665235}"/>
    <hyperlink ref="A358" r:id="rId531" xr:uid="{3DA537A8-A087-4407-AF79-AEAEF27D1FAB}"/>
    <hyperlink ref="A359" r:id="rId532" xr:uid="{AE0ADD57-DE7E-46F6-A975-28B266C705F9}"/>
    <hyperlink ref="A360" r:id="rId533" xr:uid="{B6C6393D-0FBE-4ED0-9151-5765570055D3}"/>
    <hyperlink ref="A361" r:id="rId534" xr:uid="{298DB365-41A0-4222-A369-341E79248AC3}"/>
    <hyperlink ref="B361" r:id="rId535" display="92586" xr:uid="{5197C9AC-BB0A-40F4-B3D6-E600167E9AF4}"/>
    <hyperlink ref="A362" r:id="rId536" xr:uid="{DC04BB00-DAFC-4A8E-AD52-EDF084FB3160}"/>
    <hyperlink ref="B362" r:id="rId537" display="92595" xr:uid="{4DC59918-5A52-47D6-AD03-FD406532C626}"/>
    <hyperlink ref="A363" r:id="rId538" xr:uid="{70822B83-B2DE-4466-A20E-16A4F7766C0C}"/>
    <hyperlink ref="B363" r:id="rId539" display="92270" xr:uid="{C535B773-C582-4035-9565-EB47D0B6742C}"/>
    <hyperlink ref="A364" r:id="rId540" xr:uid="{9D10D252-EB13-4B0E-AE44-7BB25F664220}"/>
    <hyperlink ref="A365" r:id="rId541" xr:uid="{9461AA0A-8ED1-4D15-8CDC-2C0E39CCDB87}"/>
    <hyperlink ref="A366" r:id="rId542" xr:uid="{C2EA94D7-FAE4-416F-83B1-7560DF199541}"/>
    <hyperlink ref="B366" r:id="rId543" display="95746" xr:uid="{99DA4C5F-56CA-4AEE-A626-4006AF60AA42}"/>
    <hyperlink ref="A367" r:id="rId544" xr:uid="{32E017B1-AABC-4E99-8A73-9BFAFAFD5A3E}"/>
    <hyperlink ref="B367" r:id="rId545" display="95762" xr:uid="{0E62C01F-9A88-4BCF-94F4-1507F6883A42}"/>
    <hyperlink ref="A368" r:id="rId546" xr:uid="{5E592200-A645-443A-B63B-A204334649C9}"/>
    <hyperlink ref="A369" r:id="rId547" xr:uid="{57BAE582-3D24-446B-9C23-6BEA489F82D4}"/>
    <hyperlink ref="A370" r:id="rId548" xr:uid="{400FBE90-170F-4C3A-8737-90CE4923DE34}"/>
    <hyperlink ref="A371" r:id="rId549" xr:uid="{B4129CDB-8512-49EF-93DF-99009E50C17D}"/>
    <hyperlink ref="A372" r:id="rId550" xr:uid="{18D32146-817B-418D-AFD2-2ACB3690C38C}"/>
    <hyperlink ref="A373" r:id="rId551" xr:uid="{88BB5995-6370-4935-B14E-0AB972320125}"/>
  </hyperlinks>
  <pageMargins left="0.7" right="0.7" top="0.75" bottom="0.75" header="0.3" footer="0.3"/>
  <tableParts count="1">
    <tablePart r:id="rId55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FCAF-A864-46D2-9B5C-BC289371262B}">
  <dimension ref="A1:F43"/>
  <sheetViews>
    <sheetView topLeftCell="A34" workbookViewId="0">
      <selection activeCell="D43" sqref="C43:E4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91.5">
      <c r="A2" s="2" t="s">
        <v>821</v>
      </c>
      <c r="B2" s="2">
        <v>80219</v>
      </c>
      <c r="C2" s="3">
        <v>61</v>
      </c>
      <c r="D2" s="3">
        <v>45</v>
      </c>
      <c r="E2" s="3">
        <v>72</v>
      </c>
      <c r="F2" s="4">
        <v>600158</v>
      </c>
    </row>
    <row r="3" spans="1:6" ht="30.75">
      <c r="A3" s="5" t="s">
        <v>822</v>
      </c>
      <c r="B3" s="6"/>
      <c r="C3" s="6">
        <v>61</v>
      </c>
      <c r="D3" s="6">
        <v>39</v>
      </c>
      <c r="E3" s="6">
        <v>62</v>
      </c>
      <c r="F3" s="7">
        <v>30255</v>
      </c>
    </row>
    <row r="4" spans="1:6" ht="15.75">
      <c r="A4" s="2" t="s">
        <v>823</v>
      </c>
      <c r="B4" s="3"/>
      <c r="C4" s="3">
        <v>56</v>
      </c>
      <c r="D4" s="3">
        <v>47</v>
      </c>
      <c r="E4" s="3">
        <v>86</v>
      </c>
      <c r="F4" s="4">
        <v>97385</v>
      </c>
    </row>
    <row r="5" spans="1:6" ht="30.75">
      <c r="A5" s="5" t="s">
        <v>824</v>
      </c>
      <c r="B5" s="6"/>
      <c r="C5" s="6">
        <v>47</v>
      </c>
      <c r="D5" s="6">
        <v>35</v>
      </c>
      <c r="E5" s="6">
        <v>56</v>
      </c>
      <c r="F5" s="7">
        <v>35789</v>
      </c>
    </row>
    <row r="6" spans="1:6" ht="30.75">
      <c r="A6" s="2" t="s">
        <v>825</v>
      </c>
      <c r="B6" s="2">
        <v>80033</v>
      </c>
      <c r="C6" s="3">
        <v>45</v>
      </c>
      <c r="D6" s="3">
        <v>33</v>
      </c>
      <c r="E6" s="3">
        <v>61</v>
      </c>
      <c r="F6" s="4">
        <v>30166</v>
      </c>
    </row>
    <row r="7" spans="1:6" ht="15.75">
      <c r="A7" s="5" t="s">
        <v>826</v>
      </c>
      <c r="B7" s="5">
        <v>80013</v>
      </c>
      <c r="C7" s="6">
        <v>43</v>
      </c>
      <c r="D7" s="6">
        <v>35</v>
      </c>
      <c r="E7" s="6">
        <v>53</v>
      </c>
      <c r="F7" s="7">
        <v>325078</v>
      </c>
    </row>
    <row r="8" spans="1:6" ht="30.75">
      <c r="A8" s="2" t="s">
        <v>539</v>
      </c>
      <c r="B8" s="2">
        <v>80226</v>
      </c>
      <c r="C8" s="3">
        <v>43</v>
      </c>
      <c r="D8" s="3">
        <v>31</v>
      </c>
      <c r="E8" s="3">
        <v>56</v>
      </c>
      <c r="F8" s="4">
        <v>142980</v>
      </c>
    </row>
    <row r="9" spans="1:6" ht="15.75">
      <c r="A9" s="5" t="s">
        <v>776</v>
      </c>
      <c r="B9" s="6"/>
      <c r="C9" s="6">
        <v>42</v>
      </c>
      <c r="D9" s="6">
        <v>36</v>
      </c>
      <c r="E9" s="6">
        <v>52</v>
      </c>
      <c r="F9" s="7">
        <v>24453</v>
      </c>
    </row>
    <row r="10" spans="1:6" ht="15.75">
      <c r="A10" s="2" t="s">
        <v>827</v>
      </c>
      <c r="B10" s="3"/>
      <c r="C10" s="3">
        <v>42</v>
      </c>
      <c r="D10" s="8" t="s">
        <v>353</v>
      </c>
      <c r="E10" s="3">
        <v>56</v>
      </c>
      <c r="F10" s="4">
        <v>18867</v>
      </c>
    </row>
    <row r="11" spans="1:6" ht="15.75">
      <c r="A11" s="5" t="s">
        <v>311</v>
      </c>
      <c r="B11" s="6"/>
      <c r="C11" s="6">
        <v>42</v>
      </c>
      <c r="D11" s="6">
        <v>32</v>
      </c>
      <c r="E11" s="6">
        <v>71</v>
      </c>
      <c r="F11" s="7">
        <v>18376</v>
      </c>
    </row>
    <row r="12" spans="1:6" ht="30.75">
      <c r="A12" s="2" t="s">
        <v>828</v>
      </c>
      <c r="B12" s="3"/>
      <c r="C12" s="3">
        <v>42</v>
      </c>
      <c r="D12" s="3">
        <v>32</v>
      </c>
      <c r="E12" s="3">
        <v>37</v>
      </c>
      <c r="F12" s="4">
        <v>18287</v>
      </c>
    </row>
    <row r="13" spans="1:6" ht="15.75">
      <c r="A13" s="5" t="s">
        <v>829</v>
      </c>
      <c r="B13" s="5">
        <v>80120</v>
      </c>
      <c r="C13" s="6">
        <v>40</v>
      </c>
      <c r="D13" s="6">
        <v>29</v>
      </c>
      <c r="E13" s="6">
        <v>45</v>
      </c>
      <c r="F13" s="7">
        <v>41737</v>
      </c>
    </row>
    <row r="14" spans="1:6" ht="15.75">
      <c r="A14" s="2" t="s">
        <v>830</v>
      </c>
      <c r="B14" s="3"/>
      <c r="C14" s="3">
        <v>39</v>
      </c>
      <c r="D14" s="8" t="s">
        <v>353</v>
      </c>
      <c r="E14" s="3">
        <v>47</v>
      </c>
      <c r="F14" s="4">
        <v>92889</v>
      </c>
    </row>
    <row r="15" spans="1:6" ht="30.75">
      <c r="A15" s="5" t="s">
        <v>831</v>
      </c>
      <c r="B15" s="5">
        <v>80501</v>
      </c>
      <c r="C15" s="6">
        <v>39</v>
      </c>
      <c r="D15" s="6">
        <v>25</v>
      </c>
      <c r="E15" s="6">
        <v>58</v>
      </c>
      <c r="F15" s="7">
        <v>86270</v>
      </c>
    </row>
    <row r="16" spans="1:6" ht="15.75">
      <c r="A16" s="2" t="s">
        <v>832</v>
      </c>
      <c r="B16" s="3"/>
      <c r="C16" s="3">
        <v>38</v>
      </c>
      <c r="D16" s="3">
        <v>8</v>
      </c>
      <c r="E16" s="3">
        <v>52</v>
      </c>
      <c r="F16" s="4">
        <v>32438</v>
      </c>
    </row>
    <row r="17" spans="1:6" ht="30.75">
      <c r="A17" s="5" t="s">
        <v>833</v>
      </c>
      <c r="B17" s="6"/>
      <c r="C17" s="6">
        <v>37</v>
      </c>
      <c r="D17" s="6">
        <v>28</v>
      </c>
      <c r="E17" s="6">
        <v>78</v>
      </c>
      <c r="F17" s="7">
        <v>143986</v>
      </c>
    </row>
    <row r="18" spans="1:6" ht="15.75">
      <c r="A18" s="2" t="s">
        <v>834</v>
      </c>
      <c r="B18" s="3"/>
      <c r="C18" s="3">
        <v>37</v>
      </c>
      <c r="D18" s="8" t="s">
        <v>353</v>
      </c>
      <c r="E18" s="3">
        <v>47</v>
      </c>
      <c r="F18" s="4">
        <v>106595</v>
      </c>
    </row>
    <row r="19" spans="1:6" ht="15.75">
      <c r="A19" s="5" t="s">
        <v>835</v>
      </c>
      <c r="B19" s="6"/>
      <c r="C19" s="6">
        <v>37</v>
      </c>
      <c r="D19" s="9" t="s">
        <v>353</v>
      </c>
      <c r="E19" s="6">
        <v>52</v>
      </c>
      <c r="F19" s="7">
        <v>16887</v>
      </c>
    </row>
    <row r="20" spans="1:6" ht="30.75">
      <c r="A20" s="2" t="s">
        <v>836</v>
      </c>
      <c r="B20" s="2">
        <v>80918</v>
      </c>
      <c r="C20" s="3">
        <v>36</v>
      </c>
      <c r="D20" s="3">
        <v>19</v>
      </c>
      <c r="E20" s="3">
        <v>45</v>
      </c>
      <c r="F20" s="4">
        <v>416427</v>
      </c>
    </row>
    <row r="21" spans="1:6" ht="15.75">
      <c r="A21" s="5" t="s">
        <v>837</v>
      </c>
      <c r="B21" s="6"/>
      <c r="C21" s="6">
        <v>36</v>
      </c>
      <c r="D21" s="6">
        <v>18</v>
      </c>
      <c r="E21" s="6">
        <v>49</v>
      </c>
      <c r="F21" s="7">
        <v>33352</v>
      </c>
    </row>
    <row r="22" spans="1:6" ht="15.75">
      <c r="A22" s="2" t="s">
        <v>838</v>
      </c>
      <c r="B22" s="2">
        <v>80004</v>
      </c>
      <c r="C22" s="3">
        <v>35</v>
      </c>
      <c r="D22" s="3">
        <v>23</v>
      </c>
      <c r="E22" s="3">
        <v>50</v>
      </c>
      <c r="F22" s="4">
        <v>106433</v>
      </c>
    </row>
    <row r="23" spans="1:6" ht="30.75">
      <c r="A23" s="5" t="s">
        <v>506</v>
      </c>
      <c r="B23" s="5">
        <v>80031</v>
      </c>
      <c r="C23" s="6">
        <v>35</v>
      </c>
      <c r="D23" s="6">
        <v>26</v>
      </c>
      <c r="E23" s="6">
        <v>51</v>
      </c>
      <c r="F23" s="7">
        <v>106114</v>
      </c>
    </row>
    <row r="24" spans="1:6" ht="30.75">
      <c r="A24" s="2" t="s">
        <v>839</v>
      </c>
      <c r="B24" s="2">
        <v>80122</v>
      </c>
      <c r="C24" s="3">
        <v>35</v>
      </c>
      <c r="D24" s="3">
        <v>21</v>
      </c>
      <c r="E24" s="3">
        <v>46</v>
      </c>
      <c r="F24" s="4">
        <v>100377</v>
      </c>
    </row>
    <row r="25" spans="1:6" ht="30.75">
      <c r="A25" s="5" t="s">
        <v>840</v>
      </c>
      <c r="B25" s="6"/>
      <c r="C25" s="6">
        <v>33</v>
      </c>
      <c r="D25" s="6">
        <v>10</v>
      </c>
      <c r="E25" s="6">
        <v>58</v>
      </c>
      <c r="F25" s="7">
        <v>55889</v>
      </c>
    </row>
    <row r="26" spans="1:6" ht="15.75">
      <c r="A26" s="2" t="s">
        <v>841</v>
      </c>
      <c r="B26" s="2">
        <v>80241</v>
      </c>
      <c r="C26" s="3">
        <v>32</v>
      </c>
      <c r="D26" s="3">
        <v>24</v>
      </c>
      <c r="E26" s="3">
        <v>48</v>
      </c>
      <c r="F26" s="4">
        <v>118772</v>
      </c>
    </row>
    <row r="27" spans="1:6" ht="30.75">
      <c r="A27" s="5" t="s">
        <v>299</v>
      </c>
      <c r="B27" s="5">
        <v>81501</v>
      </c>
      <c r="C27" s="6">
        <v>32</v>
      </c>
      <c r="D27" s="9" t="s">
        <v>353</v>
      </c>
      <c r="E27" s="6">
        <v>55</v>
      </c>
      <c r="F27" s="7">
        <v>58566</v>
      </c>
    </row>
    <row r="28" spans="1:6" ht="15.75">
      <c r="A28" s="2" t="s">
        <v>842</v>
      </c>
      <c r="B28" s="2">
        <v>80620</v>
      </c>
      <c r="C28" s="3">
        <v>32</v>
      </c>
      <c r="D28" s="8" t="s">
        <v>353</v>
      </c>
      <c r="E28" s="3">
        <v>36</v>
      </c>
      <c r="F28" s="4">
        <v>18537</v>
      </c>
    </row>
    <row r="29" spans="1:6" ht="30.75">
      <c r="A29" s="5" t="s">
        <v>843</v>
      </c>
      <c r="B29" s="6"/>
      <c r="C29" s="6">
        <v>31</v>
      </c>
      <c r="D29" s="6">
        <v>4</v>
      </c>
      <c r="E29" s="6">
        <v>48</v>
      </c>
      <c r="F29" s="7">
        <v>24280</v>
      </c>
    </row>
    <row r="30" spans="1:6" ht="15.75">
      <c r="A30" s="2" t="s">
        <v>844</v>
      </c>
      <c r="B30" s="3"/>
      <c r="C30" s="3">
        <v>30</v>
      </c>
      <c r="D30" s="8" t="s">
        <v>353</v>
      </c>
      <c r="E30" s="3">
        <v>46</v>
      </c>
      <c r="F30" s="4">
        <v>66859</v>
      </c>
    </row>
    <row r="31" spans="1:6" ht="30.75">
      <c r="A31" s="5" t="s">
        <v>845</v>
      </c>
      <c r="B31" s="6"/>
      <c r="C31" s="6">
        <v>30</v>
      </c>
      <c r="D31" s="6">
        <v>22</v>
      </c>
      <c r="E31" s="6">
        <v>45</v>
      </c>
      <c r="F31" s="7">
        <v>45913</v>
      </c>
    </row>
    <row r="32" spans="1:6" ht="30.75">
      <c r="A32" s="2" t="s">
        <v>846</v>
      </c>
      <c r="B32" s="2">
        <v>80126</v>
      </c>
      <c r="C32" s="3">
        <v>28</v>
      </c>
      <c r="D32" s="8" t="s">
        <v>353</v>
      </c>
      <c r="E32" s="3">
        <v>49</v>
      </c>
      <c r="F32" s="4">
        <v>96713</v>
      </c>
    </row>
    <row r="33" spans="1:6" ht="30.75">
      <c r="A33" s="5" t="s">
        <v>847</v>
      </c>
      <c r="B33" s="6"/>
      <c r="C33" s="6">
        <v>28</v>
      </c>
      <c r="D33" s="9" t="s">
        <v>353</v>
      </c>
      <c r="E33" s="6">
        <v>43</v>
      </c>
      <c r="F33" s="7">
        <v>19132</v>
      </c>
    </row>
    <row r="34" spans="1:6" ht="30.75">
      <c r="A34" s="2" t="s">
        <v>848</v>
      </c>
      <c r="B34" s="3"/>
      <c r="C34" s="3">
        <v>25</v>
      </c>
      <c r="D34" s="3">
        <v>19</v>
      </c>
      <c r="E34" s="3">
        <v>41</v>
      </c>
      <c r="F34" s="4">
        <v>32005</v>
      </c>
    </row>
    <row r="35" spans="1:6" ht="15.75">
      <c r="A35" s="5" t="s">
        <v>717</v>
      </c>
      <c r="B35" s="6"/>
      <c r="C35" s="6">
        <v>25</v>
      </c>
      <c r="D35" s="9" t="s">
        <v>353</v>
      </c>
      <c r="E35" s="6">
        <v>39</v>
      </c>
      <c r="F35" s="7">
        <v>18644</v>
      </c>
    </row>
    <row r="36" spans="1:6" ht="15.75">
      <c r="A36" s="2" t="s">
        <v>849</v>
      </c>
      <c r="B36" s="3"/>
      <c r="C36" s="3">
        <v>21</v>
      </c>
      <c r="D36" s="8" t="s">
        <v>353</v>
      </c>
      <c r="E36" s="3">
        <v>44</v>
      </c>
      <c r="F36" s="4">
        <v>45297</v>
      </c>
    </row>
    <row r="37" spans="1:6" ht="15.75">
      <c r="A37" s="5" t="s">
        <v>850</v>
      </c>
      <c r="B37" s="6"/>
      <c r="C37" s="6">
        <v>19</v>
      </c>
      <c r="D37" s="9" t="s">
        <v>353</v>
      </c>
      <c r="E37" s="6">
        <v>30</v>
      </c>
      <c r="F37" s="7">
        <v>25846</v>
      </c>
    </row>
    <row r="38" spans="1:6" ht="30.75">
      <c r="A38" s="2" t="s">
        <v>851</v>
      </c>
      <c r="B38" s="2">
        <v>80911</v>
      </c>
      <c r="C38" s="3">
        <v>18</v>
      </c>
      <c r="D38" s="8" t="s">
        <v>353</v>
      </c>
      <c r="E38" s="3">
        <v>32</v>
      </c>
      <c r="F38" s="4">
        <v>32882</v>
      </c>
    </row>
    <row r="39" spans="1:6" ht="15.75">
      <c r="A39" s="5" t="s">
        <v>852</v>
      </c>
      <c r="B39" s="6"/>
      <c r="C39" s="6">
        <v>16</v>
      </c>
      <c r="D39" s="6">
        <v>19</v>
      </c>
      <c r="E39" s="6">
        <v>38</v>
      </c>
      <c r="F39" s="7">
        <v>19889</v>
      </c>
    </row>
    <row r="40" spans="1:6" ht="15.75">
      <c r="A40" s="2" t="s">
        <v>853</v>
      </c>
      <c r="B40" s="3"/>
      <c r="C40" s="3">
        <v>13</v>
      </c>
      <c r="D40" s="8" t="s">
        <v>353</v>
      </c>
      <c r="E40" s="3">
        <v>43</v>
      </c>
      <c r="F40" s="4">
        <v>18135</v>
      </c>
    </row>
    <row r="41" spans="1:6" ht="30.75">
      <c r="A41" s="5" t="s">
        <v>854</v>
      </c>
      <c r="B41" s="6"/>
      <c r="C41" s="6">
        <v>11</v>
      </c>
      <c r="D41" s="9" t="s">
        <v>353</v>
      </c>
      <c r="E41" s="6">
        <v>40</v>
      </c>
      <c r="F41" s="7">
        <v>48231</v>
      </c>
    </row>
    <row r="42" spans="1:6" ht="30.75">
      <c r="A42" s="2" t="s">
        <v>855</v>
      </c>
      <c r="B42" s="3"/>
      <c r="C42" s="3">
        <v>7</v>
      </c>
      <c r="D42" s="8" t="s">
        <v>353</v>
      </c>
      <c r="E42" s="3">
        <v>36</v>
      </c>
      <c r="F42" s="4">
        <v>29637</v>
      </c>
    </row>
    <row r="43" spans="1:6" ht="15.75">
      <c r="A43" s="2" t="s">
        <v>384</v>
      </c>
      <c r="C43" s="21">
        <f>MEDIAN(C2:C42)</f>
        <v>35</v>
      </c>
      <c r="D43" s="21">
        <f t="shared" ref="D43:E43" si="0">MEDIAN(D2:D42)</f>
        <v>26</v>
      </c>
      <c r="E43" s="21">
        <f t="shared" si="0"/>
        <v>48</v>
      </c>
      <c r="F43" s="4"/>
    </row>
  </sheetData>
  <hyperlinks>
    <hyperlink ref="A2" r:id="rId1" xr:uid="{60C9FFA7-4E7E-45B8-B34B-4DC880BB2882}"/>
    <hyperlink ref="B2" r:id="rId2" display="80219" xr:uid="{A45294C5-14CB-4B7E-832C-3E86E4AF9D97}"/>
    <hyperlink ref="A3" r:id="rId3" xr:uid="{BDEDE4A8-B95A-4111-90E3-07B51BDBC29B}"/>
    <hyperlink ref="A4" r:id="rId4" xr:uid="{1D92A22B-EA46-4365-ABEB-DD791BCA46C8}"/>
    <hyperlink ref="A5" r:id="rId5" xr:uid="{2A035627-0099-41C0-BD21-20B3F9CFB7E4}"/>
    <hyperlink ref="A6" r:id="rId6" xr:uid="{0A889A35-85E4-48C6-86C4-46964F7DF074}"/>
    <hyperlink ref="B6" r:id="rId7" display="80033" xr:uid="{9ECBAFDC-4EBB-47CA-9A0D-5609567C0DAA}"/>
    <hyperlink ref="A7" r:id="rId8" xr:uid="{9D1FD748-6FC6-4292-AB9A-1135130CAEDD}"/>
    <hyperlink ref="B7" r:id="rId9" display="80013" xr:uid="{3D09C641-8341-4A2B-9CC7-3E535BD4AB10}"/>
    <hyperlink ref="A8" r:id="rId10" xr:uid="{DD8B571C-155F-4B2B-A5A4-BCF71E4C6A52}"/>
    <hyperlink ref="B8" r:id="rId11" display="80226" xr:uid="{C5950314-70CD-4D72-8ACA-E0513EB2DA19}"/>
    <hyperlink ref="A9" r:id="rId12" xr:uid="{B5F54999-5A9E-48C6-B4F0-D1AAF14F661D}"/>
    <hyperlink ref="A10" r:id="rId13" xr:uid="{69269BCA-3346-4483-9CAA-17FCB531EC71}"/>
    <hyperlink ref="A11" r:id="rId14" xr:uid="{6CD22B2D-9801-42A0-A6EE-FE8AEB7E088A}"/>
    <hyperlink ref="A12" r:id="rId15" xr:uid="{769E6B7F-95AB-4DD7-8797-F09A1DD94126}"/>
    <hyperlink ref="A13" r:id="rId16" xr:uid="{A6D2898B-F0DD-4F41-A771-438CFFF03CB5}"/>
    <hyperlink ref="B13" r:id="rId17" display="80120" xr:uid="{AF0B846B-6A08-460E-9EE9-FEA532214A78}"/>
    <hyperlink ref="A14" r:id="rId18" xr:uid="{53D51791-40DD-442B-B533-871AE0A623CE}"/>
    <hyperlink ref="A15" r:id="rId19" xr:uid="{CC134D5E-061B-446A-91E3-1921BC9C271E}"/>
    <hyperlink ref="B15" r:id="rId20" display="80501" xr:uid="{6F7B42CD-204B-4006-95F4-74F699F2B89F}"/>
    <hyperlink ref="A16" r:id="rId21" xr:uid="{DDB54B3F-8CDD-4468-8DB1-F8ED03F97FE2}"/>
    <hyperlink ref="A17" r:id="rId22" xr:uid="{432BB47F-518C-4951-BE66-6D1BDF036537}"/>
    <hyperlink ref="A18" r:id="rId23" xr:uid="{32826C68-310E-4728-965B-F92BEE0AA395}"/>
    <hyperlink ref="A19" r:id="rId24" xr:uid="{FE3E0B33-D69D-42C5-9FC2-C752A2E65558}"/>
    <hyperlink ref="A20" r:id="rId25" xr:uid="{7842BF53-BD62-4716-A199-CE5222D44FD0}"/>
    <hyperlink ref="B20" r:id="rId26" display="80918" xr:uid="{BEF6E035-DD5E-4411-B64A-7E9B1B5760BC}"/>
    <hyperlink ref="A21" r:id="rId27" xr:uid="{944EE144-DA94-428A-A48E-D3FB0D5C211B}"/>
    <hyperlink ref="A22" r:id="rId28" xr:uid="{460F6C18-A722-4596-9910-6C827E8971AB}"/>
    <hyperlink ref="B22" r:id="rId29" display="80004" xr:uid="{2B75D06C-E4E3-4756-A249-592C9842D816}"/>
    <hyperlink ref="A23" r:id="rId30" xr:uid="{26964BA0-A83A-48A8-AC89-16D5B258E605}"/>
    <hyperlink ref="B23" r:id="rId31" display="80031" xr:uid="{78B7B20F-0B25-438C-823D-5581CD5C533A}"/>
    <hyperlink ref="A24" r:id="rId32" xr:uid="{2E4530E1-B5F3-4DAC-B919-160196FE3CCC}"/>
    <hyperlink ref="B24" r:id="rId33" display="80122" xr:uid="{6AFA0442-475F-42AA-AF71-504BCF84483A}"/>
    <hyperlink ref="A25" r:id="rId34" xr:uid="{A0D1BDD8-DAE2-4050-91FD-218C5789112F}"/>
    <hyperlink ref="A26" r:id="rId35" xr:uid="{13C5A858-3317-4616-8B84-BB10B6F58DE6}"/>
    <hyperlink ref="B26" r:id="rId36" display="80241" xr:uid="{699B7FD6-761A-4AB2-A6A7-413DD4C5B49E}"/>
    <hyperlink ref="A27" r:id="rId37" xr:uid="{29EB8DE5-A501-48DA-A568-B9C9CE43A535}"/>
    <hyperlink ref="B27" r:id="rId38" display="81501" xr:uid="{F08A8515-5C51-4526-9492-ABDF5AFF2536}"/>
    <hyperlink ref="A28" r:id="rId39" xr:uid="{7DFB8FDF-C117-4DEB-873A-F6A863173A5F}"/>
    <hyperlink ref="B28" r:id="rId40" display="80620" xr:uid="{BF9E3ACA-66EC-48D3-BA1C-76658E758A68}"/>
    <hyperlink ref="A29" r:id="rId41" xr:uid="{268A4BCE-F25B-4E8F-99CF-B71B98009399}"/>
    <hyperlink ref="A30" r:id="rId42" xr:uid="{37CE5C38-AFA4-4F4B-98E7-B3804963488D}"/>
    <hyperlink ref="A31" r:id="rId43" xr:uid="{9A704FC9-EC61-49BA-BC3D-5FB65374D4A3}"/>
    <hyperlink ref="A32" r:id="rId44" xr:uid="{FC6F2885-BDD2-4A74-9039-44E4F96556B6}"/>
    <hyperlink ref="B32" r:id="rId45" display="80126" xr:uid="{D956F551-CEAC-4109-9FB9-9C12055EBAA6}"/>
    <hyperlink ref="A33" r:id="rId46" xr:uid="{819929BC-B7FC-4552-A033-922520E0DE17}"/>
    <hyperlink ref="A34" r:id="rId47" xr:uid="{A5127853-D7D6-4874-8002-BF537047C0E9}"/>
    <hyperlink ref="A35" r:id="rId48" xr:uid="{1FDB3D3F-2C2D-4DC0-A303-294F3B874CCC}"/>
    <hyperlink ref="A36" r:id="rId49" xr:uid="{1B2B2D48-DDA2-48B3-995D-FAD43E228864}"/>
    <hyperlink ref="A37" r:id="rId50" xr:uid="{C1F4B91C-223F-455A-962B-498C9C7E5539}"/>
    <hyperlink ref="A38" r:id="rId51" xr:uid="{B087BFEB-80CB-40B5-A69B-514D2EDFD184}"/>
    <hyperlink ref="B38" r:id="rId52" display="80911" xr:uid="{62EB9B5F-5410-44AB-83BA-C15B3ECCFD31}"/>
    <hyperlink ref="A39" r:id="rId53" xr:uid="{88A3EE14-D85E-4129-AF64-00D3C980F3F7}"/>
    <hyperlink ref="A40" r:id="rId54" xr:uid="{C2CCC329-27C3-481D-ACFD-0E0E90514133}"/>
    <hyperlink ref="A41" r:id="rId55" xr:uid="{8F5ED2CF-034E-4063-8FDE-2E647EE0FED1}"/>
    <hyperlink ref="A42" r:id="rId56" xr:uid="{28EBE190-D385-4EC1-AFC4-518755DF6B0F}"/>
  </hyperlinks>
  <pageMargins left="0.7" right="0.7" top="0.75" bottom="0.75" header="0.3" footer="0.3"/>
  <tableParts count="1">
    <tablePart r:id="rId5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A00B-CF93-4541-BD76-0FCB0E79D5F3}">
  <dimension ref="A1:F34"/>
  <sheetViews>
    <sheetView topLeftCell="A25" workbookViewId="0">
      <selection activeCell="C34" sqref="C34:E3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856</v>
      </c>
      <c r="B2" s="2">
        <v>6511</v>
      </c>
      <c r="C2" s="3">
        <v>68</v>
      </c>
      <c r="D2" s="3">
        <v>49</v>
      </c>
      <c r="E2" s="3">
        <v>66</v>
      </c>
      <c r="F2" s="4">
        <v>129779</v>
      </c>
    </row>
    <row r="3" spans="1:6" ht="15.75">
      <c r="A3" s="5" t="s">
        <v>300</v>
      </c>
      <c r="B3" s="5">
        <v>6106</v>
      </c>
      <c r="C3" s="6">
        <v>67</v>
      </c>
      <c r="D3" s="6">
        <v>53</v>
      </c>
      <c r="E3" s="6">
        <v>54</v>
      </c>
      <c r="F3" s="7">
        <v>124775</v>
      </c>
    </row>
    <row r="4" spans="1:6" ht="91.5">
      <c r="A4" s="2" t="s">
        <v>857</v>
      </c>
      <c r="B4" s="2">
        <v>6606</v>
      </c>
      <c r="C4" s="3">
        <v>66</v>
      </c>
      <c r="D4" s="3">
        <v>40</v>
      </c>
      <c r="E4" s="3">
        <v>49</v>
      </c>
      <c r="F4" s="4">
        <v>144229</v>
      </c>
    </row>
    <row r="5" spans="1:6" ht="15.75">
      <c r="A5" s="5" t="s">
        <v>858</v>
      </c>
      <c r="B5" s="5">
        <v>6902</v>
      </c>
      <c r="C5" s="6">
        <v>55</v>
      </c>
      <c r="D5" s="6">
        <v>46</v>
      </c>
      <c r="E5" s="6">
        <v>46</v>
      </c>
      <c r="F5" s="7">
        <v>122643</v>
      </c>
    </row>
    <row r="6" spans="1:6" ht="30.75">
      <c r="A6" s="2" t="s">
        <v>859</v>
      </c>
      <c r="B6" s="2">
        <v>6320</v>
      </c>
      <c r="C6" s="3">
        <v>55</v>
      </c>
      <c r="D6" s="8" t="s">
        <v>353</v>
      </c>
      <c r="E6" s="3">
        <v>42</v>
      </c>
      <c r="F6" s="4">
        <v>27620</v>
      </c>
    </row>
    <row r="7" spans="1:6" ht="30.75">
      <c r="A7" s="5" t="s">
        <v>860</v>
      </c>
      <c r="B7" s="6"/>
      <c r="C7" s="6">
        <v>52</v>
      </c>
      <c r="D7" s="6">
        <v>34</v>
      </c>
      <c r="E7" s="6">
        <v>42</v>
      </c>
      <c r="F7" s="7">
        <v>30577</v>
      </c>
    </row>
    <row r="8" spans="1:6" ht="30.75">
      <c r="A8" s="2" t="s">
        <v>861</v>
      </c>
      <c r="B8" s="3"/>
      <c r="C8" s="3">
        <v>50</v>
      </c>
      <c r="D8" s="8" t="s">
        <v>353</v>
      </c>
      <c r="E8" s="3">
        <v>46</v>
      </c>
      <c r="F8" s="4">
        <v>17737</v>
      </c>
    </row>
    <row r="9" spans="1:6" ht="15.75">
      <c r="A9" s="5" t="s">
        <v>524</v>
      </c>
      <c r="B9" s="5">
        <v>6854</v>
      </c>
      <c r="C9" s="6">
        <v>48</v>
      </c>
      <c r="D9" s="6">
        <v>38</v>
      </c>
      <c r="E9" s="6">
        <v>40</v>
      </c>
      <c r="F9" s="7">
        <v>85603</v>
      </c>
    </row>
    <row r="10" spans="1:6" ht="30.75">
      <c r="A10" s="2" t="s">
        <v>862</v>
      </c>
      <c r="B10" s="2">
        <v>6053</v>
      </c>
      <c r="C10" s="3">
        <v>48</v>
      </c>
      <c r="D10" s="3">
        <v>38</v>
      </c>
      <c r="E10" s="3">
        <v>48</v>
      </c>
      <c r="F10" s="4">
        <v>73206</v>
      </c>
    </row>
    <row r="11" spans="1:6" ht="30.75">
      <c r="A11" s="5" t="s">
        <v>863</v>
      </c>
      <c r="B11" s="5">
        <v>6516</v>
      </c>
      <c r="C11" s="6">
        <v>48</v>
      </c>
      <c r="D11" s="9" t="s">
        <v>353</v>
      </c>
      <c r="E11" s="6">
        <v>39</v>
      </c>
      <c r="F11" s="7">
        <v>55564</v>
      </c>
    </row>
    <row r="12" spans="1:6" ht="30.75">
      <c r="A12" s="2" t="s">
        <v>864</v>
      </c>
      <c r="B12" s="2">
        <v>6708</v>
      </c>
      <c r="C12" s="3">
        <v>46</v>
      </c>
      <c r="D12" s="3">
        <v>34</v>
      </c>
      <c r="E12" s="3">
        <v>29</v>
      </c>
      <c r="F12" s="4">
        <v>110366</v>
      </c>
    </row>
    <row r="13" spans="1:6" ht="30.75">
      <c r="A13" s="5" t="s">
        <v>865</v>
      </c>
      <c r="B13" s="6"/>
      <c r="C13" s="6">
        <v>45</v>
      </c>
      <c r="D13" s="9" t="s">
        <v>353</v>
      </c>
      <c r="E13" s="6">
        <v>34</v>
      </c>
      <c r="F13" s="7">
        <v>18209</v>
      </c>
    </row>
    <row r="14" spans="1:6" ht="30.75">
      <c r="A14" s="2" t="s">
        <v>866</v>
      </c>
      <c r="B14" s="2">
        <v>6107</v>
      </c>
      <c r="C14" s="3">
        <v>44</v>
      </c>
      <c r="D14" s="8" t="s">
        <v>353</v>
      </c>
      <c r="E14" s="3">
        <v>44</v>
      </c>
      <c r="F14" s="4">
        <v>63268</v>
      </c>
    </row>
    <row r="15" spans="1:6" ht="15.75">
      <c r="A15" s="5" t="s">
        <v>867</v>
      </c>
      <c r="B15" s="5">
        <v>6614</v>
      </c>
      <c r="C15" s="6">
        <v>41</v>
      </c>
      <c r="D15" s="9" t="s">
        <v>353</v>
      </c>
      <c r="E15" s="6">
        <v>38</v>
      </c>
      <c r="F15" s="7">
        <v>51384</v>
      </c>
    </row>
    <row r="16" spans="1:6" ht="15.75">
      <c r="A16" s="2" t="s">
        <v>868</v>
      </c>
      <c r="B16" s="2">
        <v>6450</v>
      </c>
      <c r="C16" s="3">
        <v>40</v>
      </c>
      <c r="D16" s="3">
        <v>25</v>
      </c>
      <c r="E16" s="3">
        <v>33</v>
      </c>
      <c r="F16" s="4">
        <v>60868</v>
      </c>
    </row>
    <row r="17" spans="1:6" ht="15.75">
      <c r="A17" s="5" t="s">
        <v>869</v>
      </c>
      <c r="B17" s="5">
        <v>6401</v>
      </c>
      <c r="C17" s="6">
        <v>38</v>
      </c>
      <c r="D17" s="9" t="s">
        <v>353</v>
      </c>
      <c r="E17" s="6">
        <v>25</v>
      </c>
      <c r="F17" s="7">
        <v>19249</v>
      </c>
    </row>
    <row r="18" spans="1:6" ht="15.75">
      <c r="A18" s="2" t="s">
        <v>870</v>
      </c>
      <c r="B18" s="2">
        <v>6810</v>
      </c>
      <c r="C18" s="3">
        <v>37</v>
      </c>
      <c r="D18" s="8" t="s">
        <v>353</v>
      </c>
      <c r="E18" s="3">
        <v>28</v>
      </c>
      <c r="F18" s="4">
        <v>80893</v>
      </c>
    </row>
    <row r="19" spans="1:6" ht="30.75">
      <c r="A19" s="5" t="s">
        <v>871</v>
      </c>
      <c r="B19" s="5">
        <v>6790</v>
      </c>
      <c r="C19" s="6">
        <v>36</v>
      </c>
      <c r="D19" s="9" t="s">
        <v>353</v>
      </c>
      <c r="E19" s="6">
        <v>29</v>
      </c>
      <c r="F19" s="7">
        <v>36383</v>
      </c>
    </row>
    <row r="20" spans="1:6" ht="15.75">
      <c r="A20" s="2" t="s">
        <v>872</v>
      </c>
      <c r="B20" s="2">
        <v>6460</v>
      </c>
      <c r="C20" s="3">
        <v>34</v>
      </c>
      <c r="D20" s="8" t="s">
        <v>353</v>
      </c>
      <c r="E20" s="3">
        <v>35</v>
      </c>
      <c r="F20" s="4">
        <v>51271</v>
      </c>
    </row>
    <row r="21" spans="1:6" ht="30.75">
      <c r="A21" s="5" t="s">
        <v>873</v>
      </c>
      <c r="B21" s="6"/>
      <c r="C21" s="6">
        <v>34</v>
      </c>
      <c r="D21" s="9" t="s">
        <v>353</v>
      </c>
      <c r="E21" s="6">
        <v>29</v>
      </c>
      <c r="F21" s="7">
        <v>29257</v>
      </c>
    </row>
    <row r="22" spans="1:6" ht="15.75">
      <c r="A22" s="2" t="s">
        <v>874</v>
      </c>
      <c r="B22" s="2">
        <v>6010</v>
      </c>
      <c r="C22" s="3">
        <v>33</v>
      </c>
      <c r="D22" s="8" t="s">
        <v>353</v>
      </c>
      <c r="E22" s="3">
        <v>30</v>
      </c>
      <c r="F22" s="4">
        <v>60477</v>
      </c>
    </row>
    <row r="23" spans="1:6" ht="30.75">
      <c r="A23" s="5" t="s">
        <v>875</v>
      </c>
      <c r="B23" s="5">
        <v>6118</v>
      </c>
      <c r="C23" s="6">
        <v>33</v>
      </c>
      <c r="D23" s="9" t="s">
        <v>353</v>
      </c>
      <c r="E23" s="6">
        <v>40</v>
      </c>
      <c r="F23" s="7">
        <v>51252</v>
      </c>
    </row>
    <row r="24" spans="1:6" ht="15.75">
      <c r="A24" s="2" t="s">
        <v>876</v>
      </c>
      <c r="B24" s="2">
        <v>6360</v>
      </c>
      <c r="C24" s="3">
        <v>33</v>
      </c>
      <c r="D24" s="8" t="s">
        <v>353</v>
      </c>
      <c r="E24" s="3">
        <v>25</v>
      </c>
      <c r="F24" s="4">
        <v>40493</v>
      </c>
    </row>
    <row r="25" spans="1:6" ht="30.75">
      <c r="A25" s="5" t="s">
        <v>877</v>
      </c>
      <c r="B25" s="5">
        <v>6111</v>
      </c>
      <c r="C25" s="6">
        <v>31</v>
      </c>
      <c r="D25" s="9" t="s">
        <v>353</v>
      </c>
      <c r="E25" s="6">
        <v>30</v>
      </c>
      <c r="F25" s="7">
        <v>30562</v>
      </c>
    </row>
    <row r="26" spans="1:6" ht="30.75">
      <c r="A26" s="2" t="s">
        <v>878</v>
      </c>
      <c r="B26" s="2">
        <v>6109</v>
      </c>
      <c r="C26" s="3">
        <v>30</v>
      </c>
      <c r="D26" s="8" t="s">
        <v>353</v>
      </c>
      <c r="E26" s="3">
        <v>36</v>
      </c>
      <c r="F26" s="4">
        <v>26668</v>
      </c>
    </row>
    <row r="27" spans="1:6" ht="30.75">
      <c r="A27" s="5" t="s">
        <v>879</v>
      </c>
      <c r="B27" s="5">
        <v>6457</v>
      </c>
      <c r="C27" s="6">
        <v>28</v>
      </c>
      <c r="D27" s="9" t="s">
        <v>353</v>
      </c>
      <c r="E27" s="6">
        <v>28</v>
      </c>
      <c r="F27" s="7">
        <v>47648</v>
      </c>
    </row>
    <row r="28" spans="1:6" ht="30.75">
      <c r="A28" s="2" t="s">
        <v>880</v>
      </c>
      <c r="B28" s="2">
        <v>6770</v>
      </c>
      <c r="C28" s="3">
        <v>28</v>
      </c>
      <c r="D28" s="8" t="s">
        <v>353</v>
      </c>
      <c r="E28" s="3">
        <v>19</v>
      </c>
      <c r="F28" s="4">
        <v>31862</v>
      </c>
    </row>
    <row r="29" spans="1:6" ht="15.75">
      <c r="A29" s="5" t="s">
        <v>881</v>
      </c>
      <c r="B29" s="5">
        <v>6820</v>
      </c>
      <c r="C29" s="6">
        <v>28</v>
      </c>
      <c r="D29" s="6">
        <v>36</v>
      </c>
      <c r="E29" s="6">
        <v>32</v>
      </c>
      <c r="F29" s="7">
        <v>20732</v>
      </c>
    </row>
    <row r="30" spans="1:6" ht="15.75">
      <c r="A30" s="2" t="s">
        <v>882</v>
      </c>
      <c r="B30" s="2">
        <v>6880</v>
      </c>
      <c r="C30" s="3">
        <v>21</v>
      </c>
      <c r="D30" s="8" t="s">
        <v>353</v>
      </c>
      <c r="E30" s="3">
        <v>26</v>
      </c>
      <c r="F30" s="4">
        <v>26391</v>
      </c>
    </row>
    <row r="31" spans="1:6" ht="30.75">
      <c r="A31" s="5" t="s">
        <v>883</v>
      </c>
      <c r="B31" s="5">
        <v>6473</v>
      </c>
      <c r="C31" s="6">
        <v>19</v>
      </c>
      <c r="D31" s="9" t="s">
        <v>353</v>
      </c>
      <c r="E31" s="6">
        <v>26</v>
      </c>
      <c r="F31" s="7">
        <v>24093</v>
      </c>
    </row>
    <row r="32" spans="1:6" ht="15.75">
      <c r="A32" s="2" t="s">
        <v>884</v>
      </c>
      <c r="B32" s="2">
        <v>6484</v>
      </c>
      <c r="C32" s="3">
        <v>18</v>
      </c>
      <c r="D32" s="3">
        <v>1</v>
      </c>
      <c r="E32" s="3">
        <v>19</v>
      </c>
      <c r="F32" s="4">
        <v>39559</v>
      </c>
    </row>
    <row r="33" spans="1:6" ht="15.75">
      <c r="A33" s="5" t="s">
        <v>885</v>
      </c>
      <c r="B33" s="5">
        <v>6611</v>
      </c>
      <c r="C33" s="6">
        <v>16</v>
      </c>
      <c r="D33" s="9" t="s">
        <v>353</v>
      </c>
      <c r="E33" s="6">
        <v>24</v>
      </c>
      <c r="F33" s="7">
        <v>36018</v>
      </c>
    </row>
    <row r="34" spans="1:6" ht="15.75">
      <c r="A34" s="5" t="s">
        <v>384</v>
      </c>
      <c r="B34" s="5"/>
      <c r="C34" s="22">
        <f>MEDIAN(C2:C33)</f>
        <v>37.5</v>
      </c>
      <c r="D34" s="22">
        <f t="shared" ref="D34:E34" si="0">MEDIAN(D2:D33)</f>
        <v>38</v>
      </c>
      <c r="E34" s="22">
        <f t="shared" si="0"/>
        <v>33.5</v>
      </c>
      <c r="F34" s="7"/>
    </row>
  </sheetData>
  <hyperlinks>
    <hyperlink ref="A2" r:id="rId1" xr:uid="{8C64E912-ED59-40F0-BC61-4698B1A70127}"/>
    <hyperlink ref="B2" r:id="rId2" display="6511" xr:uid="{C577BA97-1568-40D6-B0EA-4FF2CC0ACCDC}"/>
    <hyperlink ref="A3" r:id="rId3" xr:uid="{E5E86E99-0EB3-45CF-A572-D3775E35BF43}"/>
    <hyperlink ref="B3" r:id="rId4" display="6106" xr:uid="{6059CA27-21CE-48EA-BA76-95B2DF2F9E53}"/>
    <hyperlink ref="A4" r:id="rId5" xr:uid="{C7A30D8B-B3AE-41AB-AFD1-9CAFD35CCC96}"/>
    <hyperlink ref="B4" r:id="rId6" display="6606" xr:uid="{ADEEF671-994D-4D72-8FCE-0A69046301BE}"/>
    <hyperlink ref="A5" r:id="rId7" xr:uid="{9494461D-9DDD-41C9-9493-4C5F02E9363F}"/>
    <hyperlink ref="B5" r:id="rId8" display="6902" xr:uid="{09270323-E798-4064-9547-A83546E1EB49}"/>
    <hyperlink ref="A6" r:id="rId9" xr:uid="{18E15C17-E765-4E40-B724-838ED7D81773}"/>
    <hyperlink ref="B6" r:id="rId10" display="6320" xr:uid="{00C6E712-B9F9-403A-93D2-C80F3C3FD32C}"/>
    <hyperlink ref="A7" r:id="rId11" xr:uid="{ADEB0D09-A7F7-414D-B838-E8254B8D81B5}"/>
    <hyperlink ref="A8" r:id="rId12" xr:uid="{AFFB631C-E80F-4B9E-90E9-7D1FB7807EC3}"/>
    <hyperlink ref="A9" r:id="rId13" xr:uid="{98BA6CC3-B15D-45BF-9DE0-AE63DA2103D0}"/>
    <hyperlink ref="B9" r:id="rId14" display="6854" xr:uid="{97AD8370-F46F-4094-BFE4-9F3BBD229DC6}"/>
    <hyperlink ref="A10" r:id="rId15" xr:uid="{AE1659B4-FDCB-48D0-B355-266BDECE6B2D}"/>
    <hyperlink ref="B10" r:id="rId16" display="6053" xr:uid="{174AA8FD-0368-4D18-9C46-BCC4C4B0E66B}"/>
    <hyperlink ref="A11" r:id="rId17" xr:uid="{180704CE-B748-4B8F-8352-80E911738CE1}"/>
    <hyperlink ref="B11" r:id="rId18" display="6516" xr:uid="{AA78E23E-C1CB-4C75-9246-BB6144F13120}"/>
    <hyperlink ref="A12" r:id="rId19" xr:uid="{123D1DBD-E853-494A-9FA5-CD266717C319}"/>
    <hyperlink ref="B12" r:id="rId20" display="6708" xr:uid="{084FB689-890E-46D5-BE9D-FC1FB76B5D9F}"/>
    <hyperlink ref="A13" r:id="rId21" xr:uid="{1F5E8A16-BD01-4EAE-B7FC-D690F692E941}"/>
    <hyperlink ref="A14" r:id="rId22" xr:uid="{A464D1E6-0ED7-472F-87CB-8581A4367EE0}"/>
    <hyperlink ref="B14" r:id="rId23" display="6107" xr:uid="{6AAA773F-B277-4912-BC2A-6E5AFDFE9CF4}"/>
    <hyperlink ref="A15" r:id="rId24" xr:uid="{33B06DED-7F77-4495-B506-30D53BB9A858}"/>
    <hyperlink ref="B15" r:id="rId25" display="6614" xr:uid="{BE7C8EEF-4225-42C5-B402-5FEBF08F9AB3}"/>
    <hyperlink ref="A16" r:id="rId26" xr:uid="{94A9E2CD-92CA-4262-951A-86BAA9DCC058}"/>
    <hyperlink ref="B16" r:id="rId27" display="6450" xr:uid="{0699642E-170E-4B88-B8E1-57B0DD07BC58}"/>
    <hyperlink ref="A17" r:id="rId28" xr:uid="{F1299BE7-4690-4EE7-BBAE-181DAB64AA3A}"/>
    <hyperlink ref="B17" r:id="rId29" display="6401" xr:uid="{85582B4F-F005-42B0-8199-CF1050576BDC}"/>
    <hyperlink ref="A18" r:id="rId30" xr:uid="{14A08D38-4246-4CEB-BF2D-4D467E515A8A}"/>
    <hyperlink ref="B18" r:id="rId31" display="6810" xr:uid="{29EF14A0-A161-4960-B83B-DBFC7388CDB6}"/>
    <hyperlink ref="A19" r:id="rId32" xr:uid="{FDE3A7DE-3670-47AB-AFFA-C7D9DCE96E1E}"/>
    <hyperlink ref="B19" r:id="rId33" display="6790" xr:uid="{77AE0F3C-03B4-435B-997C-10DC5C75F77E}"/>
    <hyperlink ref="A20" r:id="rId34" xr:uid="{E0B033E0-C03A-407B-AE8D-722DC1B930BC}"/>
    <hyperlink ref="B20" r:id="rId35" display="6460" xr:uid="{72851EEF-C7F5-45EE-A1CA-584D2593EF56}"/>
    <hyperlink ref="A21" r:id="rId36" xr:uid="{69184C74-E033-4746-ABEF-2DF07EE4584F}"/>
    <hyperlink ref="A22" r:id="rId37" xr:uid="{F9733216-1058-4D8B-B7CD-0E0FDA206ABA}"/>
    <hyperlink ref="B22" r:id="rId38" display="6010" xr:uid="{89F631E3-57A0-4276-B582-CC6697DB334A}"/>
    <hyperlink ref="A23" r:id="rId39" xr:uid="{69217829-FB70-4B81-B5BC-8AA97747CE6E}"/>
    <hyperlink ref="B23" r:id="rId40" display="6118" xr:uid="{C7FDE770-ABDF-4125-8339-1F1D81F7C170}"/>
    <hyperlink ref="A24" r:id="rId41" xr:uid="{9641CC86-C5C7-4808-A1BA-C8B35C370562}"/>
    <hyperlink ref="B24" r:id="rId42" display="6360" xr:uid="{E9CADE21-6CCB-49EA-9373-90D8F53909C9}"/>
    <hyperlink ref="A25" r:id="rId43" xr:uid="{57BEAE60-C649-4C12-A715-FC8A7C3BE9A9}"/>
    <hyperlink ref="B25" r:id="rId44" display="6111" xr:uid="{3DE56009-868C-4E8D-81C4-3D3FBE97FD11}"/>
    <hyperlink ref="A26" r:id="rId45" xr:uid="{0934FE9C-7E1B-4249-9C83-1A3A67A4502C}"/>
    <hyperlink ref="B26" r:id="rId46" display="6109" xr:uid="{E31B6DC5-5CC6-4C7B-8F12-D73A9D0B7CF7}"/>
    <hyperlink ref="A27" r:id="rId47" xr:uid="{FB169F4D-2349-49C0-9C23-C0A8A68C2CAF}"/>
    <hyperlink ref="B27" r:id="rId48" display="6457" xr:uid="{CE83476E-0686-4BD4-A1A6-9BD7A691D19F}"/>
    <hyperlink ref="A28" r:id="rId49" xr:uid="{3CD92726-DBA5-4188-81E1-A90D21BE6A64}"/>
    <hyperlink ref="B28" r:id="rId50" display="6770" xr:uid="{49EFD7DE-ADB6-4459-A172-E53481625ACC}"/>
    <hyperlink ref="A29" r:id="rId51" xr:uid="{11E66C38-2ABA-4A09-BDD4-15214C23FDBB}"/>
    <hyperlink ref="B29" r:id="rId52" display="6820" xr:uid="{0BD79EC6-CC38-463F-BEDC-FDDB222160AD}"/>
    <hyperlink ref="A30" r:id="rId53" xr:uid="{4BFDF2B8-E89F-498F-9AF6-B9712FCCA9BE}"/>
    <hyperlink ref="B30" r:id="rId54" display="6880" xr:uid="{63B924BA-59DB-4059-9287-E0204C21ACD3}"/>
    <hyperlink ref="A31" r:id="rId55" xr:uid="{942BC249-D5D3-4A74-ABE0-707BF18259CD}"/>
    <hyperlink ref="B31" r:id="rId56" display="6473" xr:uid="{C7682C6F-D4A8-43B5-8551-1D7E52BB7FAE}"/>
    <hyperlink ref="A32" r:id="rId57" xr:uid="{53840EAC-073D-4936-9F9F-22FCDAC79DB7}"/>
    <hyperlink ref="B32" r:id="rId58" display="6484" xr:uid="{80FD9F27-417B-4DE2-9AE0-E89A3EB9D500}"/>
    <hyperlink ref="A33" r:id="rId59" xr:uid="{F79BBCD3-53B5-4AFF-8CE8-35A20511F3B8}"/>
    <hyperlink ref="B33" r:id="rId60" display="6611" xr:uid="{55D5AA7B-91D2-493C-BDF6-824103BD24C8}"/>
  </hyperlinks>
  <pageMargins left="0.7" right="0.7" top="0.75" bottom="0.75" header="0.3" footer="0.3"/>
  <tableParts count="1">
    <tablePart r:id="rId6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09C0-C733-477E-9272-3D8163D51F83}">
  <dimension ref="A1:F7"/>
  <sheetViews>
    <sheetView workbookViewId="0">
      <selection activeCell="C7" sqref="C7:E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301</v>
      </c>
      <c r="B2" s="3"/>
      <c r="C2" s="3">
        <v>74</v>
      </c>
      <c r="D2" s="3">
        <v>48</v>
      </c>
      <c r="E2" s="3">
        <v>52</v>
      </c>
      <c r="F2" s="4">
        <v>70851</v>
      </c>
    </row>
    <row r="3" spans="1:6" ht="15.75">
      <c r="A3" s="5" t="s">
        <v>549</v>
      </c>
      <c r="B3" s="6"/>
      <c r="C3" s="6">
        <v>42</v>
      </c>
      <c r="D3" s="6">
        <v>27</v>
      </c>
      <c r="E3" s="6">
        <v>61</v>
      </c>
      <c r="F3" s="7">
        <v>31454</v>
      </c>
    </row>
    <row r="4" spans="1:6" ht="15.75">
      <c r="A4" s="2" t="s">
        <v>886</v>
      </c>
      <c r="B4" s="3"/>
      <c r="C4" s="3">
        <v>33</v>
      </c>
      <c r="D4" s="3">
        <v>28</v>
      </c>
      <c r="E4" s="3">
        <v>47</v>
      </c>
      <c r="F4" s="4">
        <v>36047</v>
      </c>
    </row>
    <row r="5" spans="1:6" ht="30.75">
      <c r="A5" s="5" t="s">
        <v>879</v>
      </c>
      <c r="B5" s="6"/>
      <c r="C5" s="6">
        <v>29</v>
      </c>
      <c r="D5" s="9" t="s">
        <v>353</v>
      </c>
      <c r="E5" s="6">
        <v>41</v>
      </c>
      <c r="F5" s="7">
        <v>18871</v>
      </c>
    </row>
    <row r="6" spans="1:6" ht="15.75">
      <c r="A6" s="2" t="s">
        <v>887</v>
      </c>
      <c r="B6" s="3"/>
      <c r="C6" s="3">
        <v>27</v>
      </c>
      <c r="D6" s="8" t="s">
        <v>353</v>
      </c>
      <c r="E6" s="3">
        <v>36</v>
      </c>
      <c r="F6" s="4">
        <v>19371</v>
      </c>
    </row>
    <row r="7" spans="1:6" ht="15.75">
      <c r="A7" s="2" t="s">
        <v>384</v>
      </c>
      <c r="B7" s="3"/>
      <c r="C7" s="21">
        <f>MEDIAN(C2:C6)</f>
        <v>33</v>
      </c>
      <c r="D7" s="21">
        <f t="shared" ref="D7:E7" si="0">MEDIAN(D2:D6)</f>
        <v>28</v>
      </c>
      <c r="E7" s="21">
        <f t="shared" si="0"/>
        <v>47</v>
      </c>
      <c r="F7" s="4"/>
    </row>
  </sheetData>
  <hyperlinks>
    <hyperlink ref="A2" r:id="rId1" xr:uid="{FEE4D522-606A-4674-ACAA-7202A0AD8F66}"/>
    <hyperlink ref="A3" r:id="rId2" xr:uid="{2FBE940D-F0EF-4304-90C1-0E4107E3DEB7}"/>
    <hyperlink ref="A4" r:id="rId3" xr:uid="{BFE4812E-859F-43E4-84C6-DB2FEC8B025C}"/>
    <hyperlink ref="A5" r:id="rId4" xr:uid="{9466DAA4-3C9F-4A56-BDF4-8A9C3EF0C4EE}"/>
    <hyperlink ref="A6" r:id="rId5" xr:uid="{CA838A75-F17B-4A2E-A8E6-746BD56E7562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AC76-633A-4192-AB61-025059C25C45}">
  <dimension ref="A1:C51"/>
  <sheetViews>
    <sheetView topLeftCell="B2" workbookViewId="0">
      <selection activeCell="B2" sqref="B2"/>
    </sheetView>
  </sheetViews>
  <sheetFormatPr defaultRowHeight="15"/>
  <cols>
    <col min="1" max="1" width="13.7109375" bestFit="1" customWidth="1"/>
    <col min="2" max="2" width="13.7109375" style="62" bestFit="1" customWidth="1"/>
    <col min="3" max="3" width="13.7109375" bestFit="1" customWidth="1"/>
  </cols>
  <sheetData>
    <row r="1" spans="1:3" ht="34.5">
      <c r="A1" s="58" t="s">
        <v>97</v>
      </c>
      <c r="B1" s="59" t="s">
        <v>98</v>
      </c>
      <c r="C1" s="58" t="s">
        <v>99</v>
      </c>
    </row>
    <row r="2" spans="1:3" ht="18">
      <c r="A2" s="55" t="s">
        <v>38</v>
      </c>
      <c r="B2" s="61">
        <v>32.31823</v>
      </c>
      <c r="C2" s="57">
        <v>-86.902298000000002</v>
      </c>
    </row>
    <row r="3" spans="1:3" ht="18">
      <c r="A3" s="54" t="s">
        <v>42</v>
      </c>
      <c r="B3" s="60">
        <v>66.160506999999996</v>
      </c>
      <c r="C3" s="56">
        <v>-153.36914100000001</v>
      </c>
    </row>
    <row r="4" spans="1:3" ht="18">
      <c r="A4" s="54" t="s">
        <v>44</v>
      </c>
      <c r="B4" s="60">
        <v>34.048926999999999</v>
      </c>
      <c r="C4" s="56">
        <v>-111.093735</v>
      </c>
    </row>
    <row r="5" spans="1:3" ht="30.75">
      <c r="A5" s="55" t="s">
        <v>100</v>
      </c>
      <c r="B5" s="61">
        <v>34.799999</v>
      </c>
      <c r="C5" s="57">
        <v>-92.199996999999996</v>
      </c>
    </row>
    <row r="6" spans="1:3" ht="18">
      <c r="A6" s="55" t="s">
        <v>49</v>
      </c>
      <c r="B6" s="61">
        <v>36.778258999999998</v>
      </c>
      <c r="C6" s="57">
        <v>-119.417931</v>
      </c>
    </row>
    <row r="7" spans="1:3" ht="18">
      <c r="A7" s="55" t="s">
        <v>51</v>
      </c>
      <c r="B7" s="61">
        <v>39.113014</v>
      </c>
      <c r="C7" s="57">
        <v>-105.358887</v>
      </c>
    </row>
    <row r="8" spans="1:3" ht="18">
      <c r="A8" s="54" t="s">
        <v>52</v>
      </c>
      <c r="B8" s="60">
        <v>41.599997999999999</v>
      </c>
      <c r="C8" s="56">
        <v>-72.699996999999996</v>
      </c>
    </row>
    <row r="9" spans="1:3" ht="30.75">
      <c r="A9" s="55" t="s">
        <v>101</v>
      </c>
      <c r="B9" s="61">
        <v>39</v>
      </c>
      <c r="C9" s="57">
        <v>-75.5</v>
      </c>
    </row>
    <row r="10" spans="1:3" ht="18">
      <c r="A10" s="54" t="s">
        <v>55</v>
      </c>
      <c r="B10" s="60">
        <v>27.994402000000001</v>
      </c>
      <c r="C10" s="56">
        <v>-81.760254000000003</v>
      </c>
    </row>
    <row r="11" spans="1:3" ht="30.75">
      <c r="A11" s="54" t="s">
        <v>102</v>
      </c>
      <c r="B11" s="60">
        <v>33.247875000000001</v>
      </c>
      <c r="C11" s="56">
        <v>-83.441162000000006</v>
      </c>
    </row>
    <row r="12" spans="1:3" ht="18">
      <c r="A12" s="55" t="s">
        <v>57</v>
      </c>
      <c r="B12" s="61">
        <v>19.741755000000001</v>
      </c>
      <c r="C12" s="57">
        <v>-155.844437</v>
      </c>
    </row>
    <row r="13" spans="1:3" ht="18">
      <c r="A13" s="54" t="s">
        <v>58</v>
      </c>
      <c r="B13" s="60">
        <v>44.068202999999997</v>
      </c>
      <c r="C13" s="56">
        <v>-114.742043</v>
      </c>
    </row>
    <row r="14" spans="1:3" ht="18">
      <c r="A14" s="54" t="s">
        <v>59</v>
      </c>
      <c r="B14" s="60">
        <v>40</v>
      </c>
      <c r="C14" s="56">
        <v>-89</v>
      </c>
    </row>
    <row r="15" spans="1:3" ht="18">
      <c r="A15" s="54" t="s">
        <v>60</v>
      </c>
      <c r="B15" s="60">
        <v>40.273502000000001</v>
      </c>
      <c r="C15" s="56">
        <v>-86.126975999999999</v>
      </c>
    </row>
    <row r="16" spans="1:3" ht="18">
      <c r="A16" s="54" t="s">
        <v>103</v>
      </c>
      <c r="B16" s="60">
        <v>42.032974000000003</v>
      </c>
      <c r="C16" s="56">
        <v>-93.581542999999996</v>
      </c>
    </row>
    <row r="17" spans="1:3" ht="30.75">
      <c r="A17" s="54" t="s">
        <v>104</v>
      </c>
      <c r="B17" s="60">
        <v>38.5</v>
      </c>
      <c r="C17" s="56">
        <v>-98</v>
      </c>
    </row>
    <row r="18" spans="1:3" ht="18">
      <c r="A18" s="54" t="s">
        <v>63</v>
      </c>
      <c r="B18" s="60">
        <v>37.839333000000003</v>
      </c>
      <c r="C18" s="56">
        <v>-84.270020000000002</v>
      </c>
    </row>
    <row r="19" spans="1:3" ht="18">
      <c r="A19" s="55" t="s">
        <v>64</v>
      </c>
      <c r="B19" s="61">
        <v>30.391829999999999</v>
      </c>
      <c r="C19" s="57">
        <v>-92.329102000000006</v>
      </c>
    </row>
    <row r="20" spans="1:3" ht="30.75">
      <c r="A20" s="54" t="s">
        <v>105</v>
      </c>
      <c r="B20" s="60">
        <v>45.367584000000001</v>
      </c>
      <c r="C20" s="56">
        <v>-68.972167999999996</v>
      </c>
    </row>
    <row r="21" spans="1:3" ht="18">
      <c r="A21" s="55" t="s">
        <v>66</v>
      </c>
      <c r="B21" s="61">
        <v>39.045752999999998</v>
      </c>
      <c r="C21" s="57">
        <v>-76.641272999999998</v>
      </c>
    </row>
    <row r="22" spans="1:3" ht="30.75">
      <c r="A22" s="54" t="s">
        <v>67</v>
      </c>
      <c r="B22" s="60">
        <v>42.407210999999997</v>
      </c>
      <c r="C22" s="56">
        <v>-71.382439000000005</v>
      </c>
    </row>
    <row r="23" spans="1:3" ht="18">
      <c r="A23" s="55" t="s">
        <v>68</v>
      </c>
      <c r="B23" s="61">
        <v>44.182205000000003</v>
      </c>
      <c r="C23" s="57">
        <v>-84.506836000000007</v>
      </c>
    </row>
    <row r="24" spans="1:3" ht="18">
      <c r="A24" s="54" t="s">
        <v>69</v>
      </c>
      <c r="B24" s="60">
        <v>46.392409999999998</v>
      </c>
      <c r="C24" s="56">
        <v>-94.636229999999998</v>
      </c>
    </row>
    <row r="25" spans="1:3" ht="18">
      <c r="A25" s="55" t="s">
        <v>70</v>
      </c>
      <c r="B25" s="61">
        <v>33</v>
      </c>
      <c r="C25" s="57">
        <v>-90</v>
      </c>
    </row>
    <row r="26" spans="1:3" ht="18">
      <c r="A26" s="55" t="s">
        <v>71</v>
      </c>
      <c r="B26" s="61">
        <v>38.573936000000003</v>
      </c>
      <c r="C26" s="57">
        <v>-92.603759999999994</v>
      </c>
    </row>
    <row r="27" spans="1:3" ht="18">
      <c r="A27" s="54" t="s">
        <v>72</v>
      </c>
      <c r="B27" s="60">
        <v>46.965260000000001</v>
      </c>
      <c r="C27" s="56">
        <v>-109.533691</v>
      </c>
    </row>
    <row r="28" spans="1:3" ht="18">
      <c r="A28" s="55" t="s">
        <v>73</v>
      </c>
      <c r="B28" s="61">
        <v>41.5</v>
      </c>
      <c r="C28" s="57">
        <v>-100</v>
      </c>
    </row>
    <row r="29" spans="1:3" ht="18">
      <c r="A29" s="55" t="s">
        <v>74</v>
      </c>
      <c r="B29" s="61">
        <v>39.876018999999999</v>
      </c>
      <c r="C29" s="57">
        <v>-117.224121</v>
      </c>
    </row>
    <row r="30" spans="1:3" ht="30.75">
      <c r="A30" s="54" t="s">
        <v>75</v>
      </c>
      <c r="B30" s="60">
        <v>44</v>
      </c>
      <c r="C30" s="56">
        <v>-71.5</v>
      </c>
    </row>
    <row r="31" spans="1:3" ht="18">
      <c r="A31" s="55" t="s">
        <v>76</v>
      </c>
      <c r="B31" s="61">
        <v>39.833851000000003</v>
      </c>
      <c r="C31" s="57">
        <v>-74.871825999999999</v>
      </c>
    </row>
    <row r="32" spans="1:3" ht="18">
      <c r="A32" s="55" t="s">
        <v>77</v>
      </c>
      <c r="B32" s="61">
        <v>34.307144000000001</v>
      </c>
      <c r="C32" s="57">
        <v>-106.018066</v>
      </c>
    </row>
    <row r="33" spans="1:3" ht="18">
      <c r="A33" s="55" t="s">
        <v>78</v>
      </c>
      <c r="B33" s="61">
        <v>43</v>
      </c>
      <c r="C33" s="57">
        <v>-75</v>
      </c>
    </row>
    <row r="34" spans="1:3" ht="30.75">
      <c r="A34" s="54" t="s">
        <v>79</v>
      </c>
      <c r="B34" s="60">
        <v>35.782169000000003</v>
      </c>
      <c r="C34" s="56">
        <v>-80.793457000000004</v>
      </c>
    </row>
    <row r="35" spans="1:3" ht="18">
      <c r="A35" s="55" t="s">
        <v>80</v>
      </c>
      <c r="B35" s="61">
        <v>47.650588999999997</v>
      </c>
      <c r="C35" s="57">
        <v>-100.437012</v>
      </c>
    </row>
    <row r="36" spans="1:3" ht="18">
      <c r="A36" s="54" t="s">
        <v>81</v>
      </c>
      <c r="B36" s="60">
        <v>40.367474000000001</v>
      </c>
      <c r="C36" s="56">
        <v>-82.996216000000004</v>
      </c>
    </row>
    <row r="37" spans="1:3" ht="30.75">
      <c r="A37" s="55" t="s">
        <v>106</v>
      </c>
      <c r="B37" s="61">
        <v>36.084620999999999</v>
      </c>
      <c r="C37" s="57">
        <v>-96.921386999999996</v>
      </c>
    </row>
    <row r="38" spans="1:3" ht="30.75">
      <c r="A38" s="54" t="s">
        <v>107</v>
      </c>
      <c r="B38" s="60">
        <v>44</v>
      </c>
      <c r="C38" s="56">
        <v>-120.5</v>
      </c>
    </row>
    <row r="39" spans="1:3" ht="18">
      <c r="A39" s="55" t="s">
        <v>84</v>
      </c>
      <c r="B39" s="61">
        <v>41.203322999999997</v>
      </c>
      <c r="C39" s="57">
        <v>-77.194526999999994</v>
      </c>
    </row>
    <row r="40" spans="1:3" ht="30.75">
      <c r="A40" s="55" t="s">
        <v>108</v>
      </c>
      <c r="B40" s="61">
        <v>41.742325000000001</v>
      </c>
      <c r="C40" s="57">
        <v>-71.742332000000005</v>
      </c>
    </row>
    <row r="41" spans="1:3" ht="30.75">
      <c r="A41" s="54" t="s">
        <v>86</v>
      </c>
      <c r="B41" s="60">
        <v>33.836081999999998</v>
      </c>
      <c r="C41" s="56">
        <v>-81.163726999999994</v>
      </c>
    </row>
    <row r="42" spans="1:3" ht="30.75">
      <c r="A42" s="54" t="s">
        <v>109</v>
      </c>
      <c r="B42" s="60">
        <v>44.5</v>
      </c>
      <c r="C42" s="56">
        <v>-100</v>
      </c>
    </row>
    <row r="43" spans="1:3" ht="18">
      <c r="A43" s="55" t="s">
        <v>88</v>
      </c>
      <c r="B43" s="61">
        <v>35.860118999999997</v>
      </c>
      <c r="C43" s="57">
        <v>-86.660156000000001</v>
      </c>
    </row>
    <row r="44" spans="1:3" ht="30.75">
      <c r="A44" s="55" t="s">
        <v>110</v>
      </c>
      <c r="B44" s="61">
        <v>31</v>
      </c>
      <c r="C44" s="57">
        <v>-100</v>
      </c>
    </row>
    <row r="45" spans="1:3" ht="18">
      <c r="A45" s="54" t="s">
        <v>90</v>
      </c>
      <c r="B45" s="60">
        <v>39.419220000000003</v>
      </c>
      <c r="C45" s="56">
        <v>-111.950684</v>
      </c>
    </row>
    <row r="46" spans="1:3" ht="18">
      <c r="A46" s="54" t="s">
        <v>91</v>
      </c>
      <c r="B46" s="60">
        <v>44</v>
      </c>
      <c r="C46" s="56">
        <v>-72.699996999999996</v>
      </c>
    </row>
    <row r="47" spans="1:3" ht="18">
      <c r="A47" s="54" t="s">
        <v>92</v>
      </c>
      <c r="B47" s="60">
        <v>37.926867999999999</v>
      </c>
      <c r="C47" s="56">
        <v>-78.024901999999997</v>
      </c>
    </row>
    <row r="48" spans="1:3" ht="30.75">
      <c r="A48" s="55" t="s">
        <v>111</v>
      </c>
      <c r="B48" s="61">
        <v>47.751075999999998</v>
      </c>
      <c r="C48" s="57">
        <v>-120.740135</v>
      </c>
    </row>
    <row r="49" spans="1:3" ht="18">
      <c r="A49" s="55" t="s">
        <v>94</v>
      </c>
      <c r="B49" s="61">
        <v>39</v>
      </c>
      <c r="C49" s="57">
        <v>-80.5</v>
      </c>
    </row>
    <row r="50" spans="1:3" ht="18">
      <c r="A50" s="54" t="s">
        <v>95</v>
      </c>
      <c r="B50" s="60">
        <v>44.5</v>
      </c>
      <c r="C50" s="56">
        <v>-89.5</v>
      </c>
    </row>
    <row r="51" spans="1:3" ht="18">
      <c r="A51" s="55" t="s">
        <v>96</v>
      </c>
      <c r="B51" s="61">
        <v>43.075969999999998</v>
      </c>
      <c r="C51" s="57">
        <v>-107.290283</v>
      </c>
    </row>
  </sheetData>
  <hyperlinks>
    <hyperlink ref="A50" r:id="rId1" display="Wisconsin, USA" xr:uid="{C2623F3D-D8AE-4554-8B21-77F83AE9E8B9}"/>
    <hyperlink ref="A49" r:id="rId2" display="West Virginia, USA" xr:uid="{03EC7AFD-D3FF-4176-A4BE-E6EF1D4B1B65}"/>
    <hyperlink ref="A46" r:id="rId3" display="Vermont, USA" xr:uid="{74A5D6AF-67B9-4BEF-A01C-49AE00E3654A}"/>
    <hyperlink ref="A44" r:id="rId4" xr:uid="{83B5CF27-2D56-4C70-B306-2C68B64DA4E3}"/>
    <hyperlink ref="A42" r:id="rId5" xr:uid="{43BF311A-02F2-479B-B628-472B6C8418A0}"/>
    <hyperlink ref="A40" r:id="rId6" xr:uid="{2BD7190A-75DE-4D02-9B2D-EDB90943E911}"/>
    <hyperlink ref="A38" r:id="rId7" xr:uid="{F57CA019-46D8-4F32-B3CC-565D7BED62F9}"/>
    <hyperlink ref="A33" r:id="rId8" display="New York, USA" xr:uid="{D4A77B33-3C58-4E8D-A96F-26EFB44E7EDC}"/>
    <hyperlink ref="A30" r:id="rId9" display="New Hampshire, USA" xr:uid="{F3AD3DE2-2B87-41DF-9304-57A0809D966F}"/>
    <hyperlink ref="A28" r:id="rId10" display="Nebraska, USA" xr:uid="{CEDAB38D-3451-4841-A05E-3D900487B570}"/>
    <hyperlink ref="A17" r:id="rId11" xr:uid="{5C463376-FE31-4536-9BC3-CC849BFD5ECF}"/>
    <hyperlink ref="A25" r:id="rId12" display="Mississippi, USA" xr:uid="{3678378E-E707-4464-8E0C-7A59614ECEA9}"/>
    <hyperlink ref="A14" r:id="rId13" display="Illinois, USA" xr:uid="{F2F66327-B94A-49EC-A4EA-76B376ADB69F}"/>
    <hyperlink ref="A9" r:id="rId14" xr:uid="{7338E5B8-F8C7-4420-83BC-200CF9966429}"/>
    <hyperlink ref="A8" r:id="rId15" display="Connecticut, USA" xr:uid="{5CD6F97C-F34E-439D-999A-30511E6103B8}"/>
    <hyperlink ref="A5" r:id="rId16" xr:uid="{8203EC80-D94F-4A5A-92B5-40FE2132B679}"/>
    <hyperlink ref="A15" r:id="rId17" display="Indiana, USA" xr:uid="{A99C3440-69E7-47B2-9D1A-84715400DF0F}"/>
    <hyperlink ref="A26" r:id="rId18" display="Missouri, USA" xr:uid="{C1E6EC86-5427-4F65-BE22-95277497D0F4}"/>
    <hyperlink ref="A10" r:id="rId19" display="Florida, USA" xr:uid="{70A8C6CE-EEFC-4089-95FE-20096D9F3CC3}"/>
    <hyperlink ref="A29" r:id="rId20" display="Nevada, USA" xr:uid="{AA23DDC8-FC55-44B8-96AA-0ADCD0CB9507}"/>
    <hyperlink ref="A20" r:id="rId21" xr:uid="{B0C31013-14AC-46A3-9F92-BCA8230452CB}"/>
    <hyperlink ref="A23" r:id="rId22" display="Michigan, USA" xr:uid="{8593CFD0-BDBE-4FEC-9EAD-B4038EDEE671}"/>
    <hyperlink ref="A11" r:id="rId23" xr:uid="{69691F47-9C47-4F57-911F-DD56F77379D9}"/>
    <hyperlink ref="A12" r:id="rId24" display="Hawaii, USA" xr:uid="{3BE2F2EF-BB5F-49B1-B81B-16605A1D9F5E}"/>
    <hyperlink ref="A3" r:id="rId25" display="Alaska, USA" xr:uid="{A076AE6B-FA70-4C68-9C2F-7FA016086AC2}"/>
    <hyperlink ref="A43" r:id="rId26" display="Tennessee, USA" xr:uid="{C69BBB96-C49E-40D0-8187-9924948194EC}"/>
    <hyperlink ref="A47" r:id="rId27" display="Virginia, USA" xr:uid="{7AC22EA4-E0B4-413D-818F-C2764E417F3C}"/>
    <hyperlink ref="A31" r:id="rId28" display="New Jersey, USA" xr:uid="{C80A7F2C-2B2E-40F9-9421-299E692FA258}"/>
    <hyperlink ref="A18" r:id="rId29" display="Kentucky, USA" xr:uid="{832165AB-F58B-4965-8DE5-2FEBDFE939C5}"/>
    <hyperlink ref="A35" r:id="rId30" display="North Dakota, USA" xr:uid="{4E1661D1-9B27-46E4-97A9-5E0D76C862F2}"/>
    <hyperlink ref="A24" r:id="rId31" display="Minnesota, USA" xr:uid="{50626DFD-D101-434E-B49E-6F24B45DE2C9}"/>
    <hyperlink ref="A37" r:id="rId32" xr:uid="{9C58341D-1C8C-4CE3-9A2F-88153C1125BF}"/>
    <hyperlink ref="A27" r:id="rId33" display="Montana, USA" xr:uid="{941833A7-808E-4B2F-8331-7194ED382B5A}"/>
    <hyperlink ref="A48" r:id="rId34" xr:uid="{4EFEA693-19D3-4312-8099-19B877FB7BEA}"/>
    <hyperlink ref="A45" r:id="rId35" display="Utah, USA" xr:uid="{ADCA1C1F-1388-4E6B-9648-EF1DAD8FF51D}"/>
    <hyperlink ref="A7" r:id="rId36" display="Colorado, USA" xr:uid="{43320199-89B7-4612-994E-531C331045F6}"/>
    <hyperlink ref="A36" r:id="rId37" display="Ohio, USA" xr:uid="{DFA6A6F1-B352-4C4E-9267-4ECE881554C2}"/>
    <hyperlink ref="A2" r:id="rId38" display="Alabama, USA" xr:uid="{9DAE3B0F-8CFE-4C59-95B2-128AC917557B}"/>
    <hyperlink ref="A16" r:id="rId39" xr:uid="{28242BB2-DBC5-40DC-A8BB-9B6737245F78}"/>
    <hyperlink ref="A32" r:id="rId40" display="New Mexico, USA" xr:uid="{4B8C4706-B022-4EA0-8634-5E15285F28D6}"/>
    <hyperlink ref="A41" r:id="rId41" display="South Carolina, USA" xr:uid="{A8884367-36E9-47CC-B3FC-DF9ED5CF1D6A}"/>
    <hyperlink ref="A39" r:id="rId42" display="Pennsylvania, USA" xr:uid="{88F5DFE5-17C2-4C2A-9C92-835B47ADC904}"/>
    <hyperlink ref="A4" r:id="rId43" display="Arizona, USA" xr:uid="{D1D83BEE-D285-4974-B6A9-817601446920}"/>
    <hyperlink ref="A21" r:id="rId44" display="Maryland, USA" xr:uid="{C0B7C815-45C3-419A-BCF5-831FA52DB8BC}"/>
    <hyperlink ref="A22" r:id="rId45" display="Massachusetts, USA" xr:uid="{0DE2D382-6D31-4640-88A7-5FA051A81451}"/>
    <hyperlink ref="A6" r:id="rId46" display="California, USA" xr:uid="{7C866D1E-A950-40B6-92EB-58D542027478}"/>
    <hyperlink ref="A13" r:id="rId47" display="Idaho, USA" xr:uid="{1D1A437A-466C-4331-B103-0766772A0D59}"/>
    <hyperlink ref="A51" r:id="rId48" display="Wyoming, USA" xr:uid="{D632C48D-D3FB-4D2F-91EB-DA8ECDC536CB}"/>
    <hyperlink ref="A34" r:id="rId49" display="North Carolina, USA" xr:uid="{DF372CA1-1E00-4BE5-8FCB-2BD5E60784BA}"/>
    <hyperlink ref="A19" r:id="rId50" display="Louisiana, USA" xr:uid="{ED0D3435-6044-4805-9889-F991FC0F1C47}"/>
  </hyperlinks>
  <pageMargins left="0.7" right="0.7" top="0.75" bottom="0.75" header="0.3" footer="0.3"/>
  <tableParts count="1">
    <tablePart r:id="rId5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8744-16F5-43E3-9D52-A56D32997CAE}">
  <dimension ref="A1:F204"/>
  <sheetViews>
    <sheetView topLeftCell="A197" workbookViewId="0">
      <selection activeCell="C204" sqref="C204:E20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888</v>
      </c>
      <c r="B2" s="2">
        <v>33125</v>
      </c>
      <c r="C2" s="3">
        <v>77</v>
      </c>
      <c r="D2" s="3">
        <v>57</v>
      </c>
      <c r="E2" s="3">
        <v>64</v>
      </c>
      <c r="F2" s="4">
        <v>399457</v>
      </c>
    </row>
    <row r="3" spans="1:6" ht="30.75">
      <c r="A3" s="5" t="s">
        <v>889</v>
      </c>
      <c r="B3" s="5">
        <v>33139</v>
      </c>
      <c r="C3" s="6">
        <v>76</v>
      </c>
      <c r="D3" s="6">
        <v>51</v>
      </c>
      <c r="E3" s="6">
        <v>69</v>
      </c>
      <c r="F3" s="7">
        <v>87779</v>
      </c>
    </row>
    <row r="4" spans="1:6" ht="15.75">
      <c r="A4" s="2" t="s">
        <v>890</v>
      </c>
      <c r="B4" s="2">
        <v>33012</v>
      </c>
      <c r="C4" s="3">
        <v>68</v>
      </c>
      <c r="D4" s="3">
        <v>39</v>
      </c>
      <c r="E4" s="3">
        <v>51</v>
      </c>
      <c r="F4" s="4">
        <v>224669</v>
      </c>
    </row>
    <row r="5" spans="1:6" ht="45.75">
      <c r="A5" s="5" t="s">
        <v>891</v>
      </c>
      <c r="B5" s="6"/>
      <c r="C5" s="6">
        <v>63</v>
      </c>
      <c r="D5" s="6">
        <v>49</v>
      </c>
      <c r="E5" s="6">
        <v>59</v>
      </c>
      <c r="F5" s="7">
        <v>41523</v>
      </c>
    </row>
    <row r="6" spans="1:6" ht="15.75">
      <c r="A6" s="2" t="s">
        <v>892</v>
      </c>
      <c r="B6" s="3"/>
      <c r="C6" s="3">
        <v>63</v>
      </c>
      <c r="D6" s="8" t="s">
        <v>353</v>
      </c>
      <c r="E6" s="3">
        <v>87</v>
      </c>
      <c r="F6" s="4">
        <v>24649</v>
      </c>
    </row>
    <row r="7" spans="1:6" ht="30.75">
      <c r="A7" s="5" t="s">
        <v>893</v>
      </c>
      <c r="B7" s="6"/>
      <c r="C7" s="6">
        <v>62</v>
      </c>
      <c r="D7" s="6">
        <v>38</v>
      </c>
      <c r="E7" s="6">
        <v>52</v>
      </c>
      <c r="F7" s="7">
        <v>29862</v>
      </c>
    </row>
    <row r="8" spans="1:6" ht="30.75">
      <c r="A8" s="2" t="s">
        <v>894</v>
      </c>
      <c r="B8" s="2">
        <v>33181</v>
      </c>
      <c r="C8" s="3">
        <v>61</v>
      </c>
      <c r="D8" s="3">
        <v>43</v>
      </c>
      <c r="E8" s="3">
        <v>53</v>
      </c>
      <c r="F8" s="4">
        <v>58786</v>
      </c>
    </row>
    <row r="9" spans="1:6" ht="30.75">
      <c r="A9" s="5" t="s">
        <v>895</v>
      </c>
      <c r="B9" s="6"/>
      <c r="C9" s="6">
        <v>61</v>
      </c>
      <c r="D9" s="6">
        <v>36</v>
      </c>
      <c r="E9" s="6">
        <v>49</v>
      </c>
      <c r="F9" s="7">
        <v>24376</v>
      </c>
    </row>
    <row r="10" spans="1:6" ht="45.75">
      <c r="A10" s="2" t="s">
        <v>896</v>
      </c>
      <c r="B10" s="3"/>
      <c r="C10" s="3">
        <v>60</v>
      </c>
      <c r="D10" s="3">
        <v>45</v>
      </c>
      <c r="E10" s="3">
        <v>55</v>
      </c>
      <c r="F10" s="4">
        <v>20832</v>
      </c>
    </row>
    <row r="11" spans="1:6" ht="30.75">
      <c r="A11" s="5" t="s">
        <v>897</v>
      </c>
      <c r="B11" s="6"/>
      <c r="C11" s="6">
        <v>58</v>
      </c>
      <c r="D11" s="6">
        <v>39</v>
      </c>
      <c r="E11" s="6">
        <v>56</v>
      </c>
      <c r="F11" s="7">
        <v>26995</v>
      </c>
    </row>
    <row r="12" spans="1:6" ht="45.75">
      <c r="A12" s="2" t="s">
        <v>898</v>
      </c>
      <c r="B12" s="2">
        <v>33308</v>
      </c>
      <c r="C12" s="3">
        <v>56</v>
      </c>
      <c r="D12" s="3">
        <v>38</v>
      </c>
      <c r="E12" s="3">
        <v>56</v>
      </c>
      <c r="F12" s="4">
        <v>165521</v>
      </c>
    </row>
    <row r="13" spans="1:6" ht="30.75">
      <c r="A13" s="5" t="s">
        <v>899</v>
      </c>
      <c r="B13" s="5">
        <v>33146</v>
      </c>
      <c r="C13" s="6">
        <v>56</v>
      </c>
      <c r="D13" s="6">
        <v>38</v>
      </c>
      <c r="E13" s="6">
        <v>56</v>
      </c>
      <c r="F13" s="7">
        <v>46780</v>
      </c>
    </row>
    <row r="14" spans="1:6" ht="30.75">
      <c r="A14" s="2" t="s">
        <v>900</v>
      </c>
      <c r="B14" s="2">
        <v>33460</v>
      </c>
      <c r="C14" s="3">
        <v>56</v>
      </c>
      <c r="D14" s="8" t="s">
        <v>353</v>
      </c>
      <c r="E14" s="3">
        <v>65</v>
      </c>
      <c r="F14" s="4">
        <v>34910</v>
      </c>
    </row>
    <row r="15" spans="1:6" ht="30.75">
      <c r="A15" s="5" t="s">
        <v>901</v>
      </c>
      <c r="B15" s="6"/>
      <c r="C15" s="6">
        <v>54</v>
      </c>
      <c r="D15" s="6">
        <v>37</v>
      </c>
      <c r="E15" s="6">
        <v>58</v>
      </c>
      <c r="F15" s="7">
        <v>41363</v>
      </c>
    </row>
    <row r="16" spans="1:6" ht="30.75">
      <c r="A16" s="2" t="s">
        <v>902</v>
      </c>
      <c r="B16" s="3"/>
      <c r="C16" s="3">
        <v>54</v>
      </c>
      <c r="D16" s="3">
        <v>37</v>
      </c>
      <c r="E16" s="3">
        <v>61</v>
      </c>
      <c r="F16" s="4">
        <v>37113</v>
      </c>
    </row>
    <row r="17" spans="1:6" ht="30.75">
      <c r="A17" s="5" t="s">
        <v>903</v>
      </c>
      <c r="B17" s="5">
        <v>33021</v>
      </c>
      <c r="C17" s="6">
        <v>52</v>
      </c>
      <c r="D17" s="6">
        <v>35</v>
      </c>
      <c r="E17" s="6">
        <v>53</v>
      </c>
      <c r="F17" s="7">
        <v>140768</v>
      </c>
    </row>
    <row r="18" spans="1:6" ht="15.75">
      <c r="A18" s="2" t="s">
        <v>904</v>
      </c>
      <c r="B18" s="2">
        <v>34237</v>
      </c>
      <c r="C18" s="3">
        <v>52</v>
      </c>
      <c r="D18" s="3">
        <v>32</v>
      </c>
      <c r="E18" s="3">
        <v>60</v>
      </c>
      <c r="F18" s="4">
        <v>51917</v>
      </c>
    </row>
    <row r="19" spans="1:6" ht="30.75">
      <c r="A19" s="5" t="s">
        <v>905</v>
      </c>
      <c r="B19" s="6"/>
      <c r="C19" s="6">
        <v>52</v>
      </c>
      <c r="D19" s="6">
        <v>36</v>
      </c>
      <c r="E19" s="6">
        <v>60</v>
      </c>
      <c r="F19" s="7">
        <v>29639</v>
      </c>
    </row>
    <row r="20" spans="1:6" ht="45.75">
      <c r="A20" s="2" t="s">
        <v>906</v>
      </c>
      <c r="B20" s="3"/>
      <c r="C20" s="3">
        <v>51</v>
      </c>
      <c r="D20" s="3">
        <v>46</v>
      </c>
      <c r="E20" s="3">
        <v>48</v>
      </c>
      <c r="F20" s="4">
        <v>34699</v>
      </c>
    </row>
    <row r="21" spans="1:6" ht="30.75">
      <c r="A21" s="5" t="s">
        <v>907</v>
      </c>
      <c r="B21" s="5">
        <v>32250</v>
      </c>
      <c r="C21" s="6">
        <v>51</v>
      </c>
      <c r="D21" s="9" t="s">
        <v>353</v>
      </c>
      <c r="E21" s="6">
        <v>54</v>
      </c>
      <c r="F21" s="7">
        <v>21362</v>
      </c>
    </row>
    <row r="22" spans="1:6" ht="15.75">
      <c r="A22" s="2" t="s">
        <v>303</v>
      </c>
      <c r="B22" s="2">
        <v>33604</v>
      </c>
      <c r="C22" s="3">
        <v>50</v>
      </c>
      <c r="D22" s="3">
        <v>31</v>
      </c>
      <c r="E22" s="3">
        <v>55</v>
      </c>
      <c r="F22" s="4">
        <v>335709</v>
      </c>
    </row>
    <row r="23" spans="1:6" ht="30.75">
      <c r="A23" s="5" t="s">
        <v>908</v>
      </c>
      <c r="B23" s="6"/>
      <c r="C23" s="6">
        <v>50</v>
      </c>
      <c r="D23" s="6">
        <v>36</v>
      </c>
      <c r="E23" s="6">
        <v>45</v>
      </c>
      <c r="F23" s="7">
        <v>36154</v>
      </c>
    </row>
    <row r="24" spans="1:6" ht="30.75">
      <c r="A24" s="2" t="s">
        <v>909</v>
      </c>
      <c r="B24" s="3"/>
      <c r="C24" s="3">
        <v>50</v>
      </c>
      <c r="D24" s="3">
        <v>33</v>
      </c>
      <c r="E24" s="3">
        <v>45</v>
      </c>
      <c r="F24" s="4">
        <v>22758</v>
      </c>
    </row>
    <row r="25" spans="1:6" ht="30.75">
      <c r="A25" s="5" t="s">
        <v>910</v>
      </c>
      <c r="B25" s="6"/>
      <c r="C25" s="6">
        <v>50</v>
      </c>
      <c r="D25" s="6">
        <v>26</v>
      </c>
      <c r="E25" s="6">
        <v>42</v>
      </c>
      <c r="F25" s="7">
        <v>21744</v>
      </c>
    </row>
    <row r="26" spans="1:6" ht="15.75">
      <c r="A26" s="2" t="s">
        <v>911</v>
      </c>
      <c r="B26" s="3"/>
      <c r="C26" s="3">
        <v>49</v>
      </c>
      <c r="D26" s="3">
        <v>32</v>
      </c>
      <c r="E26" s="3">
        <v>55</v>
      </c>
      <c r="F26" s="4">
        <v>19879</v>
      </c>
    </row>
    <row r="27" spans="1:6" ht="30.75">
      <c r="A27" s="5" t="s">
        <v>912</v>
      </c>
      <c r="B27" s="6"/>
      <c r="C27" s="6">
        <v>48</v>
      </c>
      <c r="D27" s="6">
        <v>43</v>
      </c>
      <c r="E27" s="6">
        <v>50</v>
      </c>
      <c r="F27" s="7">
        <v>59764</v>
      </c>
    </row>
    <row r="28" spans="1:6" ht="30.75">
      <c r="A28" s="2" t="s">
        <v>913</v>
      </c>
      <c r="B28" s="3"/>
      <c r="C28" s="3">
        <v>48</v>
      </c>
      <c r="D28" s="3">
        <v>39</v>
      </c>
      <c r="E28" s="3">
        <v>64</v>
      </c>
      <c r="F28" s="4">
        <v>41163</v>
      </c>
    </row>
    <row r="29" spans="1:6" ht="30.75">
      <c r="A29" s="5" t="s">
        <v>914</v>
      </c>
      <c r="B29" s="6"/>
      <c r="C29" s="6">
        <v>48</v>
      </c>
      <c r="D29" s="6">
        <v>43</v>
      </c>
      <c r="E29" s="6">
        <v>45</v>
      </c>
      <c r="F29" s="7">
        <v>33145</v>
      </c>
    </row>
    <row r="30" spans="1:6" ht="45.75">
      <c r="A30" s="2" t="s">
        <v>915</v>
      </c>
      <c r="B30" s="3"/>
      <c r="C30" s="3">
        <v>47</v>
      </c>
      <c r="D30" s="3">
        <v>31</v>
      </c>
      <c r="E30" s="3">
        <v>43</v>
      </c>
      <c r="F30" s="4">
        <v>22178</v>
      </c>
    </row>
    <row r="31" spans="1:6" ht="30.75">
      <c r="A31" s="5" t="s">
        <v>916</v>
      </c>
      <c r="B31" s="6"/>
      <c r="C31" s="6">
        <v>46</v>
      </c>
      <c r="D31" s="6">
        <v>27</v>
      </c>
      <c r="E31" s="6">
        <v>46</v>
      </c>
      <c r="F31" s="7">
        <v>35282</v>
      </c>
    </row>
    <row r="32" spans="1:6" ht="30.75">
      <c r="A32" s="2" t="s">
        <v>917</v>
      </c>
      <c r="B32" s="3"/>
      <c r="C32" s="3">
        <v>46</v>
      </c>
      <c r="D32" s="3">
        <v>39</v>
      </c>
      <c r="E32" s="3">
        <v>50</v>
      </c>
      <c r="F32" s="4">
        <v>16898</v>
      </c>
    </row>
    <row r="33" spans="1:6" ht="15.75">
      <c r="A33" s="5" t="s">
        <v>918</v>
      </c>
      <c r="B33" s="5">
        <v>33176</v>
      </c>
      <c r="C33" s="6">
        <v>45</v>
      </c>
      <c r="D33" s="6">
        <v>35</v>
      </c>
      <c r="E33" s="6">
        <v>46</v>
      </c>
      <c r="F33" s="7">
        <v>75371</v>
      </c>
    </row>
    <row r="34" spans="1:6" ht="30.75">
      <c r="A34" s="2" t="s">
        <v>919</v>
      </c>
      <c r="B34" s="2">
        <v>33183</v>
      </c>
      <c r="C34" s="3">
        <v>44</v>
      </c>
      <c r="D34" s="3">
        <v>34</v>
      </c>
      <c r="E34" s="3">
        <v>50</v>
      </c>
      <c r="F34" s="4">
        <v>56148</v>
      </c>
    </row>
    <row r="35" spans="1:6" ht="45.75">
      <c r="A35" s="5" t="s">
        <v>920</v>
      </c>
      <c r="B35" s="6"/>
      <c r="C35" s="6">
        <v>44</v>
      </c>
      <c r="D35" s="6">
        <v>35</v>
      </c>
      <c r="E35" s="6">
        <v>45</v>
      </c>
      <c r="F35" s="7">
        <v>51003</v>
      </c>
    </row>
    <row r="36" spans="1:6" ht="30.75">
      <c r="A36" s="2" t="s">
        <v>921</v>
      </c>
      <c r="B36" s="2">
        <v>32789</v>
      </c>
      <c r="C36" s="3">
        <v>44</v>
      </c>
      <c r="D36" s="3">
        <v>28</v>
      </c>
      <c r="E36" s="3">
        <v>51</v>
      </c>
      <c r="F36" s="4">
        <v>27852</v>
      </c>
    </row>
    <row r="37" spans="1:6" ht="45.75">
      <c r="A37" s="5" t="s">
        <v>922</v>
      </c>
      <c r="B37" s="5">
        <v>33710</v>
      </c>
      <c r="C37" s="6">
        <v>43</v>
      </c>
      <c r="D37" s="6">
        <v>33</v>
      </c>
      <c r="E37" s="6">
        <v>59</v>
      </c>
      <c r="F37" s="7">
        <v>244769</v>
      </c>
    </row>
    <row r="38" spans="1:6" ht="30.75">
      <c r="A38" s="2" t="s">
        <v>923</v>
      </c>
      <c r="B38" s="2">
        <v>33060</v>
      </c>
      <c r="C38" s="3">
        <v>43</v>
      </c>
      <c r="D38" s="3">
        <v>33</v>
      </c>
      <c r="E38" s="3">
        <v>51</v>
      </c>
      <c r="F38" s="4">
        <v>99845</v>
      </c>
    </row>
    <row r="39" spans="1:6" ht="15.75">
      <c r="A39" s="5" t="s">
        <v>924</v>
      </c>
      <c r="B39" s="6"/>
      <c r="C39" s="6">
        <v>43</v>
      </c>
      <c r="D39" s="6">
        <v>31</v>
      </c>
      <c r="E39" s="6">
        <v>52</v>
      </c>
      <c r="F39" s="7">
        <v>77648</v>
      </c>
    </row>
    <row r="40" spans="1:6" ht="15.75">
      <c r="A40" s="2" t="s">
        <v>925</v>
      </c>
      <c r="B40" s="3"/>
      <c r="C40" s="3">
        <v>43</v>
      </c>
      <c r="D40" s="3">
        <v>46</v>
      </c>
      <c r="E40" s="3">
        <v>55</v>
      </c>
      <c r="F40" s="4">
        <v>35762</v>
      </c>
    </row>
    <row r="41" spans="1:6" ht="30.75">
      <c r="A41" s="5" t="s">
        <v>926</v>
      </c>
      <c r="B41" s="5">
        <v>33755</v>
      </c>
      <c r="C41" s="6">
        <v>42</v>
      </c>
      <c r="D41" s="6">
        <v>29</v>
      </c>
      <c r="E41" s="6">
        <v>56</v>
      </c>
      <c r="F41" s="7">
        <v>107685</v>
      </c>
    </row>
    <row r="42" spans="1:6" ht="30.75">
      <c r="A42" s="2" t="s">
        <v>727</v>
      </c>
      <c r="B42" s="3"/>
      <c r="C42" s="3">
        <v>42</v>
      </c>
      <c r="D42" s="3">
        <v>31</v>
      </c>
      <c r="E42" s="3">
        <v>43</v>
      </c>
      <c r="F42" s="4">
        <v>18928</v>
      </c>
    </row>
    <row r="43" spans="1:6" ht="15.75">
      <c r="A43" s="5" t="s">
        <v>927</v>
      </c>
      <c r="B43" s="5">
        <v>32811</v>
      </c>
      <c r="C43" s="6">
        <v>41</v>
      </c>
      <c r="D43" s="6">
        <v>33</v>
      </c>
      <c r="E43" s="6">
        <v>57</v>
      </c>
      <c r="F43" s="7">
        <v>238300</v>
      </c>
    </row>
    <row r="44" spans="1:6" ht="30.75">
      <c r="A44" s="2" t="s">
        <v>928</v>
      </c>
      <c r="B44" s="3"/>
      <c r="C44" s="3">
        <v>41</v>
      </c>
      <c r="D44" s="3">
        <v>39</v>
      </c>
      <c r="E44" s="3">
        <v>40</v>
      </c>
      <c r="F44" s="4">
        <v>47105</v>
      </c>
    </row>
    <row r="45" spans="1:6" ht="15.75">
      <c r="A45" s="5" t="s">
        <v>929</v>
      </c>
      <c r="B45" s="5">
        <v>34698</v>
      </c>
      <c r="C45" s="6">
        <v>41</v>
      </c>
      <c r="D45" s="6">
        <v>26</v>
      </c>
      <c r="E45" s="6">
        <v>54</v>
      </c>
      <c r="F45" s="7">
        <v>35321</v>
      </c>
    </row>
    <row r="46" spans="1:6" ht="30.75">
      <c r="A46" s="2" t="s">
        <v>930</v>
      </c>
      <c r="B46" s="3"/>
      <c r="C46" s="3">
        <v>41</v>
      </c>
      <c r="D46" s="3">
        <v>40</v>
      </c>
      <c r="E46" s="3">
        <v>42</v>
      </c>
      <c r="F46" s="4">
        <v>32593</v>
      </c>
    </row>
    <row r="47" spans="1:6" ht="30.75">
      <c r="A47" s="5" t="s">
        <v>931</v>
      </c>
      <c r="B47" s="6"/>
      <c r="C47" s="6">
        <v>41</v>
      </c>
      <c r="D47" s="6">
        <v>31</v>
      </c>
      <c r="E47" s="6">
        <v>42</v>
      </c>
      <c r="F47" s="7">
        <v>19525</v>
      </c>
    </row>
    <row r="48" spans="1:6" ht="15.75">
      <c r="A48" s="2" t="s">
        <v>932</v>
      </c>
      <c r="B48" s="3"/>
      <c r="C48" s="3">
        <v>41</v>
      </c>
      <c r="D48" s="3">
        <v>46</v>
      </c>
      <c r="E48" s="3">
        <v>45</v>
      </c>
      <c r="F48" s="4">
        <v>18036</v>
      </c>
    </row>
    <row r="49" spans="1:6" ht="45.75">
      <c r="A49" s="5" t="s">
        <v>933</v>
      </c>
      <c r="B49" s="5">
        <v>33401</v>
      </c>
      <c r="C49" s="6">
        <v>40</v>
      </c>
      <c r="D49" s="9" t="s">
        <v>353</v>
      </c>
      <c r="E49" s="6">
        <v>50</v>
      </c>
      <c r="F49" s="7">
        <v>99919</v>
      </c>
    </row>
    <row r="50" spans="1:6" ht="30.75">
      <c r="A50" s="2" t="s">
        <v>934</v>
      </c>
      <c r="B50" s="3"/>
      <c r="C50" s="3">
        <v>40</v>
      </c>
      <c r="D50" s="3">
        <v>28</v>
      </c>
      <c r="E50" s="3">
        <v>43</v>
      </c>
      <c r="F50" s="4">
        <v>49546</v>
      </c>
    </row>
    <row r="51" spans="1:6" ht="30.75">
      <c r="A51" s="5" t="s">
        <v>935</v>
      </c>
      <c r="B51" s="5">
        <v>33781</v>
      </c>
      <c r="C51" s="6">
        <v>40</v>
      </c>
      <c r="D51" s="6">
        <v>30</v>
      </c>
      <c r="E51" s="6">
        <v>51</v>
      </c>
      <c r="F51" s="7">
        <v>49079</v>
      </c>
    </row>
    <row r="52" spans="1:6" ht="45.75">
      <c r="A52" s="2" t="s">
        <v>936</v>
      </c>
      <c r="B52" s="3"/>
      <c r="C52" s="3">
        <v>40</v>
      </c>
      <c r="D52" s="3">
        <v>35</v>
      </c>
      <c r="E52" s="3">
        <v>49</v>
      </c>
      <c r="F52" s="4">
        <v>35696</v>
      </c>
    </row>
    <row r="53" spans="1:6" ht="30.75">
      <c r="A53" s="5" t="s">
        <v>937</v>
      </c>
      <c r="B53" s="6"/>
      <c r="C53" s="6">
        <v>40</v>
      </c>
      <c r="D53" s="6">
        <v>39</v>
      </c>
      <c r="E53" s="6">
        <v>52</v>
      </c>
      <c r="F53" s="7">
        <v>22685</v>
      </c>
    </row>
    <row r="54" spans="1:6" ht="30.75">
      <c r="A54" s="2" t="s">
        <v>938</v>
      </c>
      <c r="B54" s="2">
        <v>33442</v>
      </c>
      <c r="C54" s="3">
        <v>39</v>
      </c>
      <c r="D54" s="3">
        <v>27</v>
      </c>
      <c r="E54" s="3">
        <v>50</v>
      </c>
      <c r="F54" s="4">
        <v>75018</v>
      </c>
    </row>
    <row r="55" spans="1:6" ht="30.75">
      <c r="A55" s="5" t="s">
        <v>939</v>
      </c>
      <c r="B55" s="6"/>
      <c r="C55" s="6">
        <v>39</v>
      </c>
      <c r="D55" s="6">
        <v>37</v>
      </c>
      <c r="E55" s="6">
        <v>46</v>
      </c>
      <c r="F55" s="7">
        <v>66887</v>
      </c>
    </row>
    <row r="56" spans="1:6" ht="15.75">
      <c r="A56" s="2" t="s">
        <v>940</v>
      </c>
      <c r="B56" s="3"/>
      <c r="C56" s="3">
        <v>39</v>
      </c>
      <c r="D56" s="3">
        <v>33</v>
      </c>
      <c r="E56" s="3">
        <v>42</v>
      </c>
      <c r="F56" s="4">
        <v>55271</v>
      </c>
    </row>
    <row r="57" spans="1:6" ht="15.75">
      <c r="A57" s="5" t="s">
        <v>941</v>
      </c>
      <c r="B57" s="6"/>
      <c r="C57" s="6">
        <v>39</v>
      </c>
      <c r="D57" s="6">
        <v>35</v>
      </c>
      <c r="E57" s="6">
        <v>53</v>
      </c>
      <c r="F57" s="7">
        <v>45704</v>
      </c>
    </row>
    <row r="58" spans="1:6" ht="30.75">
      <c r="A58" s="2" t="s">
        <v>942</v>
      </c>
      <c r="B58" s="3"/>
      <c r="C58" s="3">
        <v>39</v>
      </c>
      <c r="D58" s="8" t="s">
        <v>353</v>
      </c>
      <c r="E58" s="3">
        <v>48</v>
      </c>
      <c r="F58" s="4">
        <v>18989</v>
      </c>
    </row>
    <row r="59" spans="1:6" ht="30.75">
      <c r="A59" s="5" t="s">
        <v>943</v>
      </c>
      <c r="B59" s="5">
        <v>33065</v>
      </c>
      <c r="C59" s="6">
        <v>38</v>
      </c>
      <c r="D59" s="6">
        <v>30</v>
      </c>
      <c r="E59" s="6">
        <v>45</v>
      </c>
      <c r="F59" s="7">
        <v>121096</v>
      </c>
    </row>
    <row r="60" spans="1:6" ht="30.75">
      <c r="A60" s="2" t="s">
        <v>944</v>
      </c>
      <c r="B60" s="2">
        <v>33056</v>
      </c>
      <c r="C60" s="3">
        <v>38</v>
      </c>
      <c r="D60" s="3">
        <v>42</v>
      </c>
      <c r="E60" s="3">
        <v>43</v>
      </c>
      <c r="F60" s="4">
        <v>107167</v>
      </c>
    </row>
    <row r="61" spans="1:6" ht="30.75">
      <c r="A61" s="5" t="s">
        <v>945</v>
      </c>
      <c r="B61" s="5">
        <v>33486</v>
      </c>
      <c r="C61" s="6">
        <v>38</v>
      </c>
      <c r="D61" s="9" t="s">
        <v>353</v>
      </c>
      <c r="E61" s="6">
        <v>56</v>
      </c>
      <c r="F61" s="7">
        <v>84392</v>
      </c>
    </row>
    <row r="62" spans="1:6" ht="45.75">
      <c r="A62" s="2" t="s">
        <v>946</v>
      </c>
      <c r="B62" s="3"/>
      <c r="C62" s="3">
        <v>38</v>
      </c>
      <c r="D62" s="3">
        <v>31</v>
      </c>
      <c r="E62" s="3">
        <v>45</v>
      </c>
      <c r="F62" s="4">
        <v>41023</v>
      </c>
    </row>
    <row r="63" spans="1:6" ht="45.75">
      <c r="A63" s="5" t="s">
        <v>947</v>
      </c>
      <c r="B63" s="6"/>
      <c r="C63" s="6">
        <v>38</v>
      </c>
      <c r="D63" s="9" t="s">
        <v>353</v>
      </c>
      <c r="E63" s="6">
        <v>44</v>
      </c>
      <c r="F63" s="7">
        <v>19507</v>
      </c>
    </row>
    <row r="64" spans="1:6" ht="30.75">
      <c r="A64" s="2" t="s">
        <v>948</v>
      </c>
      <c r="B64" s="2">
        <v>32605</v>
      </c>
      <c r="C64" s="3">
        <v>37</v>
      </c>
      <c r="D64" s="8" t="s">
        <v>353</v>
      </c>
      <c r="E64" s="3">
        <v>69</v>
      </c>
      <c r="F64" s="4">
        <v>124354</v>
      </c>
    </row>
    <row r="65" spans="1:6" ht="15.75">
      <c r="A65" s="5" t="s">
        <v>949</v>
      </c>
      <c r="B65" s="5">
        <v>33351</v>
      </c>
      <c r="C65" s="6">
        <v>37</v>
      </c>
      <c r="D65" s="6">
        <v>34</v>
      </c>
      <c r="E65" s="6">
        <v>44</v>
      </c>
      <c r="F65" s="7">
        <v>84439</v>
      </c>
    </row>
    <row r="66" spans="1:6" ht="30.75">
      <c r="A66" s="2" t="s">
        <v>950</v>
      </c>
      <c r="B66" s="2">
        <v>32114</v>
      </c>
      <c r="C66" s="3">
        <v>37</v>
      </c>
      <c r="D66" s="3">
        <v>31</v>
      </c>
      <c r="E66" s="3">
        <v>51</v>
      </c>
      <c r="F66" s="4">
        <v>61005</v>
      </c>
    </row>
    <row r="67" spans="1:6" ht="15.75">
      <c r="A67" s="5" t="s">
        <v>951</v>
      </c>
      <c r="B67" s="5">
        <v>33063</v>
      </c>
      <c r="C67" s="6">
        <v>37</v>
      </c>
      <c r="D67" s="6">
        <v>33</v>
      </c>
      <c r="E67" s="6">
        <v>47</v>
      </c>
      <c r="F67" s="7">
        <v>53284</v>
      </c>
    </row>
    <row r="68" spans="1:6" ht="30.75">
      <c r="A68" s="2" t="s">
        <v>952</v>
      </c>
      <c r="B68" s="3"/>
      <c r="C68" s="3">
        <v>37</v>
      </c>
      <c r="D68" s="3">
        <v>30</v>
      </c>
      <c r="E68" s="3">
        <v>46</v>
      </c>
      <c r="F68" s="4">
        <v>24541</v>
      </c>
    </row>
    <row r="69" spans="1:6" ht="15.75">
      <c r="A69" s="5" t="s">
        <v>953</v>
      </c>
      <c r="B69" s="6"/>
      <c r="C69" s="6">
        <v>37</v>
      </c>
      <c r="D69" s="9" t="s">
        <v>353</v>
      </c>
      <c r="E69" s="6">
        <v>43</v>
      </c>
      <c r="F69" s="7">
        <v>23127</v>
      </c>
    </row>
    <row r="70" spans="1:6" ht="15.75">
      <c r="A70" s="2" t="s">
        <v>954</v>
      </c>
      <c r="B70" s="3"/>
      <c r="C70" s="3">
        <v>37</v>
      </c>
      <c r="D70" s="3">
        <v>28</v>
      </c>
      <c r="E70" s="3">
        <v>52</v>
      </c>
      <c r="F70" s="4">
        <v>17233</v>
      </c>
    </row>
    <row r="71" spans="1:6" ht="30.75">
      <c r="A71" s="5" t="s">
        <v>955</v>
      </c>
      <c r="B71" s="5">
        <v>32501</v>
      </c>
      <c r="C71" s="6">
        <v>36</v>
      </c>
      <c r="D71" s="9" t="s">
        <v>353</v>
      </c>
      <c r="E71" s="6">
        <v>47</v>
      </c>
      <c r="F71" s="7">
        <v>51923</v>
      </c>
    </row>
    <row r="72" spans="1:6" ht="30.75">
      <c r="A72" s="2" t="s">
        <v>956</v>
      </c>
      <c r="B72" s="2">
        <v>34950</v>
      </c>
      <c r="C72" s="3">
        <v>36</v>
      </c>
      <c r="D72" s="8" t="s">
        <v>353</v>
      </c>
      <c r="E72" s="3">
        <v>50</v>
      </c>
      <c r="F72" s="4">
        <v>41590</v>
      </c>
    </row>
    <row r="73" spans="1:6" ht="45.75">
      <c r="A73" s="5" t="s">
        <v>957</v>
      </c>
      <c r="B73" s="6"/>
      <c r="C73" s="6">
        <v>36</v>
      </c>
      <c r="D73" s="9" t="s">
        <v>353</v>
      </c>
      <c r="E73" s="6">
        <v>49</v>
      </c>
      <c r="F73" s="7">
        <v>21339</v>
      </c>
    </row>
    <row r="74" spans="1:6" ht="15.75">
      <c r="A74" s="2" t="s">
        <v>958</v>
      </c>
      <c r="B74" s="2">
        <v>32922</v>
      </c>
      <c r="C74" s="3">
        <v>36</v>
      </c>
      <c r="D74" s="3">
        <v>26</v>
      </c>
      <c r="E74" s="3">
        <v>41</v>
      </c>
      <c r="F74" s="4">
        <v>17140</v>
      </c>
    </row>
    <row r="75" spans="1:6" ht="15.75">
      <c r="A75" s="5" t="s">
        <v>959</v>
      </c>
      <c r="B75" s="6"/>
      <c r="C75" s="6">
        <v>35</v>
      </c>
      <c r="D75" s="9" t="s">
        <v>353</v>
      </c>
      <c r="E75" s="6">
        <v>51</v>
      </c>
      <c r="F75" s="7">
        <v>97422</v>
      </c>
    </row>
    <row r="76" spans="1:6" ht="30.75">
      <c r="A76" s="2" t="s">
        <v>960</v>
      </c>
      <c r="B76" s="2">
        <v>33901</v>
      </c>
      <c r="C76" s="3">
        <v>35</v>
      </c>
      <c r="D76" s="8" t="s">
        <v>353</v>
      </c>
      <c r="E76" s="3">
        <v>48</v>
      </c>
      <c r="F76" s="4">
        <v>62298</v>
      </c>
    </row>
    <row r="77" spans="1:6" ht="30.75">
      <c r="A77" s="5" t="s">
        <v>961</v>
      </c>
      <c r="B77" s="5">
        <v>33445</v>
      </c>
      <c r="C77" s="6">
        <v>35</v>
      </c>
      <c r="D77" s="9" t="s">
        <v>353</v>
      </c>
      <c r="E77" s="6">
        <v>48</v>
      </c>
      <c r="F77" s="7">
        <v>60522</v>
      </c>
    </row>
    <row r="78" spans="1:6" ht="30.75">
      <c r="A78" s="2" t="s">
        <v>962</v>
      </c>
      <c r="B78" s="3"/>
      <c r="C78" s="3">
        <v>35</v>
      </c>
      <c r="D78" s="3">
        <v>25</v>
      </c>
      <c r="E78" s="3">
        <v>44</v>
      </c>
      <c r="F78" s="4">
        <v>41496</v>
      </c>
    </row>
    <row r="79" spans="1:6" ht="30.75">
      <c r="A79" s="5" t="s">
        <v>963</v>
      </c>
      <c r="B79" s="6"/>
      <c r="C79" s="6">
        <v>35</v>
      </c>
      <c r="D79" s="6">
        <v>28</v>
      </c>
      <c r="E79" s="6">
        <v>38</v>
      </c>
      <c r="F79" s="7">
        <v>29361</v>
      </c>
    </row>
    <row r="80" spans="1:6" ht="30.75">
      <c r="A80" s="2" t="s">
        <v>964</v>
      </c>
      <c r="B80" s="3"/>
      <c r="C80" s="3">
        <v>35</v>
      </c>
      <c r="D80" s="3">
        <v>32</v>
      </c>
      <c r="E80" s="3">
        <v>43</v>
      </c>
      <c r="F80" s="4">
        <v>22655</v>
      </c>
    </row>
    <row r="81" spans="1:6" ht="15.75">
      <c r="A81" s="5" t="s">
        <v>965</v>
      </c>
      <c r="B81" s="5">
        <v>34102</v>
      </c>
      <c r="C81" s="6">
        <v>35</v>
      </c>
      <c r="D81" s="9" t="s">
        <v>353</v>
      </c>
      <c r="E81" s="6">
        <v>45</v>
      </c>
      <c r="F81" s="7">
        <v>19537</v>
      </c>
    </row>
    <row r="82" spans="1:6" ht="30.75">
      <c r="A82" s="2" t="s">
        <v>966</v>
      </c>
      <c r="B82" s="2">
        <v>33435</v>
      </c>
      <c r="C82" s="3">
        <v>34</v>
      </c>
      <c r="D82" s="8" t="s">
        <v>353</v>
      </c>
      <c r="E82" s="3">
        <v>44</v>
      </c>
      <c r="F82" s="4">
        <v>68217</v>
      </c>
    </row>
    <row r="83" spans="1:6" ht="30.75">
      <c r="A83" s="5" t="s">
        <v>967</v>
      </c>
      <c r="B83" s="5">
        <v>33615</v>
      </c>
      <c r="C83" s="6">
        <v>33</v>
      </c>
      <c r="D83" s="6">
        <v>27</v>
      </c>
      <c r="E83" s="6">
        <v>44</v>
      </c>
      <c r="F83" s="7">
        <v>78442</v>
      </c>
    </row>
    <row r="84" spans="1:6" ht="30.75">
      <c r="A84" s="2" t="s">
        <v>968</v>
      </c>
      <c r="B84" s="2">
        <v>32935</v>
      </c>
      <c r="C84" s="3">
        <v>33</v>
      </c>
      <c r="D84" s="3">
        <v>20</v>
      </c>
      <c r="E84" s="3">
        <v>45</v>
      </c>
      <c r="F84" s="4">
        <v>76068</v>
      </c>
    </row>
    <row r="85" spans="1:6" ht="30.75">
      <c r="A85" s="5" t="s">
        <v>969</v>
      </c>
      <c r="B85" s="6"/>
      <c r="C85" s="6">
        <v>33</v>
      </c>
      <c r="D85" s="9" t="s">
        <v>353</v>
      </c>
      <c r="E85" s="6">
        <v>43</v>
      </c>
      <c r="F85" s="7">
        <v>37573</v>
      </c>
    </row>
    <row r="86" spans="1:6" ht="30.75">
      <c r="A86" s="2" t="s">
        <v>970</v>
      </c>
      <c r="B86" s="3"/>
      <c r="C86" s="3">
        <v>33</v>
      </c>
      <c r="D86" s="8" t="s">
        <v>353</v>
      </c>
      <c r="E86" s="3">
        <v>44</v>
      </c>
      <c r="F86" s="4">
        <v>36484</v>
      </c>
    </row>
    <row r="87" spans="1:6" ht="15.75">
      <c r="A87" s="5" t="s">
        <v>971</v>
      </c>
      <c r="B87" s="6"/>
      <c r="C87" s="6">
        <v>33</v>
      </c>
      <c r="D87" s="9" t="s">
        <v>353</v>
      </c>
      <c r="E87" s="6">
        <v>50</v>
      </c>
      <c r="F87" s="7">
        <v>27031</v>
      </c>
    </row>
    <row r="88" spans="1:6" ht="30.75">
      <c r="A88" s="2" t="s">
        <v>972</v>
      </c>
      <c r="B88" s="3"/>
      <c r="C88" s="3">
        <v>33</v>
      </c>
      <c r="D88" s="3">
        <v>22</v>
      </c>
      <c r="E88" s="3">
        <v>48</v>
      </c>
      <c r="F88" s="4">
        <v>26241</v>
      </c>
    </row>
    <row r="89" spans="1:6" ht="30.75">
      <c r="A89" s="5" t="s">
        <v>973</v>
      </c>
      <c r="B89" s="5">
        <v>33028</v>
      </c>
      <c r="C89" s="6">
        <v>32</v>
      </c>
      <c r="D89" s="6">
        <v>25</v>
      </c>
      <c r="E89" s="6">
        <v>41</v>
      </c>
      <c r="F89" s="7">
        <v>154750</v>
      </c>
    </row>
    <row r="90" spans="1:6" ht="30.75">
      <c r="A90" s="2" t="s">
        <v>974</v>
      </c>
      <c r="B90" s="2">
        <v>33035</v>
      </c>
      <c r="C90" s="3">
        <v>32</v>
      </c>
      <c r="D90" s="3">
        <v>25</v>
      </c>
      <c r="E90" s="3">
        <v>45</v>
      </c>
      <c r="F90" s="4">
        <v>60512</v>
      </c>
    </row>
    <row r="91" spans="1:6" ht="30.75">
      <c r="A91" s="5" t="s">
        <v>975</v>
      </c>
      <c r="B91" s="5">
        <v>33404</v>
      </c>
      <c r="C91" s="6">
        <v>32</v>
      </c>
      <c r="D91" s="9" t="s">
        <v>353</v>
      </c>
      <c r="E91" s="6">
        <v>52</v>
      </c>
      <c r="F91" s="7">
        <v>32488</v>
      </c>
    </row>
    <row r="92" spans="1:6" ht="15.75">
      <c r="A92" s="2" t="s">
        <v>976</v>
      </c>
      <c r="B92" s="2">
        <v>34285</v>
      </c>
      <c r="C92" s="3">
        <v>31</v>
      </c>
      <c r="D92" s="3">
        <v>12</v>
      </c>
      <c r="E92" s="3">
        <v>56</v>
      </c>
      <c r="F92" s="4">
        <v>20748</v>
      </c>
    </row>
    <row r="93" spans="1:6" ht="30.75">
      <c r="A93" s="5" t="s">
        <v>977</v>
      </c>
      <c r="B93" s="6"/>
      <c r="C93" s="6">
        <v>31</v>
      </c>
      <c r="D93" s="9" t="s">
        <v>353</v>
      </c>
      <c r="E93" s="6">
        <v>40</v>
      </c>
      <c r="F93" s="7">
        <v>17467</v>
      </c>
    </row>
    <row r="94" spans="1:6" ht="30.75">
      <c r="A94" s="2" t="s">
        <v>978</v>
      </c>
      <c r="B94" s="2">
        <v>32301</v>
      </c>
      <c r="C94" s="3">
        <v>30</v>
      </c>
      <c r="D94" s="3">
        <v>30</v>
      </c>
      <c r="E94" s="3">
        <v>45</v>
      </c>
      <c r="F94" s="4">
        <v>181376</v>
      </c>
    </row>
    <row r="95" spans="1:6" ht="15.75">
      <c r="A95" s="5" t="s">
        <v>979</v>
      </c>
      <c r="B95" s="5">
        <v>33321</v>
      </c>
      <c r="C95" s="6">
        <v>30</v>
      </c>
      <c r="D95" s="6">
        <v>32</v>
      </c>
      <c r="E95" s="6">
        <v>51</v>
      </c>
      <c r="F95" s="7">
        <v>60427</v>
      </c>
    </row>
    <row r="96" spans="1:6" ht="30.75">
      <c r="A96" s="2" t="s">
        <v>980</v>
      </c>
      <c r="B96" s="3"/>
      <c r="C96" s="3">
        <v>30</v>
      </c>
      <c r="D96" s="3">
        <v>27</v>
      </c>
      <c r="E96" s="3">
        <v>49</v>
      </c>
      <c r="F96" s="4">
        <v>59682</v>
      </c>
    </row>
    <row r="97" spans="1:6" ht="30.75">
      <c r="A97" s="5" t="s">
        <v>981</v>
      </c>
      <c r="B97" s="5">
        <v>34683</v>
      </c>
      <c r="C97" s="6">
        <v>30</v>
      </c>
      <c r="D97" s="6">
        <v>21</v>
      </c>
      <c r="E97" s="6">
        <v>46</v>
      </c>
      <c r="F97" s="7">
        <v>57439</v>
      </c>
    </row>
    <row r="98" spans="1:6" ht="30.75">
      <c r="A98" s="2" t="s">
        <v>982</v>
      </c>
      <c r="B98" s="3"/>
      <c r="C98" s="3">
        <v>30</v>
      </c>
      <c r="D98" s="8" t="s">
        <v>353</v>
      </c>
      <c r="E98" s="3">
        <v>42</v>
      </c>
      <c r="F98" s="4">
        <v>34568</v>
      </c>
    </row>
    <row r="99" spans="1:6" ht="30.75">
      <c r="A99" s="5" t="s">
        <v>983</v>
      </c>
      <c r="B99" s="6"/>
      <c r="C99" s="6">
        <v>30</v>
      </c>
      <c r="D99" s="9" t="s">
        <v>353</v>
      </c>
      <c r="E99" s="6">
        <v>50</v>
      </c>
      <c r="F99" s="7">
        <v>23961</v>
      </c>
    </row>
    <row r="100" spans="1:6" ht="30.75">
      <c r="A100" s="2" t="s">
        <v>984</v>
      </c>
      <c r="B100" s="3"/>
      <c r="C100" s="3">
        <v>30</v>
      </c>
      <c r="D100" s="3">
        <v>27</v>
      </c>
      <c r="E100" s="3">
        <v>42</v>
      </c>
      <c r="F100" s="4">
        <v>23410</v>
      </c>
    </row>
    <row r="101" spans="1:6" ht="30.75">
      <c r="A101" s="5" t="s">
        <v>985</v>
      </c>
      <c r="B101" s="6"/>
      <c r="C101" s="6">
        <v>29</v>
      </c>
      <c r="D101" s="6">
        <v>34</v>
      </c>
      <c r="E101" s="6">
        <v>42</v>
      </c>
      <c r="F101" s="7">
        <v>84955</v>
      </c>
    </row>
    <row r="102" spans="1:6" ht="30.75">
      <c r="A102" s="2" t="s">
        <v>986</v>
      </c>
      <c r="B102" s="3"/>
      <c r="C102" s="3">
        <v>29</v>
      </c>
      <c r="D102" s="3">
        <v>22</v>
      </c>
      <c r="E102" s="3">
        <v>46</v>
      </c>
      <c r="F102" s="4">
        <v>33365</v>
      </c>
    </row>
    <row r="103" spans="1:6" ht="15.75">
      <c r="A103" s="5" t="s">
        <v>987</v>
      </c>
      <c r="B103" s="6"/>
      <c r="C103" s="6">
        <v>29</v>
      </c>
      <c r="D103" s="6">
        <v>33</v>
      </c>
      <c r="E103" s="6">
        <v>45</v>
      </c>
      <c r="F103" s="7">
        <v>18223</v>
      </c>
    </row>
    <row r="104" spans="1:6" ht="15.75">
      <c r="A104" s="2" t="s">
        <v>988</v>
      </c>
      <c r="B104" s="3"/>
      <c r="C104" s="3">
        <v>28</v>
      </c>
      <c r="D104" s="3">
        <v>25</v>
      </c>
      <c r="E104" s="3">
        <v>40</v>
      </c>
      <c r="F104" s="4">
        <v>122041</v>
      </c>
    </row>
    <row r="105" spans="1:6" ht="15.75">
      <c r="A105" s="5" t="s">
        <v>989</v>
      </c>
      <c r="B105" s="5">
        <v>33563</v>
      </c>
      <c r="C105" s="6">
        <v>28</v>
      </c>
      <c r="D105" s="9" t="s">
        <v>353</v>
      </c>
      <c r="E105" s="6">
        <v>39</v>
      </c>
      <c r="F105" s="7">
        <v>34721</v>
      </c>
    </row>
    <row r="106" spans="1:6" ht="30.75">
      <c r="A106" s="2" t="s">
        <v>990</v>
      </c>
      <c r="B106" s="2">
        <v>34689</v>
      </c>
      <c r="C106" s="3">
        <v>28</v>
      </c>
      <c r="D106" s="3">
        <v>20</v>
      </c>
      <c r="E106" s="3">
        <v>43</v>
      </c>
      <c r="F106" s="4">
        <v>23484</v>
      </c>
    </row>
    <row r="107" spans="1:6" ht="45.75">
      <c r="A107" s="5" t="s">
        <v>991</v>
      </c>
      <c r="B107" s="6"/>
      <c r="C107" s="6">
        <v>28</v>
      </c>
      <c r="D107" s="6">
        <v>20</v>
      </c>
      <c r="E107" s="6">
        <v>45</v>
      </c>
      <c r="F107" s="7">
        <v>21024</v>
      </c>
    </row>
    <row r="108" spans="1:6" ht="15.75">
      <c r="A108" s="2" t="s">
        <v>992</v>
      </c>
      <c r="B108" s="2">
        <v>33314</v>
      </c>
      <c r="C108" s="3">
        <v>27</v>
      </c>
      <c r="D108" s="3">
        <v>17</v>
      </c>
      <c r="E108" s="3">
        <v>43</v>
      </c>
      <c r="F108" s="4">
        <v>91992</v>
      </c>
    </row>
    <row r="109" spans="1:6" ht="15.75">
      <c r="A109" s="5" t="s">
        <v>993</v>
      </c>
      <c r="B109" s="6"/>
      <c r="C109" s="6">
        <v>27</v>
      </c>
      <c r="D109" s="6">
        <v>31</v>
      </c>
      <c r="E109" s="6">
        <v>37</v>
      </c>
      <c r="F109" s="7">
        <v>60076</v>
      </c>
    </row>
    <row r="110" spans="1:6" ht="15.75">
      <c r="A110" s="2" t="s">
        <v>994</v>
      </c>
      <c r="B110" s="3"/>
      <c r="C110" s="3">
        <v>27</v>
      </c>
      <c r="D110" s="3">
        <v>18</v>
      </c>
      <c r="E110" s="3">
        <v>42</v>
      </c>
      <c r="F110" s="4">
        <v>56315</v>
      </c>
    </row>
    <row r="111" spans="1:6" ht="15.75">
      <c r="A111" s="5" t="s">
        <v>995</v>
      </c>
      <c r="B111" s="5">
        <v>33477</v>
      </c>
      <c r="C111" s="6">
        <v>27</v>
      </c>
      <c r="D111" s="9" t="s">
        <v>353</v>
      </c>
      <c r="E111" s="6">
        <v>46</v>
      </c>
      <c r="F111" s="7">
        <v>55156</v>
      </c>
    </row>
    <row r="112" spans="1:6" ht="15.75">
      <c r="A112" s="2" t="s">
        <v>996</v>
      </c>
      <c r="B112" s="3"/>
      <c r="C112" s="3">
        <v>27</v>
      </c>
      <c r="D112" s="3">
        <v>20</v>
      </c>
      <c r="E112" s="3">
        <v>40</v>
      </c>
      <c r="F112" s="4">
        <v>53570</v>
      </c>
    </row>
    <row r="113" spans="1:6" ht="30.75">
      <c r="A113" s="5" t="s">
        <v>997</v>
      </c>
      <c r="B113" s="6"/>
      <c r="C113" s="6">
        <v>27</v>
      </c>
      <c r="D113" s="6">
        <v>25</v>
      </c>
      <c r="E113" s="6">
        <v>47</v>
      </c>
      <c r="F113" s="7">
        <v>40286</v>
      </c>
    </row>
    <row r="114" spans="1:6" ht="30.75">
      <c r="A114" s="2" t="s">
        <v>998</v>
      </c>
      <c r="B114" s="3"/>
      <c r="C114" s="3">
        <v>27</v>
      </c>
      <c r="D114" s="3">
        <v>16</v>
      </c>
      <c r="E114" s="3">
        <v>39</v>
      </c>
      <c r="F114" s="4">
        <v>28547</v>
      </c>
    </row>
    <row r="115" spans="1:6" ht="15.75">
      <c r="A115" s="5" t="s">
        <v>999</v>
      </c>
      <c r="B115" s="6"/>
      <c r="C115" s="6">
        <v>27</v>
      </c>
      <c r="D115" s="9" t="s">
        <v>353</v>
      </c>
      <c r="E115" s="6">
        <v>39</v>
      </c>
      <c r="F115" s="7">
        <v>22403</v>
      </c>
    </row>
    <row r="116" spans="1:6" ht="15.75">
      <c r="A116" s="2" t="s">
        <v>1000</v>
      </c>
      <c r="B116" s="3"/>
      <c r="C116" s="3">
        <v>27</v>
      </c>
      <c r="D116" s="3">
        <v>29</v>
      </c>
      <c r="E116" s="3">
        <v>37</v>
      </c>
      <c r="F116" s="4">
        <v>22038</v>
      </c>
    </row>
    <row r="117" spans="1:6" ht="76.5">
      <c r="A117" s="5" t="s">
        <v>1001</v>
      </c>
      <c r="B117" s="5">
        <v>32210</v>
      </c>
      <c r="C117" s="6">
        <v>26</v>
      </c>
      <c r="D117" s="6">
        <v>21</v>
      </c>
      <c r="E117" s="6">
        <v>41</v>
      </c>
      <c r="F117" s="7">
        <v>821784</v>
      </c>
    </row>
    <row r="118" spans="1:6" ht="45.75">
      <c r="A118" s="2" t="s">
        <v>1002</v>
      </c>
      <c r="B118" s="3"/>
      <c r="C118" s="3">
        <v>26</v>
      </c>
      <c r="D118" s="3">
        <v>45</v>
      </c>
      <c r="E118" s="3">
        <v>52</v>
      </c>
      <c r="F118" s="4">
        <v>31084</v>
      </c>
    </row>
    <row r="119" spans="1:6" ht="15.75">
      <c r="A119" s="5" t="s">
        <v>1003</v>
      </c>
      <c r="B119" s="6"/>
      <c r="C119" s="6">
        <v>26</v>
      </c>
      <c r="D119" s="9" t="s">
        <v>353</v>
      </c>
      <c r="E119" s="6">
        <v>40</v>
      </c>
      <c r="F119" s="7">
        <v>20117</v>
      </c>
    </row>
    <row r="120" spans="1:6" ht="15.75">
      <c r="A120" s="2" t="s">
        <v>1004</v>
      </c>
      <c r="B120" s="3"/>
      <c r="C120" s="3">
        <v>26</v>
      </c>
      <c r="D120" s="8" t="s">
        <v>353</v>
      </c>
      <c r="E120" s="3">
        <v>43</v>
      </c>
      <c r="F120" s="4">
        <v>17298</v>
      </c>
    </row>
    <row r="121" spans="1:6" ht="30.75">
      <c r="A121" s="5" t="s">
        <v>1005</v>
      </c>
      <c r="B121" s="5">
        <v>34695</v>
      </c>
      <c r="C121" s="6">
        <v>26</v>
      </c>
      <c r="D121" s="6">
        <v>18</v>
      </c>
      <c r="E121" s="6">
        <v>43</v>
      </c>
      <c r="F121" s="7">
        <v>16884</v>
      </c>
    </row>
    <row r="122" spans="1:6" ht="30.75">
      <c r="A122" s="2" t="s">
        <v>1006</v>
      </c>
      <c r="B122" s="2">
        <v>33073</v>
      </c>
      <c r="C122" s="3">
        <v>25</v>
      </c>
      <c r="D122" s="3">
        <v>30</v>
      </c>
      <c r="E122" s="3">
        <v>41</v>
      </c>
      <c r="F122" s="4">
        <v>52909</v>
      </c>
    </row>
    <row r="123" spans="1:6" ht="15.75">
      <c r="A123" s="5" t="s">
        <v>1007</v>
      </c>
      <c r="B123" s="6"/>
      <c r="C123" s="6">
        <v>25</v>
      </c>
      <c r="D123" s="9" t="s">
        <v>353</v>
      </c>
      <c r="E123" s="6">
        <v>41</v>
      </c>
      <c r="F123" s="7">
        <v>43761</v>
      </c>
    </row>
    <row r="124" spans="1:6" ht="15.75">
      <c r="A124" s="2" t="s">
        <v>1008</v>
      </c>
      <c r="B124" s="3"/>
      <c r="C124" s="3">
        <v>25</v>
      </c>
      <c r="D124" s="8" t="s">
        <v>353</v>
      </c>
      <c r="E124" s="3">
        <v>44</v>
      </c>
      <c r="F124" s="4">
        <v>35183</v>
      </c>
    </row>
    <row r="125" spans="1:6" ht="30.75">
      <c r="A125" s="5" t="s">
        <v>1009</v>
      </c>
      <c r="B125" s="6"/>
      <c r="C125" s="6">
        <v>25</v>
      </c>
      <c r="D125" s="9" t="s">
        <v>353</v>
      </c>
      <c r="E125" s="6">
        <v>41</v>
      </c>
      <c r="F125" s="7">
        <v>33874</v>
      </c>
    </row>
    <row r="126" spans="1:6" ht="45.75">
      <c r="A126" s="2" t="s">
        <v>1010</v>
      </c>
      <c r="B126" s="3"/>
      <c r="C126" s="3">
        <v>25</v>
      </c>
      <c r="D126" s="3">
        <v>22</v>
      </c>
      <c r="E126" s="3">
        <v>38</v>
      </c>
      <c r="F126" s="4">
        <v>28509</v>
      </c>
    </row>
    <row r="127" spans="1:6" ht="15.75">
      <c r="A127" s="5" t="s">
        <v>1011</v>
      </c>
      <c r="B127" s="6"/>
      <c r="C127" s="6">
        <v>25</v>
      </c>
      <c r="D127" s="9" t="s">
        <v>353</v>
      </c>
      <c r="E127" s="6">
        <v>35</v>
      </c>
      <c r="F127" s="7">
        <v>18558</v>
      </c>
    </row>
    <row r="128" spans="1:6" ht="15.75">
      <c r="A128" s="2" t="s">
        <v>1012</v>
      </c>
      <c r="B128" s="2">
        <v>33511</v>
      </c>
      <c r="C128" s="3">
        <v>24</v>
      </c>
      <c r="D128" s="8" t="s">
        <v>353</v>
      </c>
      <c r="E128" s="3">
        <v>39</v>
      </c>
      <c r="F128" s="4">
        <v>103483</v>
      </c>
    </row>
    <row r="129" spans="1:6" ht="30.75">
      <c r="A129" s="5" t="s">
        <v>1013</v>
      </c>
      <c r="B129" s="5">
        <v>32952</v>
      </c>
      <c r="C129" s="6">
        <v>24</v>
      </c>
      <c r="D129" s="9" t="s">
        <v>353</v>
      </c>
      <c r="E129" s="6">
        <v>35</v>
      </c>
      <c r="F129" s="7">
        <v>34743</v>
      </c>
    </row>
    <row r="130" spans="1:6" ht="60.75">
      <c r="A130" s="2" t="s">
        <v>1014</v>
      </c>
      <c r="B130" s="3"/>
      <c r="C130" s="3">
        <v>24</v>
      </c>
      <c r="D130" s="3">
        <v>26</v>
      </c>
      <c r="E130" s="3">
        <v>45</v>
      </c>
      <c r="F130" s="4">
        <v>22753</v>
      </c>
    </row>
    <row r="131" spans="1:6" ht="45.75">
      <c r="A131" s="5" t="s">
        <v>1015</v>
      </c>
      <c r="B131" s="6"/>
      <c r="C131" s="6">
        <v>24</v>
      </c>
      <c r="D131" s="9" t="s">
        <v>353</v>
      </c>
      <c r="E131" s="6">
        <v>47</v>
      </c>
      <c r="F131" s="7">
        <v>22464</v>
      </c>
    </row>
    <row r="132" spans="1:6" ht="30.75">
      <c r="A132" s="2" t="s">
        <v>1016</v>
      </c>
      <c r="B132" s="3"/>
      <c r="C132" s="3">
        <v>24</v>
      </c>
      <c r="D132" s="8" t="s">
        <v>353</v>
      </c>
      <c r="E132" s="3">
        <v>40</v>
      </c>
      <c r="F132" s="4">
        <v>21747</v>
      </c>
    </row>
    <row r="133" spans="1:6" ht="30.75">
      <c r="A133" s="5" t="s">
        <v>1017</v>
      </c>
      <c r="B133" s="6"/>
      <c r="C133" s="6">
        <v>24</v>
      </c>
      <c r="D133" s="9" t="s">
        <v>353</v>
      </c>
      <c r="E133" s="6">
        <v>38</v>
      </c>
      <c r="F133" s="7">
        <v>18493</v>
      </c>
    </row>
    <row r="134" spans="1:6" ht="30.75">
      <c r="A134" s="2" t="s">
        <v>1018</v>
      </c>
      <c r="B134" s="3"/>
      <c r="C134" s="3">
        <v>23</v>
      </c>
      <c r="D134" s="3">
        <v>24</v>
      </c>
      <c r="E134" s="3">
        <v>43</v>
      </c>
      <c r="F134" s="4">
        <v>31973</v>
      </c>
    </row>
    <row r="135" spans="1:6" ht="30.75">
      <c r="A135" s="5" t="s">
        <v>1019</v>
      </c>
      <c r="B135" s="5">
        <v>33625</v>
      </c>
      <c r="C135" s="6">
        <v>23</v>
      </c>
      <c r="D135" s="6">
        <v>14</v>
      </c>
      <c r="E135" s="6">
        <v>43</v>
      </c>
      <c r="F135" s="7">
        <v>24252</v>
      </c>
    </row>
    <row r="136" spans="1:6" ht="30.75">
      <c r="A136" s="2" t="s">
        <v>1020</v>
      </c>
      <c r="B136" s="3"/>
      <c r="C136" s="3">
        <v>23</v>
      </c>
      <c r="D136" s="8" t="s">
        <v>353</v>
      </c>
      <c r="E136" s="3">
        <v>42</v>
      </c>
      <c r="F136" s="4">
        <v>24154</v>
      </c>
    </row>
    <row r="137" spans="1:6" ht="30.75">
      <c r="A137" s="5" t="s">
        <v>1021</v>
      </c>
      <c r="B137" s="6"/>
      <c r="C137" s="6">
        <v>23</v>
      </c>
      <c r="D137" s="9" t="s">
        <v>353</v>
      </c>
      <c r="E137" s="6">
        <v>42</v>
      </c>
      <c r="F137" s="7">
        <v>23467</v>
      </c>
    </row>
    <row r="138" spans="1:6" ht="30.75">
      <c r="A138" s="2" t="s">
        <v>1022</v>
      </c>
      <c r="B138" s="3"/>
      <c r="C138" s="3">
        <v>22</v>
      </c>
      <c r="D138" s="8" t="s">
        <v>353</v>
      </c>
      <c r="E138" s="3">
        <v>35</v>
      </c>
      <c r="F138" s="4">
        <v>20535</v>
      </c>
    </row>
    <row r="139" spans="1:6" ht="45.75">
      <c r="A139" s="5" t="s">
        <v>1023</v>
      </c>
      <c r="B139" s="6"/>
      <c r="C139" s="6">
        <v>22</v>
      </c>
      <c r="D139" s="9" t="s">
        <v>353</v>
      </c>
      <c r="E139" s="6">
        <v>43</v>
      </c>
      <c r="F139" s="7">
        <v>18355</v>
      </c>
    </row>
    <row r="140" spans="1:6" ht="45.75">
      <c r="A140" s="2" t="s">
        <v>1024</v>
      </c>
      <c r="B140" s="3"/>
      <c r="C140" s="3">
        <v>21</v>
      </c>
      <c r="D140" s="8" t="s">
        <v>353</v>
      </c>
      <c r="E140" s="3">
        <v>35</v>
      </c>
      <c r="F140" s="4">
        <v>48452</v>
      </c>
    </row>
    <row r="141" spans="1:6" ht="30.75">
      <c r="A141" s="5" t="s">
        <v>1025</v>
      </c>
      <c r="B141" s="6"/>
      <c r="C141" s="6">
        <v>21</v>
      </c>
      <c r="D141" s="9" t="s">
        <v>353</v>
      </c>
      <c r="E141" s="6">
        <v>41</v>
      </c>
      <c r="F141" s="7">
        <v>38137</v>
      </c>
    </row>
    <row r="142" spans="1:6" ht="45.75">
      <c r="A142" s="2" t="s">
        <v>1026</v>
      </c>
      <c r="B142" s="3"/>
      <c r="C142" s="3">
        <v>21</v>
      </c>
      <c r="D142" s="8" t="s">
        <v>353</v>
      </c>
      <c r="E142" s="3">
        <v>36</v>
      </c>
      <c r="F142" s="4">
        <v>34140</v>
      </c>
    </row>
    <row r="143" spans="1:6" ht="30.75">
      <c r="A143" s="5" t="s">
        <v>1027</v>
      </c>
      <c r="B143" s="6"/>
      <c r="C143" s="6">
        <v>21</v>
      </c>
      <c r="D143" s="9" t="s">
        <v>353</v>
      </c>
      <c r="E143" s="6">
        <v>44</v>
      </c>
      <c r="F143" s="7">
        <v>28921</v>
      </c>
    </row>
    <row r="144" spans="1:6" ht="15.75">
      <c r="A144" s="2" t="s">
        <v>1028</v>
      </c>
      <c r="B144" s="3"/>
      <c r="C144" s="3">
        <v>21</v>
      </c>
      <c r="D144" s="8" t="s">
        <v>353</v>
      </c>
      <c r="E144" s="3">
        <v>32</v>
      </c>
      <c r="F144" s="4">
        <v>28742</v>
      </c>
    </row>
    <row r="145" spans="1:6" ht="30.75">
      <c r="A145" s="5" t="s">
        <v>1029</v>
      </c>
      <c r="B145" s="6"/>
      <c r="C145" s="6">
        <v>21</v>
      </c>
      <c r="D145" s="6">
        <v>22</v>
      </c>
      <c r="E145" s="6">
        <v>35</v>
      </c>
      <c r="F145" s="7">
        <v>24926</v>
      </c>
    </row>
    <row r="146" spans="1:6" ht="15.75">
      <c r="A146" s="2" t="s">
        <v>1030</v>
      </c>
      <c r="B146" s="3"/>
      <c r="C146" s="3">
        <v>21</v>
      </c>
      <c r="D146" s="8" t="s">
        <v>353</v>
      </c>
      <c r="E146" s="3">
        <v>38</v>
      </c>
      <c r="F146" s="4">
        <v>21804</v>
      </c>
    </row>
    <row r="147" spans="1:6" ht="30.75">
      <c r="A147" s="5" t="s">
        <v>1031</v>
      </c>
      <c r="B147" s="5">
        <v>32129</v>
      </c>
      <c r="C147" s="6">
        <v>20</v>
      </c>
      <c r="D147" s="9" t="s">
        <v>353</v>
      </c>
      <c r="E147" s="6">
        <v>38</v>
      </c>
      <c r="F147" s="7">
        <v>56048</v>
      </c>
    </row>
    <row r="148" spans="1:6" ht="15.75">
      <c r="A148" s="2" t="s">
        <v>770</v>
      </c>
      <c r="B148" s="2">
        <v>32065</v>
      </c>
      <c r="C148" s="3">
        <v>20</v>
      </c>
      <c r="D148" s="8" t="s">
        <v>353</v>
      </c>
      <c r="E148" s="3">
        <v>38</v>
      </c>
      <c r="F148" s="4">
        <v>30943</v>
      </c>
    </row>
    <row r="149" spans="1:6" ht="45.75">
      <c r="A149" s="5" t="s">
        <v>1032</v>
      </c>
      <c r="B149" s="6"/>
      <c r="C149" s="6">
        <v>20</v>
      </c>
      <c r="D149" s="9" t="s">
        <v>353</v>
      </c>
      <c r="E149" s="6">
        <v>36</v>
      </c>
      <c r="F149" s="7">
        <v>23092</v>
      </c>
    </row>
    <row r="150" spans="1:6" ht="30.75">
      <c r="A150" s="2" t="s">
        <v>1033</v>
      </c>
      <c r="B150" s="2">
        <v>33414</v>
      </c>
      <c r="C150" s="3">
        <v>19</v>
      </c>
      <c r="D150" s="3">
        <v>12</v>
      </c>
      <c r="E150" s="3">
        <v>34</v>
      </c>
      <c r="F150" s="4">
        <v>56508</v>
      </c>
    </row>
    <row r="151" spans="1:6" ht="30.75">
      <c r="A151" s="5" t="s">
        <v>1034</v>
      </c>
      <c r="B151" s="6"/>
      <c r="C151" s="6">
        <v>19</v>
      </c>
      <c r="D151" s="9" t="s">
        <v>353</v>
      </c>
      <c r="E151" s="6">
        <v>45</v>
      </c>
      <c r="F151" s="7">
        <v>43914</v>
      </c>
    </row>
    <row r="152" spans="1:6" ht="15.75">
      <c r="A152" s="2" t="s">
        <v>1035</v>
      </c>
      <c r="B152" s="2">
        <v>34761</v>
      </c>
      <c r="C152" s="3">
        <v>19</v>
      </c>
      <c r="D152" s="8" t="s">
        <v>353</v>
      </c>
      <c r="E152" s="3">
        <v>37</v>
      </c>
      <c r="F152" s="4">
        <v>35579</v>
      </c>
    </row>
    <row r="153" spans="1:6" ht="45.75">
      <c r="A153" s="5" t="s">
        <v>1036</v>
      </c>
      <c r="B153" s="5">
        <v>34743</v>
      </c>
      <c r="C153" s="6">
        <v>19</v>
      </c>
      <c r="D153" s="6">
        <v>23</v>
      </c>
      <c r="E153" s="6">
        <v>31</v>
      </c>
      <c r="F153" s="7">
        <v>26079</v>
      </c>
    </row>
    <row r="154" spans="1:6" ht="15.75">
      <c r="A154" s="2" t="s">
        <v>1037</v>
      </c>
      <c r="B154" s="3"/>
      <c r="C154" s="3">
        <v>18</v>
      </c>
      <c r="D154" s="3">
        <v>18</v>
      </c>
      <c r="E154" s="3">
        <v>37</v>
      </c>
      <c r="F154" s="4">
        <v>41542</v>
      </c>
    </row>
    <row r="155" spans="1:6" ht="30.75">
      <c r="A155" s="5" t="s">
        <v>1038</v>
      </c>
      <c r="B155" s="6"/>
      <c r="C155" s="6">
        <v>18</v>
      </c>
      <c r="D155" s="9" t="s">
        <v>353</v>
      </c>
      <c r="E155" s="6">
        <v>26</v>
      </c>
      <c r="F155" s="7">
        <v>20978</v>
      </c>
    </row>
    <row r="156" spans="1:6" ht="15.75">
      <c r="A156" s="2" t="s">
        <v>1039</v>
      </c>
      <c r="B156" s="3"/>
      <c r="C156" s="3">
        <v>18</v>
      </c>
      <c r="D156" s="8" t="s">
        <v>353</v>
      </c>
      <c r="E156" s="3">
        <v>35</v>
      </c>
      <c r="F156" s="4">
        <v>20602</v>
      </c>
    </row>
    <row r="157" spans="1:6" ht="30.75">
      <c r="A157" s="5" t="s">
        <v>1040</v>
      </c>
      <c r="B157" s="5">
        <v>33914</v>
      </c>
      <c r="C157" s="6">
        <v>17</v>
      </c>
      <c r="D157" s="9" t="s">
        <v>353</v>
      </c>
      <c r="E157" s="6">
        <v>37</v>
      </c>
      <c r="F157" s="7">
        <v>154305</v>
      </c>
    </row>
    <row r="158" spans="1:6" ht="15.75">
      <c r="A158" s="2" t="s">
        <v>1041</v>
      </c>
      <c r="B158" s="2">
        <v>32828</v>
      </c>
      <c r="C158" s="3">
        <v>17</v>
      </c>
      <c r="D158" s="8" t="s">
        <v>353</v>
      </c>
      <c r="E158" s="3">
        <v>42</v>
      </c>
      <c r="F158" s="4">
        <v>78113</v>
      </c>
    </row>
    <row r="159" spans="1:6" ht="30.75">
      <c r="A159" s="5" t="s">
        <v>1042</v>
      </c>
      <c r="B159" s="6"/>
      <c r="C159" s="6">
        <v>17</v>
      </c>
      <c r="D159" s="9" t="s">
        <v>353</v>
      </c>
      <c r="E159" s="6">
        <v>33</v>
      </c>
      <c r="F159" s="7">
        <v>21998</v>
      </c>
    </row>
    <row r="160" spans="1:6" ht="30.75">
      <c r="A160" s="2" t="s">
        <v>1043</v>
      </c>
      <c r="B160" s="3"/>
      <c r="C160" s="3">
        <v>17</v>
      </c>
      <c r="D160" s="8" t="s">
        <v>353</v>
      </c>
      <c r="E160" s="3">
        <v>37</v>
      </c>
      <c r="F160" s="4">
        <v>20019</v>
      </c>
    </row>
    <row r="161" spans="1:6" ht="15.75">
      <c r="A161" s="5" t="s">
        <v>1044</v>
      </c>
      <c r="B161" s="6"/>
      <c r="C161" s="6">
        <v>16</v>
      </c>
      <c r="D161" s="9" t="s">
        <v>353</v>
      </c>
      <c r="E161" s="6">
        <v>30</v>
      </c>
      <c r="F161" s="7">
        <v>85182</v>
      </c>
    </row>
    <row r="162" spans="1:6" ht="30.75">
      <c r="A162" s="2" t="s">
        <v>1045</v>
      </c>
      <c r="B162" s="2">
        <v>33952</v>
      </c>
      <c r="C162" s="3">
        <v>16</v>
      </c>
      <c r="D162" s="8" t="s">
        <v>353</v>
      </c>
      <c r="E162" s="3">
        <v>37</v>
      </c>
      <c r="F162" s="4">
        <v>54392</v>
      </c>
    </row>
    <row r="163" spans="1:6" ht="45.75">
      <c r="A163" s="5" t="s">
        <v>1046</v>
      </c>
      <c r="B163" s="5">
        <v>33917</v>
      </c>
      <c r="C163" s="6">
        <v>16</v>
      </c>
      <c r="D163" s="9" t="s">
        <v>353</v>
      </c>
      <c r="E163" s="6">
        <v>33</v>
      </c>
      <c r="F163" s="7">
        <v>39407</v>
      </c>
    </row>
    <row r="164" spans="1:6" ht="15.75">
      <c r="A164" s="2" t="s">
        <v>1047</v>
      </c>
      <c r="B164" s="3"/>
      <c r="C164" s="3">
        <v>16</v>
      </c>
      <c r="D164" s="8" t="s">
        <v>353</v>
      </c>
      <c r="E164" s="3">
        <v>35</v>
      </c>
      <c r="F164" s="4">
        <v>33342</v>
      </c>
    </row>
    <row r="165" spans="1:6" ht="30.75">
      <c r="A165" s="5" t="s">
        <v>1048</v>
      </c>
      <c r="B165" s="6"/>
      <c r="C165" s="6">
        <v>16</v>
      </c>
      <c r="D165" s="9" t="s">
        <v>353</v>
      </c>
      <c r="E165" s="6">
        <v>35</v>
      </c>
      <c r="F165" s="7">
        <v>33282</v>
      </c>
    </row>
    <row r="166" spans="1:6" ht="30.75">
      <c r="A166" s="2" t="s">
        <v>1049</v>
      </c>
      <c r="B166" s="3"/>
      <c r="C166" s="3">
        <v>16</v>
      </c>
      <c r="D166" s="3">
        <v>22</v>
      </c>
      <c r="E166" s="3">
        <v>33</v>
      </c>
      <c r="F166" s="4">
        <v>25558</v>
      </c>
    </row>
    <row r="167" spans="1:6" ht="15.75">
      <c r="A167" s="5" t="s">
        <v>1050</v>
      </c>
      <c r="B167" s="5">
        <v>32713</v>
      </c>
      <c r="C167" s="6">
        <v>16</v>
      </c>
      <c r="D167" s="9" t="s">
        <v>353</v>
      </c>
      <c r="E167" s="6">
        <v>36</v>
      </c>
      <c r="F167" s="7">
        <v>19320</v>
      </c>
    </row>
    <row r="168" spans="1:6" ht="30.75">
      <c r="A168" s="2" t="s">
        <v>1051</v>
      </c>
      <c r="B168" s="2">
        <v>34609</v>
      </c>
      <c r="C168" s="3">
        <v>15</v>
      </c>
      <c r="D168" s="8" t="s">
        <v>353</v>
      </c>
      <c r="E168" s="3">
        <v>32</v>
      </c>
      <c r="F168" s="4">
        <v>98621</v>
      </c>
    </row>
    <row r="169" spans="1:6" ht="30.75">
      <c r="A169" s="5" t="s">
        <v>1052</v>
      </c>
      <c r="B169" s="5">
        <v>33569</v>
      </c>
      <c r="C169" s="6">
        <v>15</v>
      </c>
      <c r="D169" s="9" t="s">
        <v>353</v>
      </c>
      <c r="E169" s="6">
        <v>37</v>
      </c>
      <c r="F169" s="7">
        <v>71050</v>
      </c>
    </row>
    <row r="170" spans="1:6" ht="15.75">
      <c r="A170" s="2" t="s">
        <v>1053</v>
      </c>
      <c r="B170" s="2">
        <v>33327</v>
      </c>
      <c r="C170" s="3">
        <v>15</v>
      </c>
      <c r="D170" s="8" t="s">
        <v>353</v>
      </c>
      <c r="E170" s="3">
        <v>39</v>
      </c>
      <c r="F170" s="4">
        <v>65333</v>
      </c>
    </row>
    <row r="171" spans="1:6" ht="15.75">
      <c r="A171" s="5" t="s">
        <v>1054</v>
      </c>
      <c r="B171" s="6"/>
      <c r="C171" s="6">
        <v>15</v>
      </c>
      <c r="D171" s="9" t="s">
        <v>353</v>
      </c>
      <c r="E171" s="6">
        <v>32</v>
      </c>
      <c r="F171" s="7">
        <v>23355</v>
      </c>
    </row>
    <row r="172" spans="1:6" ht="30.75">
      <c r="A172" s="2" t="s">
        <v>1055</v>
      </c>
      <c r="B172" s="3"/>
      <c r="C172" s="3">
        <v>15</v>
      </c>
      <c r="D172" s="8" t="s">
        <v>353</v>
      </c>
      <c r="E172" s="3">
        <v>35</v>
      </c>
      <c r="F172" s="4">
        <v>22711</v>
      </c>
    </row>
    <row r="173" spans="1:6" ht="30.75">
      <c r="A173" s="5" t="s">
        <v>1056</v>
      </c>
      <c r="B173" s="6"/>
      <c r="C173" s="6">
        <v>15</v>
      </c>
      <c r="D173" s="9" t="s">
        <v>353</v>
      </c>
      <c r="E173" s="6">
        <v>39</v>
      </c>
      <c r="F173" s="7">
        <v>22079</v>
      </c>
    </row>
    <row r="174" spans="1:6" ht="15.75">
      <c r="A174" s="2" t="s">
        <v>1057</v>
      </c>
      <c r="B174" s="3"/>
      <c r="C174" s="3">
        <v>15</v>
      </c>
      <c r="D174" s="8" t="s">
        <v>353</v>
      </c>
      <c r="E174" s="3">
        <v>30</v>
      </c>
      <c r="F174" s="4">
        <v>21929</v>
      </c>
    </row>
    <row r="175" spans="1:6" ht="30.75">
      <c r="A175" s="5" t="s">
        <v>1058</v>
      </c>
      <c r="B175" s="6"/>
      <c r="C175" s="6">
        <v>15</v>
      </c>
      <c r="D175" s="9" t="s">
        <v>353</v>
      </c>
      <c r="E175" s="6">
        <v>42</v>
      </c>
      <c r="F175" s="7">
        <v>20750</v>
      </c>
    </row>
    <row r="176" spans="1:6" ht="45.75">
      <c r="A176" s="2" t="s">
        <v>1059</v>
      </c>
      <c r="B176" s="3"/>
      <c r="C176" s="3">
        <v>15</v>
      </c>
      <c r="D176" s="8" t="s">
        <v>353</v>
      </c>
      <c r="E176" s="3">
        <v>36</v>
      </c>
      <c r="F176" s="4">
        <v>16824</v>
      </c>
    </row>
    <row r="177" spans="1:6" ht="15.75">
      <c r="A177" s="5" t="s">
        <v>1060</v>
      </c>
      <c r="B177" s="6"/>
      <c r="C177" s="6">
        <v>14</v>
      </c>
      <c r="D177" s="9" t="s">
        <v>353</v>
      </c>
      <c r="E177" s="6">
        <v>34</v>
      </c>
      <c r="F177" s="7">
        <v>23120</v>
      </c>
    </row>
    <row r="178" spans="1:6" ht="15.75">
      <c r="A178" s="2" t="s">
        <v>1061</v>
      </c>
      <c r="B178" s="3"/>
      <c r="C178" s="3">
        <v>14</v>
      </c>
      <c r="D178" s="8" t="s">
        <v>353</v>
      </c>
      <c r="E178" s="3">
        <v>35</v>
      </c>
      <c r="F178" s="4">
        <v>17208</v>
      </c>
    </row>
    <row r="179" spans="1:6" ht="30.75">
      <c r="A179" s="5" t="s">
        <v>1062</v>
      </c>
      <c r="B179" s="6"/>
      <c r="C179" s="6">
        <v>14</v>
      </c>
      <c r="D179" s="9" t="s">
        <v>353</v>
      </c>
      <c r="E179" s="6">
        <v>42</v>
      </c>
      <c r="F179" s="7">
        <v>16641</v>
      </c>
    </row>
    <row r="180" spans="1:6" ht="30.75">
      <c r="A180" s="2" t="s">
        <v>1063</v>
      </c>
      <c r="B180" s="2">
        <v>34953</v>
      </c>
      <c r="C180" s="3">
        <v>13</v>
      </c>
      <c r="D180" s="8" t="s">
        <v>353</v>
      </c>
      <c r="E180" s="3">
        <v>36</v>
      </c>
      <c r="F180" s="4">
        <v>164603</v>
      </c>
    </row>
    <row r="181" spans="1:6" ht="15.75">
      <c r="A181" s="5" t="s">
        <v>1064</v>
      </c>
      <c r="B181" s="5">
        <v>32907</v>
      </c>
      <c r="C181" s="6">
        <v>13</v>
      </c>
      <c r="D181" s="9" t="s">
        <v>353</v>
      </c>
      <c r="E181" s="6">
        <v>38</v>
      </c>
      <c r="F181" s="7">
        <v>103190</v>
      </c>
    </row>
    <row r="182" spans="1:6" ht="30.75">
      <c r="A182" s="2" t="s">
        <v>1065</v>
      </c>
      <c r="B182" s="3"/>
      <c r="C182" s="3">
        <v>13</v>
      </c>
      <c r="D182" s="8" t="s">
        <v>353</v>
      </c>
      <c r="E182" s="3">
        <v>30</v>
      </c>
      <c r="F182" s="4">
        <v>26116</v>
      </c>
    </row>
    <row r="183" spans="1:6" ht="15.75">
      <c r="A183" s="5" t="s">
        <v>1066</v>
      </c>
      <c r="B183" s="6"/>
      <c r="C183" s="6">
        <v>13</v>
      </c>
      <c r="D183" s="9" t="s">
        <v>353</v>
      </c>
      <c r="E183" s="6">
        <v>34</v>
      </c>
      <c r="F183" s="7">
        <v>23962</v>
      </c>
    </row>
    <row r="184" spans="1:6" ht="15.75">
      <c r="A184" s="2" t="s">
        <v>1067</v>
      </c>
      <c r="B184" s="3"/>
      <c r="C184" s="3">
        <v>13</v>
      </c>
      <c r="D184" s="8" t="s">
        <v>353</v>
      </c>
      <c r="E184" s="3">
        <v>41</v>
      </c>
      <c r="F184" s="4">
        <v>22612</v>
      </c>
    </row>
    <row r="185" spans="1:6" ht="15.75">
      <c r="A185" s="5" t="s">
        <v>1068</v>
      </c>
      <c r="B185" s="6"/>
      <c r="C185" s="6">
        <v>13</v>
      </c>
      <c r="D185" s="9" t="s">
        <v>353</v>
      </c>
      <c r="E185" s="6">
        <v>30</v>
      </c>
      <c r="F185" s="7">
        <v>20039</v>
      </c>
    </row>
    <row r="186" spans="1:6" ht="30.75">
      <c r="A186" s="2" t="s">
        <v>1069</v>
      </c>
      <c r="B186" s="3"/>
      <c r="C186" s="3">
        <v>12</v>
      </c>
      <c r="D186" s="8" t="s">
        <v>353</v>
      </c>
      <c r="E186" s="3">
        <v>33</v>
      </c>
      <c r="F186" s="4">
        <v>31996</v>
      </c>
    </row>
    <row r="187" spans="1:6" ht="30.75">
      <c r="A187" s="5" t="s">
        <v>1070</v>
      </c>
      <c r="B187" s="6"/>
      <c r="C187" s="6">
        <v>12</v>
      </c>
      <c r="D187" s="9" t="s">
        <v>353</v>
      </c>
      <c r="E187" s="6">
        <v>30</v>
      </c>
      <c r="F187" s="7">
        <v>18164</v>
      </c>
    </row>
    <row r="188" spans="1:6" ht="15.75">
      <c r="A188" s="2" t="s">
        <v>1071</v>
      </c>
      <c r="B188" s="3"/>
      <c r="C188" s="3">
        <v>11</v>
      </c>
      <c r="D188" s="8" t="s">
        <v>353</v>
      </c>
      <c r="E188" s="3">
        <v>30</v>
      </c>
      <c r="F188" s="4">
        <v>35545</v>
      </c>
    </row>
    <row r="189" spans="1:6" ht="15.75">
      <c r="A189" s="5" t="s">
        <v>1072</v>
      </c>
      <c r="B189" s="6"/>
      <c r="C189" s="6">
        <v>11</v>
      </c>
      <c r="D189" s="9" t="s">
        <v>353</v>
      </c>
      <c r="E189" s="6">
        <v>35</v>
      </c>
      <c r="F189" s="7">
        <v>31378</v>
      </c>
    </row>
    <row r="190" spans="1:6" ht="30.75">
      <c r="A190" s="2" t="s">
        <v>1073</v>
      </c>
      <c r="B190" s="2">
        <v>32003</v>
      </c>
      <c r="C190" s="3">
        <v>11</v>
      </c>
      <c r="D190" s="8" t="s">
        <v>353</v>
      </c>
      <c r="E190" s="3">
        <v>34</v>
      </c>
      <c r="F190" s="4">
        <v>27126</v>
      </c>
    </row>
    <row r="191" spans="1:6" ht="30.75">
      <c r="A191" s="5" t="s">
        <v>1074</v>
      </c>
      <c r="B191" s="5">
        <v>33543</v>
      </c>
      <c r="C191" s="6">
        <v>10</v>
      </c>
      <c r="D191" s="9" t="s">
        <v>353</v>
      </c>
      <c r="E191" s="6">
        <v>33</v>
      </c>
      <c r="F191" s="7">
        <v>44092</v>
      </c>
    </row>
    <row r="192" spans="1:6" ht="15.75">
      <c r="A192" s="2" t="s">
        <v>1075</v>
      </c>
      <c r="B192" s="2">
        <v>34685</v>
      </c>
      <c r="C192" s="3">
        <v>10</v>
      </c>
      <c r="D192" s="8" t="s">
        <v>353</v>
      </c>
      <c r="E192" s="3">
        <v>35</v>
      </c>
      <c r="F192" s="4">
        <v>30962</v>
      </c>
    </row>
    <row r="193" spans="1:6" ht="15.75">
      <c r="A193" s="5" t="s">
        <v>1076</v>
      </c>
      <c r="B193" s="5">
        <v>33548</v>
      </c>
      <c r="C193" s="6">
        <v>10</v>
      </c>
      <c r="D193" s="9" t="s">
        <v>353</v>
      </c>
      <c r="E193" s="6">
        <v>30</v>
      </c>
      <c r="F193" s="7">
        <v>19344</v>
      </c>
    </row>
    <row r="194" spans="1:6" ht="30.75">
      <c r="A194" s="2" t="s">
        <v>1077</v>
      </c>
      <c r="B194" s="2">
        <v>33573</v>
      </c>
      <c r="C194" s="3">
        <v>10</v>
      </c>
      <c r="D194" s="8" t="s">
        <v>353</v>
      </c>
      <c r="E194" s="3">
        <v>29</v>
      </c>
      <c r="F194" s="4">
        <v>19258</v>
      </c>
    </row>
    <row r="195" spans="1:6" ht="30.75">
      <c r="A195" s="5" t="s">
        <v>1078</v>
      </c>
      <c r="B195" s="6"/>
      <c r="C195" s="6">
        <v>8</v>
      </c>
      <c r="D195" s="9" t="s">
        <v>353</v>
      </c>
      <c r="E195" s="6">
        <v>45</v>
      </c>
      <c r="F195" s="7">
        <v>51442</v>
      </c>
    </row>
    <row r="196" spans="1:6" ht="30.75">
      <c r="A196" s="2" t="s">
        <v>1079</v>
      </c>
      <c r="B196" s="3"/>
      <c r="C196" s="3">
        <v>8</v>
      </c>
      <c r="D196" s="8" t="s">
        <v>353</v>
      </c>
      <c r="E196" s="3">
        <v>31</v>
      </c>
      <c r="F196" s="4">
        <v>29362</v>
      </c>
    </row>
    <row r="197" spans="1:6" ht="30.75">
      <c r="A197" s="5" t="s">
        <v>1080</v>
      </c>
      <c r="B197" s="5">
        <v>33971</v>
      </c>
      <c r="C197" s="6">
        <v>7</v>
      </c>
      <c r="D197" s="9" t="s">
        <v>353</v>
      </c>
      <c r="E197" s="6">
        <v>28</v>
      </c>
      <c r="F197" s="7">
        <v>86784</v>
      </c>
    </row>
    <row r="198" spans="1:6" ht="30.75">
      <c r="A198" s="2" t="s">
        <v>1081</v>
      </c>
      <c r="B198" s="2">
        <v>34288</v>
      </c>
      <c r="C198" s="3">
        <v>7</v>
      </c>
      <c r="D198" s="3">
        <v>5</v>
      </c>
      <c r="E198" s="3">
        <v>32</v>
      </c>
      <c r="F198" s="4">
        <v>57357</v>
      </c>
    </row>
    <row r="199" spans="1:6" ht="30.75">
      <c r="A199" s="5" t="s">
        <v>1082</v>
      </c>
      <c r="B199" s="5">
        <v>32164</v>
      </c>
      <c r="C199" s="6">
        <v>6</v>
      </c>
      <c r="D199" s="9" t="s">
        <v>353</v>
      </c>
      <c r="E199" s="6">
        <v>32</v>
      </c>
      <c r="F199" s="7">
        <v>75180</v>
      </c>
    </row>
    <row r="200" spans="1:6" ht="15.75">
      <c r="A200" s="2" t="s">
        <v>1083</v>
      </c>
      <c r="B200" s="3"/>
      <c r="C200" s="3">
        <v>6</v>
      </c>
      <c r="D200" s="8" t="s">
        <v>353</v>
      </c>
      <c r="E200" s="3">
        <v>29</v>
      </c>
      <c r="F200" s="4">
        <v>24039</v>
      </c>
    </row>
    <row r="201" spans="1:6" ht="45.75">
      <c r="A201" s="5" t="s">
        <v>1084</v>
      </c>
      <c r="B201" s="6"/>
      <c r="C201" s="6">
        <v>6</v>
      </c>
      <c r="D201" s="9" t="s">
        <v>353</v>
      </c>
      <c r="E201" s="6">
        <v>29</v>
      </c>
      <c r="F201" s="7">
        <v>20315</v>
      </c>
    </row>
    <row r="202" spans="1:6" ht="15.75">
      <c r="A202" s="2" t="s">
        <v>1085</v>
      </c>
      <c r="B202" s="3"/>
      <c r="C202" s="3">
        <v>4</v>
      </c>
      <c r="D202" s="8" t="s">
        <v>353</v>
      </c>
      <c r="E202" s="3">
        <v>27</v>
      </c>
      <c r="F202" s="4">
        <v>53193</v>
      </c>
    </row>
    <row r="203" spans="1:6" ht="30.75">
      <c r="A203" s="5" t="s">
        <v>1086</v>
      </c>
      <c r="B203" s="6"/>
      <c r="C203" s="6">
        <v>3</v>
      </c>
      <c r="D203" s="9" t="s">
        <v>353</v>
      </c>
      <c r="E203" s="6">
        <v>28</v>
      </c>
      <c r="F203" s="7">
        <v>38704</v>
      </c>
    </row>
    <row r="204" spans="1:6" ht="15.75">
      <c r="A204" s="5" t="s">
        <v>384</v>
      </c>
      <c r="C204" s="22">
        <f>MEDIAN(C2:C203)</f>
        <v>29</v>
      </c>
      <c r="D204" s="22">
        <f t="shared" ref="D204:E204" si="0">MEDIAN(D2:D203)</f>
        <v>31</v>
      </c>
      <c r="E204" s="22">
        <f t="shared" si="0"/>
        <v>43</v>
      </c>
      <c r="F204" s="7"/>
    </row>
  </sheetData>
  <hyperlinks>
    <hyperlink ref="A2" r:id="rId1" xr:uid="{1E664BEC-64D8-4830-8BF2-0DE022EECE1F}"/>
    <hyperlink ref="B2" r:id="rId2" display="33125" xr:uid="{9C987104-8DCB-4AE0-8BAC-C014C0A7178F}"/>
    <hyperlink ref="A3" r:id="rId3" xr:uid="{0178BB6E-C5B7-4F2E-A395-EC48AE064895}"/>
    <hyperlink ref="B3" r:id="rId4" display="33139" xr:uid="{39FAC5A4-F106-48AA-BF11-5C55A1AB0043}"/>
    <hyperlink ref="A4" r:id="rId5" xr:uid="{0A2602CE-C787-4887-BF29-10677328374B}"/>
    <hyperlink ref="B4" r:id="rId6" display="33012" xr:uid="{4169F503-0207-4D24-9E63-AF02617C6483}"/>
    <hyperlink ref="A5" r:id="rId7" xr:uid="{95E27EE3-AB29-4A64-B702-9D205B484B29}"/>
    <hyperlink ref="A6" r:id="rId8" xr:uid="{F3B3E1DD-6C13-46DC-8091-EBEB9BEB6261}"/>
    <hyperlink ref="A7" r:id="rId9" xr:uid="{2FECCF76-8AA2-4392-A870-6FE6B5A96595}"/>
    <hyperlink ref="A8" r:id="rId10" xr:uid="{69B05075-E91A-483C-808C-D5D6051A00D4}"/>
    <hyperlink ref="B8" r:id="rId11" display="33181" xr:uid="{70316B18-BC2D-4712-B743-4089EF96A039}"/>
    <hyperlink ref="A9" r:id="rId12" xr:uid="{E13527C6-AFD4-4D9E-B744-DE9AE3E81CCC}"/>
    <hyperlink ref="A10" r:id="rId13" xr:uid="{041C3F8B-6D96-445C-BD45-79FB79BCE903}"/>
    <hyperlink ref="A11" r:id="rId14" xr:uid="{307CEECE-FC46-419A-9454-C32AA8541CD6}"/>
    <hyperlink ref="A12" r:id="rId15" xr:uid="{04990FFF-38FD-4ECE-9DFF-50DEE0EBC9C7}"/>
    <hyperlink ref="B12" r:id="rId16" display="33308" xr:uid="{A086E313-A5D0-40F5-A610-0019DD4C634E}"/>
    <hyperlink ref="A13" r:id="rId17" xr:uid="{5C292BC0-EDAE-435A-B058-AFC6D6B1ECA6}"/>
    <hyperlink ref="B13" r:id="rId18" display="33146" xr:uid="{2C5E9EB2-0E33-44FE-B431-D93F38486F30}"/>
    <hyperlink ref="A14" r:id="rId19" xr:uid="{28876E5C-0D8D-4A73-A004-D7E684147A5D}"/>
    <hyperlink ref="B14" r:id="rId20" display="33460" xr:uid="{BFA7BEDC-5F5C-44EF-B8AA-5C598A74592A}"/>
    <hyperlink ref="A15" r:id="rId21" xr:uid="{2E2AAD8D-9D87-4269-B4BA-06103003FACA}"/>
    <hyperlink ref="A16" r:id="rId22" xr:uid="{D065CA82-31F4-4360-BDC5-2FEBB86AAFE4}"/>
    <hyperlink ref="A17" r:id="rId23" xr:uid="{3FAF426D-4FC2-4777-9E72-CA2FCC6D68D2}"/>
    <hyperlink ref="B17" r:id="rId24" display="33021" xr:uid="{F0875937-82E1-445E-8739-F2D7BBDA4ECD}"/>
    <hyperlink ref="A18" r:id="rId25" xr:uid="{5DC1E841-0C74-49C0-8F25-34DE9D02C122}"/>
    <hyperlink ref="B18" r:id="rId26" display="34237" xr:uid="{100A4D56-3271-4C85-A5BC-BC841A818539}"/>
    <hyperlink ref="A19" r:id="rId27" xr:uid="{96C5A4B6-2FCA-49C4-ACC4-F970CCCF9953}"/>
    <hyperlink ref="A20" r:id="rId28" xr:uid="{DB09BC80-3A5C-4B6D-BAB8-6EEAE0CFC498}"/>
    <hyperlink ref="A21" r:id="rId29" xr:uid="{CEA766F5-B330-4CA0-8E54-8B0674C9F6AE}"/>
    <hyperlink ref="B21" r:id="rId30" display="32250" xr:uid="{3BD4BB2C-5403-422D-85E0-28EEFCBE4C5F}"/>
    <hyperlink ref="A22" r:id="rId31" xr:uid="{33B7D45C-817C-4962-AFE5-D00C61F3E9D5}"/>
    <hyperlink ref="B22" r:id="rId32" display="33604" xr:uid="{7086CE29-2221-476B-BEA8-21709C1A9594}"/>
    <hyperlink ref="A23" r:id="rId33" xr:uid="{067339D7-0E9B-451D-929F-F0FB125B2D01}"/>
    <hyperlink ref="A24" r:id="rId34" xr:uid="{1E06476F-520B-4E1C-9108-8809442D096B}"/>
    <hyperlink ref="A25" r:id="rId35" xr:uid="{1B2F042C-0396-41E6-919F-23551F54DC5A}"/>
    <hyperlink ref="A26" r:id="rId36" xr:uid="{0C48743A-C17A-4AF3-8D2E-4227F83A9C00}"/>
    <hyperlink ref="A27" r:id="rId37" xr:uid="{DD0EE854-7824-4A40-BCDF-245FBDE48F6C}"/>
    <hyperlink ref="A28" r:id="rId38" xr:uid="{307D411C-2A6A-422D-8A7C-EA48B33F6138}"/>
    <hyperlink ref="A29" r:id="rId39" xr:uid="{1F9F7B29-065B-404E-AC89-D160AE79C899}"/>
    <hyperlink ref="A30" r:id="rId40" xr:uid="{FAE49F3F-3EAF-4175-B9FC-5035B52F646D}"/>
    <hyperlink ref="A31" r:id="rId41" xr:uid="{647894FF-96A9-41C2-ACE5-3C3033356A28}"/>
    <hyperlink ref="A32" r:id="rId42" xr:uid="{95BE3206-5B40-4A50-B28A-B32444C8FC34}"/>
    <hyperlink ref="A33" r:id="rId43" xr:uid="{504FB685-EDAB-47A0-9FD2-9A7E9E763CC6}"/>
    <hyperlink ref="B33" r:id="rId44" display="33176" xr:uid="{221FA9C9-5A1E-4FC1-8E84-EDB3F83B3E59}"/>
    <hyperlink ref="A34" r:id="rId45" xr:uid="{DD531A69-FF01-44A4-863D-A3176A859EA5}"/>
    <hyperlink ref="B34" r:id="rId46" display="33183" xr:uid="{D087E4D8-30FA-4E8B-B381-823FC7C61EFE}"/>
    <hyperlink ref="A35" r:id="rId47" xr:uid="{06A4A637-8152-44FC-AD2A-8C0575CDC11E}"/>
    <hyperlink ref="A36" r:id="rId48" xr:uid="{CDB736B4-C1EB-445E-ADEF-FADEEADABEF1}"/>
    <hyperlink ref="B36" r:id="rId49" display="32789" xr:uid="{A1D5B3A7-6507-4076-8721-F0DE6B501A0F}"/>
    <hyperlink ref="A37" r:id="rId50" xr:uid="{D554E576-F6B8-4619-B781-6BC4F5C3208D}"/>
    <hyperlink ref="B37" r:id="rId51" display="33710" xr:uid="{0548831D-0325-4AC9-BAE1-D83817224E47}"/>
    <hyperlink ref="A38" r:id="rId52" xr:uid="{778B1116-AF41-48A0-976B-2B2D05ECB317}"/>
    <hyperlink ref="B38" r:id="rId53" display="33060" xr:uid="{8B24521E-37E6-4416-936F-BC4D4EBDD6C8}"/>
    <hyperlink ref="A39" r:id="rId54" xr:uid="{DC773A60-B9EE-4F99-9ED5-C1E100C93C45}"/>
    <hyperlink ref="A40" r:id="rId55" xr:uid="{67AB6DCE-F75E-4C3F-8616-68C8E5E11266}"/>
    <hyperlink ref="A41" r:id="rId56" xr:uid="{01BE0155-B284-4040-A373-31B6093F74AD}"/>
    <hyperlink ref="B41" r:id="rId57" display="33755" xr:uid="{6892039D-C967-4F72-A935-846335A5096F}"/>
    <hyperlink ref="A42" r:id="rId58" xr:uid="{7C9D2865-B4ED-420D-B1B4-17702074885E}"/>
    <hyperlink ref="A43" r:id="rId59" xr:uid="{48CD0003-1EAC-415F-9ED9-1E9B25838409}"/>
    <hyperlink ref="B43" r:id="rId60" display="32811" xr:uid="{D854D40E-33C3-4A85-B4DD-3BF907147FB7}"/>
    <hyperlink ref="A44" r:id="rId61" xr:uid="{080459DA-8BE8-410C-84D3-3B77EF65DE3F}"/>
    <hyperlink ref="A45" r:id="rId62" xr:uid="{8DA08484-0B12-4227-9813-A04DAD18F6A7}"/>
    <hyperlink ref="B45" r:id="rId63" display="34698" xr:uid="{84ADDBF2-C8E0-4F8C-91C7-15CF4C6B2226}"/>
    <hyperlink ref="A46" r:id="rId64" xr:uid="{66F81A63-A094-4ED0-9B85-16E8EEFF4505}"/>
    <hyperlink ref="A47" r:id="rId65" xr:uid="{68AFC0B7-5F15-4F28-9E16-AE03D7E1C246}"/>
    <hyperlink ref="A48" r:id="rId66" xr:uid="{5AACD53B-5D27-43B5-AB98-F4C8DCABEDE7}"/>
    <hyperlink ref="A49" r:id="rId67" xr:uid="{E26D066C-AB35-4092-8576-196280395A8E}"/>
    <hyperlink ref="B49" r:id="rId68" display="33401" xr:uid="{1BF08B12-8C67-4A10-AE44-FC6969C320A8}"/>
    <hyperlink ref="A50" r:id="rId69" xr:uid="{FD793CC2-1281-47FF-A342-99BFFAFAEBDD}"/>
    <hyperlink ref="A51" r:id="rId70" xr:uid="{5A542297-67CD-46CB-8070-A26E5084F87A}"/>
    <hyperlink ref="B51" r:id="rId71" display="33781" xr:uid="{3D780544-EAE6-451C-8331-C4C19620FC02}"/>
    <hyperlink ref="A52" r:id="rId72" xr:uid="{81E6DB83-95F1-4CB9-8B46-BEB0F6D998C0}"/>
    <hyperlink ref="A53" r:id="rId73" xr:uid="{99B24C39-9F1B-45F3-AF90-13673E94B59D}"/>
    <hyperlink ref="A54" r:id="rId74" xr:uid="{857A2D3C-0572-4BE4-AAB7-0E89AB652D6F}"/>
    <hyperlink ref="B54" r:id="rId75" display="33442" xr:uid="{10A64CA6-FF35-485E-AA16-952F82746E41}"/>
    <hyperlink ref="A55" r:id="rId76" xr:uid="{87C1FFE3-AC45-4FD9-AE78-03CB3384CA72}"/>
    <hyperlink ref="A56" r:id="rId77" xr:uid="{96485972-6622-4964-8C0A-9DB5E602333A}"/>
    <hyperlink ref="A57" r:id="rId78" xr:uid="{D5AF7C47-E63E-4C62-81F2-4A933F0499B5}"/>
    <hyperlink ref="A58" r:id="rId79" xr:uid="{4872EA0A-8892-4637-968D-B64BE7B04B7B}"/>
    <hyperlink ref="A59" r:id="rId80" xr:uid="{9199A532-2EEE-4ACB-9447-09B9E3CCDE73}"/>
    <hyperlink ref="B59" r:id="rId81" display="33065" xr:uid="{934BE17E-C9FF-46D8-ADD4-B83109A06732}"/>
    <hyperlink ref="A60" r:id="rId82" xr:uid="{03CD5876-A8D4-4E38-B04C-D5718C1E09D0}"/>
    <hyperlink ref="B60" r:id="rId83" display="33056" xr:uid="{D568F188-F41C-41E8-A2B7-92E06863F721}"/>
    <hyperlink ref="A61" r:id="rId84" xr:uid="{5FAB3E90-003B-4DE5-BC13-24A92FF575C4}"/>
    <hyperlink ref="B61" r:id="rId85" display="33486" xr:uid="{9A419C0D-3889-4AD8-B0BD-A7268358681F}"/>
    <hyperlink ref="A62" r:id="rId86" xr:uid="{30AEB0DD-C4E1-41B6-ACB3-910DA8A5AE11}"/>
    <hyperlink ref="A63" r:id="rId87" xr:uid="{8AEBD7D0-BAFE-475F-8EC7-0A47B6A35883}"/>
    <hyperlink ref="A64" r:id="rId88" xr:uid="{63671210-7B76-44F8-81E2-D3A5656D463A}"/>
    <hyperlink ref="B64" r:id="rId89" display="32605" xr:uid="{E14780DA-576E-4642-A06D-D700454F61CA}"/>
    <hyperlink ref="A65" r:id="rId90" xr:uid="{AA038E68-2942-47AF-BF0F-7FD0C9245047}"/>
    <hyperlink ref="B65" r:id="rId91" display="33351" xr:uid="{32A69C0C-F65E-4EEB-9F1E-61D3B2564776}"/>
    <hyperlink ref="A66" r:id="rId92" xr:uid="{0208220D-7F7A-47F6-9206-0E7BB8353225}"/>
    <hyperlink ref="B66" r:id="rId93" display="32114" xr:uid="{B0DFBE4A-F179-4CFB-A672-D49FCC749D25}"/>
    <hyperlink ref="A67" r:id="rId94" xr:uid="{A80787E1-F91C-4BDC-9865-3EBDC7AE3072}"/>
    <hyperlink ref="B67" r:id="rId95" display="33063" xr:uid="{8660C85C-E9E3-4326-A20F-6BE13271C871}"/>
    <hyperlink ref="A68" r:id="rId96" xr:uid="{A5C422AA-5938-42D6-9A1C-95C9F36059EE}"/>
    <hyperlink ref="A69" r:id="rId97" xr:uid="{85FD7223-C020-4828-AEB0-81F28A4F296D}"/>
    <hyperlink ref="A70" r:id="rId98" xr:uid="{2D17DF26-74E1-408D-92CB-371ADDB19887}"/>
    <hyperlink ref="A71" r:id="rId99" xr:uid="{66387D40-80E8-4799-9F77-951B4AD26F35}"/>
    <hyperlink ref="B71" r:id="rId100" display="32501" xr:uid="{92B106F1-F786-4E55-A65B-2827C236D080}"/>
    <hyperlink ref="A72" r:id="rId101" xr:uid="{EBF6F3EB-B33A-4039-8ED4-A7EC8E05E440}"/>
    <hyperlink ref="B72" r:id="rId102" display="34950" xr:uid="{DFDB3AD6-12A6-43F3-AB1B-4BBA39B1669D}"/>
    <hyperlink ref="A73" r:id="rId103" xr:uid="{436F77AD-119D-4312-B445-3E037F84BE1F}"/>
    <hyperlink ref="A74" r:id="rId104" xr:uid="{A65AA972-542B-4E57-8FDC-4379CD04812F}"/>
    <hyperlink ref="B74" r:id="rId105" display="32922" xr:uid="{F28B6967-BAA1-4ED0-BACF-903117189A5F}"/>
    <hyperlink ref="A75" r:id="rId106" xr:uid="{CB0BE2B8-D7CE-4DB1-9127-AC54AFBB9AC8}"/>
    <hyperlink ref="A76" r:id="rId107" xr:uid="{CA7ECF84-4A30-4D5A-9B0B-481EAA9ED780}"/>
    <hyperlink ref="B76" r:id="rId108" display="33901" xr:uid="{94C45645-F112-4236-8782-EB961FC4381B}"/>
    <hyperlink ref="A77" r:id="rId109" xr:uid="{8402B4BC-2A77-49D2-8AF0-82B9A752F827}"/>
    <hyperlink ref="B77" r:id="rId110" display="33445" xr:uid="{F89E1160-BF9D-471E-9C0F-1838ACF906CC}"/>
    <hyperlink ref="A78" r:id="rId111" xr:uid="{1EF2E306-24B1-4376-B962-85994C3444AC}"/>
    <hyperlink ref="A79" r:id="rId112" xr:uid="{F34A335E-E3F0-4BCC-914A-BB2B76BD0AA2}"/>
    <hyperlink ref="A80" r:id="rId113" xr:uid="{F0896DDD-958C-49CC-A281-C4E9B1C59DA8}"/>
    <hyperlink ref="A81" r:id="rId114" xr:uid="{6A3878BC-B80B-4072-8B88-DC481A1CB98A}"/>
    <hyperlink ref="B81" r:id="rId115" display="34102" xr:uid="{6F7F72F1-938F-4433-A83F-C6ABB1B79F12}"/>
    <hyperlink ref="A82" r:id="rId116" xr:uid="{F8E4BB9C-FC59-4772-A20D-80C5C16B2E26}"/>
    <hyperlink ref="B82" r:id="rId117" display="33435" xr:uid="{4154CFD2-48BA-47E5-91D5-53CF93EB5D7D}"/>
    <hyperlink ref="A83" r:id="rId118" xr:uid="{B0272DB0-512F-42F0-BA4E-24D777E1C282}"/>
    <hyperlink ref="B83" r:id="rId119" display="33615" xr:uid="{AEA10F9F-AA42-44B0-8DE5-1B5C6C406EEC}"/>
    <hyperlink ref="A84" r:id="rId120" xr:uid="{039F4CF8-5D7B-4283-B0A9-44C251C547DC}"/>
    <hyperlink ref="B84" r:id="rId121" display="32935" xr:uid="{AA7B53E6-55CC-4537-A632-B41147721C6D}"/>
    <hyperlink ref="A85" r:id="rId122" xr:uid="{E50EAF49-4ED3-45B6-99EB-3D41F514461D}"/>
    <hyperlink ref="A86" r:id="rId123" xr:uid="{72529252-EEC4-4E88-AC00-1CBE2458FB78}"/>
    <hyperlink ref="A87" r:id="rId124" xr:uid="{E9428BD9-5901-477B-807E-70F9520DE32C}"/>
    <hyperlink ref="A88" r:id="rId125" xr:uid="{323C82ED-2A0F-4B5F-93D2-518529135ED5}"/>
    <hyperlink ref="A89" r:id="rId126" xr:uid="{067F1876-C908-43F6-96DC-053C9DCBF1C2}"/>
    <hyperlink ref="B89" r:id="rId127" display="33028" xr:uid="{F32D26BC-8040-4CD7-AB51-9A82D1A450EC}"/>
    <hyperlink ref="A90" r:id="rId128" xr:uid="{F7ED11A2-8225-4F0F-8E76-598DFF34F6A9}"/>
    <hyperlink ref="B90" r:id="rId129" display="33035" xr:uid="{9ABD902E-8603-47FC-A97E-DE080B9D0293}"/>
    <hyperlink ref="A91" r:id="rId130" xr:uid="{A2F050E3-6A6B-46FB-826E-D0FCB49B34FC}"/>
    <hyperlink ref="B91" r:id="rId131" display="33404" xr:uid="{D37AC62B-BC85-4914-BB36-C2D50C06D2F5}"/>
    <hyperlink ref="A92" r:id="rId132" xr:uid="{959F3F86-FD3F-4249-80CC-1AB7BAAFC3BC}"/>
    <hyperlink ref="B92" r:id="rId133" display="34285" xr:uid="{510A5183-9F55-4913-9A38-00E541DB884A}"/>
    <hyperlink ref="A93" r:id="rId134" xr:uid="{7D837785-F1DC-4576-9577-EF74BE2A83FA}"/>
    <hyperlink ref="A94" r:id="rId135" xr:uid="{80463DCE-50B5-445F-8D40-778E6ABA64D6}"/>
    <hyperlink ref="B94" r:id="rId136" display="32301" xr:uid="{8C04E4A4-0074-4CB4-8627-DC3750C799D7}"/>
    <hyperlink ref="A95" r:id="rId137" xr:uid="{B8379937-2A82-4F59-BC2B-2C80DBE7A8F3}"/>
    <hyperlink ref="B95" r:id="rId138" display="33321" xr:uid="{260E2B21-923E-4FFC-B9B2-4C723B5A5D44}"/>
    <hyperlink ref="A96" r:id="rId139" xr:uid="{5E891104-0D4E-4E3C-92CB-2B58DF4F626E}"/>
    <hyperlink ref="A97" r:id="rId140" xr:uid="{FE4FA04A-A2D0-4E3B-9588-9526317E6B54}"/>
    <hyperlink ref="B97" r:id="rId141" display="34683" xr:uid="{9FD98DF8-CFF7-4A71-A325-25C0EB8087C7}"/>
    <hyperlink ref="A98" r:id="rId142" xr:uid="{2705567B-234C-4110-ADBE-C21DFE2E3646}"/>
    <hyperlink ref="A99" r:id="rId143" xr:uid="{C26C0F89-5A7F-4457-942D-3E7A1E92AA39}"/>
    <hyperlink ref="A100" r:id="rId144" xr:uid="{36AB8D00-CC31-4E34-B703-D154F0802F19}"/>
    <hyperlink ref="A101" r:id="rId145" xr:uid="{E9C518D7-0BCE-4079-A21E-7D166BD52653}"/>
    <hyperlink ref="A102" r:id="rId146" xr:uid="{8E4AE24C-3604-439E-B60A-7300F195FD3F}"/>
    <hyperlink ref="A103" r:id="rId147" xr:uid="{B7CA24EB-92CC-4A09-8177-35A3AA7263E7}"/>
    <hyperlink ref="A104" r:id="rId148" xr:uid="{037698CE-74D3-4B21-AFBA-27E3FD19AA51}"/>
    <hyperlink ref="A105" r:id="rId149" xr:uid="{54D6EED2-14A6-4DE8-AB89-B353AC2D313B}"/>
    <hyperlink ref="B105" r:id="rId150" display="33563" xr:uid="{5C32A568-AC40-4778-8CBD-D97408DE9684}"/>
    <hyperlink ref="A106" r:id="rId151" xr:uid="{D816C13F-D440-4E11-B780-EDB165D57A91}"/>
    <hyperlink ref="B106" r:id="rId152" display="34689" xr:uid="{1029A02B-32E6-4807-AF71-5ADC765E9DEE}"/>
    <hyperlink ref="A107" r:id="rId153" xr:uid="{31CD6C70-EC7C-4460-B2AA-A1F8EE6359C5}"/>
    <hyperlink ref="A108" r:id="rId154" xr:uid="{F7721F90-2C36-4969-B79F-2E86333AABC2}"/>
    <hyperlink ref="B108" r:id="rId155" display="33314" xr:uid="{49754041-2388-41AC-BED8-1AAC4F7F5E80}"/>
    <hyperlink ref="A109" r:id="rId156" xr:uid="{B950C093-A475-4704-ACAA-938650D4AA69}"/>
    <hyperlink ref="A110" r:id="rId157" xr:uid="{5622E67D-F076-4398-AC53-1268BB0FB71C}"/>
    <hyperlink ref="A111" r:id="rId158" xr:uid="{4BF42E1A-D1A9-497B-8D03-57B085EDB6B6}"/>
    <hyperlink ref="B111" r:id="rId159" display="33477" xr:uid="{E28236B4-249A-4BB3-BBF8-138A9E0CBA76}"/>
    <hyperlink ref="A112" r:id="rId160" xr:uid="{7F26E577-548F-4D1D-A2F0-C4FB47EF250D}"/>
    <hyperlink ref="A113" r:id="rId161" xr:uid="{490CBA38-02C3-471A-B6C2-E0951D4345B3}"/>
    <hyperlink ref="A114" r:id="rId162" xr:uid="{9894E05C-766C-4CD8-B4D6-1DDDA63C3169}"/>
    <hyperlink ref="A115" r:id="rId163" xr:uid="{DF8A8CE2-13A1-42B9-B0BE-4AC7B46D9909}"/>
    <hyperlink ref="A116" r:id="rId164" xr:uid="{F91502A7-9084-4FEA-8852-7717A9098078}"/>
    <hyperlink ref="A117" r:id="rId165" xr:uid="{485C8EDB-C064-4BD2-A2B8-B26AE678C08F}"/>
    <hyperlink ref="B117" r:id="rId166" display="32210" xr:uid="{7DC13F5B-4CBD-42F7-B9B0-CE42CDFBBEAF}"/>
    <hyperlink ref="A118" r:id="rId167" xr:uid="{5BFB0843-1A71-4B11-9E3C-B151DC3E6008}"/>
    <hyperlink ref="A119" r:id="rId168" xr:uid="{BBF6DC43-3C8E-446B-82BF-A71E9A5E856C}"/>
    <hyperlink ref="A120" r:id="rId169" xr:uid="{8DDE959E-1931-4F5A-B4BE-9DA3C4159253}"/>
    <hyperlink ref="A121" r:id="rId170" xr:uid="{B52A6C4C-1C42-45F3-B105-34A69E34D2DE}"/>
    <hyperlink ref="B121" r:id="rId171" display="34695" xr:uid="{4BAAB7AD-26EA-4506-BC22-D01FC287BD51}"/>
    <hyperlink ref="A122" r:id="rId172" xr:uid="{7506CD0B-449F-41FF-97C1-FB56BD5DC6C4}"/>
    <hyperlink ref="B122" r:id="rId173" display="33073" xr:uid="{7EDCDF57-B441-4D31-AAD0-6397C4EF8E1D}"/>
    <hyperlink ref="A123" r:id="rId174" xr:uid="{4A6100CC-1628-4BC0-B9DD-6D92976E7FA3}"/>
    <hyperlink ref="A124" r:id="rId175" xr:uid="{34AA8410-F5D8-482D-B77C-2841CC525756}"/>
    <hyperlink ref="A125" r:id="rId176" xr:uid="{B76D588B-EFB9-470D-A993-208C8B8405CC}"/>
    <hyperlink ref="A126" r:id="rId177" xr:uid="{345C8281-7C0B-46DD-8DEE-00F6708F225B}"/>
    <hyperlink ref="A127" r:id="rId178" xr:uid="{294E3C22-FCEE-4C13-9A88-062606014638}"/>
    <hyperlink ref="A128" r:id="rId179" xr:uid="{6E969284-351B-434E-9E6A-4D740AEBD81C}"/>
    <hyperlink ref="B128" r:id="rId180" display="33511" xr:uid="{A9E15136-1AEE-4B52-84BF-2D7C8748FA0C}"/>
    <hyperlink ref="A129" r:id="rId181" xr:uid="{019CE46A-C8BD-4D7E-BFB2-D8C242D98327}"/>
    <hyperlink ref="B129" r:id="rId182" display="32952" xr:uid="{322CBEB5-AF26-4DF6-BA6F-0A544D4FE5F2}"/>
    <hyperlink ref="A130" r:id="rId183" xr:uid="{934A15D2-1829-4B2A-B9EC-680C061EBD70}"/>
    <hyperlink ref="A131" r:id="rId184" xr:uid="{653746DA-4752-426E-A1AF-426BF4CD4C38}"/>
    <hyperlink ref="A132" r:id="rId185" xr:uid="{C5CFB0E2-C7B1-4B24-9BC3-A502F7148D7C}"/>
    <hyperlink ref="A133" r:id="rId186" xr:uid="{5D4BB871-AF1F-4DED-93C0-479CFCFA5368}"/>
    <hyperlink ref="A134" r:id="rId187" xr:uid="{3FA9C378-BB11-45DC-8B95-A51614B540C4}"/>
    <hyperlink ref="A135" r:id="rId188" xr:uid="{E962E8A3-20F1-42EB-B4C0-90DEAA83F5A2}"/>
    <hyperlink ref="B135" r:id="rId189" display="33625" xr:uid="{21CE7F5B-B0F7-434B-9295-1603D782FDB6}"/>
    <hyperlink ref="A136" r:id="rId190" xr:uid="{B0FC4E65-511C-4596-AF38-54238185A3F7}"/>
    <hyperlink ref="A137" r:id="rId191" xr:uid="{E7A9FB5E-8B0C-49A2-AD95-2FF080400B27}"/>
    <hyperlink ref="A138" r:id="rId192" xr:uid="{A0443A5E-2B82-46FE-A2E0-6379A1725A08}"/>
    <hyperlink ref="A139" r:id="rId193" xr:uid="{D47CCF88-A174-486C-9ED9-164A41E4B064}"/>
    <hyperlink ref="A140" r:id="rId194" xr:uid="{09CC7F4A-0E47-445E-90C1-F826ECD09B55}"/>
    <hyperlink ref="A141" r:id="rId195" xr:uid="{7875E1A7-BFA9-4FDA-B534-19E8F1C0F104}"/>
    <hyperlink ref="A142" r:id="rId196" xr:uid="{C0BAC832-CE8C-48D1-B4C6-DB3A67DFB144}"/>
    <hyperlink ref="A143" r:id="rId197" xr:uid="{F92B1ED7-B220-4275-930C-33F868760638}"/>
    <hyperlink ref="A144" r:id="rId198" xr:uid="{E421E663-441A-4E12-8509-2AC30CB73E0B}"/>
    <hyperlink ref="A145" r:id="rId199" xr:uid="{FE8A5B0D-B523-458C-BEFE-BC20C21D5934}"/>
    <hyperlink ref="A146" r:id="rId200" xr:uid="{ABC70C5A-AFBF-4A52-BD58-4FB5D7F6E42A}"/>
    <hyperlink ref="A147" r:id="rId201" xr:uid="{B4B0D635-95C7-4808-BADB-0093CE2F8C21}"/>
    <hyperlink ref="B147" r:id="rId202" display="32129" xr:uid="{61D862CC-6BC4-4EDB-8461-4F874849C1D9}"/>
    <hyperlink ref="A148" r:id="rId203" xr:uid="{AE0B32C0-EB24-4012-86D0-7594C0581B6E}"/>
    <hyperlink ref="B148" r:id="rId204" display="32065" xr:uid="{69346B8F-716F-4BA1-AC5C-47876FF30A04}"/>
    <hyperlink ref="A149" r:id="rId205" xr:uid="{E84E6DE0-A94F-44EC-A6FC-6EF093154E7E}"/>
    <hyperlink ref="A150" r:id="rId206" xr:uid="{F66C1495-CDE9-4E4B-AB63-85EAD0D24E76}"/>
    <hyperlink ref="B150" r:id="rId207" display="33414" xr:uid="{E6A987A5-630D-42B2-8B43-DD177D7DD93F}"/>
    <hyperlink ref="A151" r:id="rId208" xr:uid="{AD14D778-E10A-49A7-9443-39CB7E9E2D01}"/>
    <hyperlink ref="A152" r:id="rId209" xr:uid="{99AE7192-E8BB-42C1-9C12-29063001CFF0}"/>
    <hyperlink ref="B152" r:id="rId210" display="34761" xr:uid="{37243CE2-1D10-4149-BDE8-E694254077DD}"/>
    <hyperlink ref="A153" r:id="rId211" xr:uid="{6615930C-B655-4F11-9CD8-8EF17C1C981E}"/>
    <hyperlink ref="B153" r:id="rId212" display="34743" xr:uid="{F8061274-91FA-412F-BA00-E1AD1FBE19F5}"/>
    <hyperlink ref="A154" r:id="rId213" xr:uid="{CEFCACB6-1A74-4EF6-B6D5-36DA577E5E05}"/>
    <hyperlink ref="A155" r:id="rId214" xr:uid="{E895EBE2-9198-424C-994D-1321FB7A3DEE}"/>
    <hyperlink ref="A156" r:id="rId215" xr:uid="{AE1ABFEE-A267-4DC1-8A0C-909EEE11A87B}"/>
    <hyperlink ref="A157" r:id="rId216" xr:uid="{B3FF513B-5725-4FE4-AE4B-DE9DF8C31AD1}"/>
    <hyperlink ref="B157" r:id="rId217" display="33914" xr:uid="{4F9091F3-1503-4A2F-BC97-2822B9EA58B7}"/>
    <hyperlink ref="A158" r:id="rId218" xr:uid="{BEE9B827-2C51-4286-88BF-275441EA8356}"/>
    <hyperlink ref="B158" r:id="rId219" display="32828" xr:uid="{92C566CC-3649-464F-9B16-6EB917A9CACA}"/>
    <hyperlink ref="A159" r:id="rId220" xr:uid="{8330085C-F8F7-4890-9125-6FF4181DD4A3}"/>
    <hyperlink ref="A160" r:id="rId221" xr:uid="{62273EB0-E4EC-448E-B31E-BB34B575D019}"/>
    <hyperlink ref="A161" r:id="rId222" xr:uid="{5FCDA121-E17F-4E30-BB5C-CC071A49C81F}"/>
    <hyperlink ref="A162" r:id="rId223" xr:uid="{071EB33A-8047-459A-8D0D-0D259B04716C}"/>
    <hyperlink ref="B162" r:id="rId224" display="33952" xr:uid="{D3AF9B8E-74F2-4399-ABD7-2BB6E50D9A12}"/>
    <hyperlink ref="A163" r:id="rId225" xr:uid="{F1F4E7EC-9AD6-4FF8-B27F-60351CA9A487}"/>
    <hyperlink ref="B163" r:id="rId226" display="33917" xr:uid="{0AB28364-5E62-4BED-97B4-07D777D3E470}"/>
    <hyperlink ref="A164" r:id="rId227" xr:uid="{114E7E59-6FB9-4D87-8488-2D6915EE1D65}"/>
    <hyperlink ref="A165" r:id="rId228" xr:uid="{16736678-1EBB-45F7-9084-F791823096D2}"/>
    <hyperlink ref="A166" r:id="rId229" xr:uid="{D66E5F61-1D9A-4253-8017-F1457D002770}"/>
    <hyperlink ref="A167" r:id="rId230" xr:uid="{2932C7D8-EE20-4DB8-9229-68FD0DCF00C8}"/>
    <hyperlink ref="B167" r:id="rId231" display="32713" xr:uid="{C29D87B7-2262-4F1B-A038-A8439289C51A}"/>
    <hyperlink ref="A168" r:id="rId232" xr:uid="{93611383-72AC-4DEF-B6F5-0C12EACAB53E}"/>
    <hyperlink ref="B168" r:id="rId233" display="34609" xr:uid="{7B21A5A5-B2CF-4F06-9738-3D27B8E44E2E}"/>
    <hyperlink ref="A169" r:id="rId234" xr:uid="{A1AFC28F-FAC0-471E-A84D-CA2117099698}"/>
    <hyperlink ref="B169" r:id="rId235" display="33569" xr:uid="{4F02E75E-B08A-4469-A12D-FE6CA5CE994C}"/>
    <hyperlink ref="A170" r:id="rId236" xr:uid="{B652C85A-9D59-41FB-9940-3B740A73C0F3}"/>
    <hyperlink ref="B170" r:id="rId237" display="33327" xr:uid="{A20C0581-0385-4E7C-9650-B1BD11E65A18}"/>
    <hyperlink ref="A171" r:id="rId238" xr:uid="{85DEC8B0-E19E-463D-B941-17FF27601B6A}"/>
    <hyperlink ref="A172" r:id="rId239" xr:uid="{143E2495-832A-49E2-A8D9-3792D538E968}"/>
    <hyperlink ref="A173" r:id="rId240" xr:uid="{450A9D4F-9FD8-45A2-84C5-1B8295A3041C}"/>
    <hyperlink ref="A174" r:id="rId241" xr:uid="{96231096-8F36-4BAD-8118-AEBE9C3CB818}"/>
    <hyperlink ref="A175" r:id="rId242" xr:uid="{DD8737F5-A93D-4D01-957D-94A81A231E8F}"/>
    <hyperlink ref="A176" r:id="rId243" xr:uid="{5D98CAD3-F2E8-4FB2-9C04-78579676D2E7}"/>
    <hyperlink ref="A177" r:id="rId244" xr:uid="{D7B9B941-0CEF-4C7C-B44D-CEED7E25494A}"/>
    <hyperlink ref="A178" r:id="rId245" xr:uid="{70410427-0F7A-4BA3-9699-BC652542ABCF}"/>
    <hyperlink ref="A179" r:id="rId246" xr:uid="{5B389455-190B-4EE8-9102-A16EB0CEDE42}"/>
    <hyperlink ref="A180" r:id="rId247" xr:uid="{DB755C89-8727-4849-B36F-137437DB02B9}"/>
    <hyperlink ref="B180" r:id="rId248" display="34953" xr:uid="{1C1CFAF9-96B9-4BF2-8E22-994038CF7801}"/>
    <hyperlink ref="A181" r:id="rId249" xr:uid="{F615A3DA-8E50-420C-83E3-7BE75C6282DC}"/>
    <hyperlink ref="B181" r:id="rId250" display="32907" xr:uid="{2CCA672E-27AA-4485-BA68-66D62C0A09DF}"/>
    <hyperlink ref="A182" r:id="rId251" xr:uid="{5CC68298-4950-459E-B130-FD1B6FC3B6FD}"/>
    <hyperlink ref="A183" r:id="rId252" xr:uid="{D0F22DF2-E99E-43F9-8057-17D8E748B488}"/>
    <hyperlink ref="A184" r:id="rId253" xr:uid="{2069D0AA-CB44-41FB-8719-799D9100F11D}"/>
    <hyperlink ref="A185" r:id="rId254" xr:uid="{70688C50-8F9C-465D-A558-22769F9B2318}"/>
    <hyperlink ref="A186" r:id="rId255" xr:uid="{1BA97F2E-1FAF-4CDE-8CAB-0003B93E664C}"/>
    <hyperlink ref="A187" r:id="rId256" xr:uid="{680A3156-7FC5-40B3-9C63-0586A1FD8DD6}"/>
    <hyperlink ref="A188" r:id="rId257" xr:uid="{4EDCFF6D-6828-43FE-B6DC-EDEEE13DBB27}"/>
    <hyperlink ref="A189" r:id="rId258" xr:uid="{3C0312C0-FF62-41AD-A029-0426C4A71BC8}"/>
    <hyperlink ref="A190" r:id="rId259" xr:uid="{6C3AFB7E-C770-440A-A270-896FA7F0DAD2}"/>
    <hyperlink ref="B190" r:id="rId260" display="32003" xr:uid="{55CFF5C5-C028-412A-9275-9BA1EB8E6EA3}"/>
    <hyperlink ref="A191" r:id="rId261" xr:uid="{577CD1A5-9986-4E6B-AE5B-36CEC941616E}"/>
    <hyperlink ref="B191" r:id="rId262" display="33543" xr:uid="{2C71B05A-E44C-4562-AADA-5D9CD82F78CF}"/>
    <hyperlink ref="A192" r:id="rId263" xr:uid="{DAED9077-1BFA-4DC1-9E33-0C02FF96AB04}"/>
    <hyperlink ref="B192" r:id="rId264" display="34685" xr:uid="{2A6110FD-3014-4690-A33B-17686B1D41A6}"/>
    <hyperlink ref="A193" r:id="rId265" xr:uid="{9347F66C-741B-4127-9099-67A2D1AA228B}"/>
    <hyperlink ref="B193" r:id="rId266" display="33548" xr:uid="{360EC8A0-BD6A-4D75-B992-2F756B5A47D7}"/>
    <hyperlink ref="A194" r:id="rId267" xr:uid="{0E019EE2-9173-4287-99E9-2C5C33593BE5}"/>
    <hyperlink ref="B194" r:id="rId268" display="33573" xr:uid="{7C36549A-0318-4895-8A3F-84A71B47172B}"/>
    <hyperlink ref="A195" r:id="rId269" xr:uid="{59432334-E895-4879-B1A5-26E8E2C3A660}"/>
    <hyperlink ref="A196" r:id="rId270" xr:uid="{5CF27FA6-FC4A-4FD3-9F69-E423A92FF3F8}"/>
    <hyperlink ref="A197" r:id="rId271" xr:uid="{E13D390B-8343-4864-9D91-E74955D5D18B}"/>
    <hyperlink ref="B197" r:id="rId272" display="33971" xr:uid="{49058580-09F0-4208-A4A3-CAFAE4CEEC2D}"/>
    <hyperlink ref="A198" r:id="rId273" xr:uid="{AE7B7B35-2DAE-4FFD-8667-F31B4A45CDEA}"/>
    <hyperlink ref="B198" r:id="rId274" display="34288" xr:uid="{89088A7D-889A-47B9-9621-AAD2F14B69C1}"/>
    <hyperlink ref="A199" r:id="rId275" xr:uid="{63EBBDAB-F8E6-4725-B5ED-08D319C4FD9F}"/>
    <hyperlink ref="B199" r:id="rId276" display="32164" xr:uid="{A986A69E-009B-48B4-BD93-4C74FCFA17CD}"/>
    <hyperlink ref="A200" r:id="rId277" xr:uid="{0F92AB6F-738F-4E6C-83BF-243F3FD5F98D}"/>
    <hyperlink ref="A201" r:id="rId278" xr:uid="{41E8DA5C-2E3B-433C-B14E-09446134A4D2}"/>
    <hyperlink ref="A202" r:id="rId279" xr:uid="{1C859963-3232-4316-8DE7-971C96342CEA}"/>
    <hyperlink ref="A203" r:id="rId280" xr:uid="{E4D4887C-86C4-4248-8F1D-8602F90258D8}"/>
  </hyperlinks>
  <pageMargins left="0.7" right="0.7" top="0.75" bottom="0.75" header="0.3" footer="0.3"/>
  <tableParts count="1">
    <tablePart r:id="rId28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E15B-D896-40B0-8959-7945D8CBA683}">
  <dimension ref="A1:F59"/>
  <sheetViews>
    <sheetView topLeftCell="A49" workbookViewId="0">
      <selection activeCell="C59" sqref="C59:E5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361</v>
      </c>
      <c r="B2" s="3"/>
      <c r="C2" s="3">
        <v>60</v>
      </c>
      <c r="D2" s="3">
        <v>45</v>
      </c>
      <c r="E2" s="3">
        <v>69</v>
      </c>
      <c r="F2" s="4">
        <v>19335</v>
      </c>
    </row>
    <row r="3" spans="1:6" ht="76.5">
      <c r="A3" s="5" t="s">
        <v>1087</v>
      </c>
      <c r="B3" s="5">
        <v>30318</v>
      </c>
      <c r="C3" s="6">
        <v>48</v>
      </c>
      <c r="D3" s="6">
        <v>44</v>
      </c>
      <c r="E3" s="6">
        <v>42</v>
      </c>
      <c r="F3" s="7">
        <v>420003</v>
      </c>
    </row>
    <row r="4" spans="1:6" ht="30.75">
      <c r="A4" s="2" t="s">
        <v>1088</v>
      </c>
      <c r="B4" s="3"/>
      <c r="C4" s="3">
        <v>46</v>
      </c>
      <c r="D4" s="3">
        <v>36</v>
      </c>
      <c r="E4" s="3">
        <v>27</v>
      </c>
      <c r="F4" s="4">
        <v>40456</v>
      </c>
    </row>
    <row r="5" spans="1:6" ht="15.75">
      <c r="A5" s="5" t="s">
        <v>1089</v>
      </c>
      <c r="B5" s="6"/>
      <c r="C5" s="6">
        <v>44</v>
      </c>
      <c r="D5" s="9" t="s">
        <v>353</v>
      </c>
      <c r="E5" s="6">
        <v>52</v>
      </c>
      <c r="F5" s="7">
        <v>136286</v>
      </c>
    </row>
    <row r="6" spans="1:6" ht="45.75">
      <c r="A6" s="2" t="s">
        <v>1090</v>
      </c>
      <c r="B6" s="3"/>
      <c r="C6" s="3">
        <v>44</v>
      </c>
      <c r="D6" s="3">
        <v>32</v>
      </c>
      <c r="E6" s="3">
        <v>25</v>
      </c>
      <c r="F6" s="4">
        <v>18947</v>
      </c>
    </row>
    <row r="7" spans="1:6" ht="30.75">
      <c r="A7" s="5" t="s">
        <v>1091</v>
      </c>
      <c r="B7" s="6"/>
      <c r="C7" s="6">
        <v>43</v>
      </c>
      <c r="D7" s="6">
        <v>31</v>
      </c>
      <c r="E7" s="6">
        <v>41</v>
      </c>
      <c r="F7" s="7">
        <v>16698</v>
      </c>
    </row>
    <row r="8" spans="1:6" ht="15.75">
      <c r="A8" s="2" t="s">
        <v>1092</v>
      </c>
      <c r="B8" s="3"/>
      <c r="C8" s="3">
        <v>36</v>
      </c>
      <c r="D8" s="3">
        <v>21</v>
      </c>
      <c r="E8" s="3">
        <v>27</v>
      </c>
      <c r="F8" s="4">
        <v>56579</v>
      </c>
    </row>
    <row r="9" spans="1:6" ht="15.75">
      <c r="A9" s="5" t="s">
        <v>1093</v>
      </c>
      <c r="B9" s="6"/>
      <c r="C9" s="6">
        <v>34</v>
      </c>
      <c r="D9" s="6">
        <v>23</v>
      </c>
      <c r="E9" s="6">
        <v>28</v>
      </c>
      <c r="F9" s="7">
        <v>51271</v>
      </c>
    </row>
    <row r="10" spans="1:6" ht="30.75">
      <c r="A10" s="2" t="s">
        <v>1094</v>
      </c>
      <c r="B10" s="3"/>
      <c r="C10" s="3">
        <v>34</v>
      </c>
      <c r="D10" s="3">
        <v>27</v>
      </c>
      <c r="E10" s="3">
        <v>38</v>
      </c>
      <c r="F10" s="4">
        <v>18468</v>
      </c>
    </row>
    <row r="11" spans="1:6" ht="30.75">
      <c r="A11" s="5" t="s">
        <v>1095</v>
      </c>
      <c r="B11" s="5">
        <v>30338</v>
      </c>
      <c r="C11" s="6">
        <v>33</v>
      </c>
      <c r="D11" s="6">
        <v>25</v>
      </c>
      <c r="E11" s="6">
        <v>25</v>
      </c>
      <c r="F11" s="7">
        <v>46267</v>
      </c>
    </row>
    <row r="12" spans="1:6" ht="30.75">
      <c r="A12" s="2" t="s">
        <v>1096</v>
      </c>
      <c r="B12" s="3"/>
      <c r="C12" s="3">
        <v>32</v>
      </c>
      <c r="D12" s="8" t="s">
        <v>353</v>
      </c>
      <c r="E12" s="3">
        <v>48</v>
      </c>
      <c r="F12" s="4">
        <v>28422</v>
      </c>
    </row>
    <row r="13" spans="1:6" ht="30.75">
      <c r="A13" s="5" t="s">
        <v>948</v>
      </c>
      <c r="B13" s="6"/>
      <c r="C13" s="6">
        <v>31</v>
      </c>
      <c r="D13" s="9" t="s">
        <v>353</v>
      </c>
      <c r="E13" s="6">
        <v>23</v>
      </c>
      <c r="F13" s="7">
        <v>33804</v>
      </c>
    </row>
    <row r="14" spans="1:6" ht="30.75">
      <c r="A14" s="2" t="s">
        <v>1097</v>
      </c>
      <c r="B14" s="2">
        <v>30344</v>
      </c>
      <c r="C14" s="3">
        <v>31</v>
      </c>
      <c r="D14" s="3">
        <v>39</v>
      </c>
      <c r="E14" s="3">
        <v>24</v>
      </c>
      <c r="F14" s="4">
        <v>33712</v>
      </c>
    </row>
    <row r="15" spans="1:6" ht="15.75">
      <c r="A15" s="5" t="s">
        <v>1098</v>
      </c>
      <c r="B15" s="6"/>
      <c r="C15" s="6">
        <v>31</v>
      </c>
      <c r="D15" s="9" t="s">
        <v>353</v>
      </c>
      <c r="E15" s="6">
        <v>21</v>
      </c>
      <c r="F15" s="7">
        <v>26600</v>
      </c>
    </row>
    <row r="16" spans="1:6" ht="15.75">
      <c r="A16" s="2" t="s">
        <v>1099</v>
      </c>
      <c r="B16" s="3"/>
      <c r="C16" s="3">
        <v>31</v>
      </c>
      <c r="D16" s="8" t="s">
        <v>353</v>
      </c>
      <c r="E16" s="3">
        <v>33</v>
      </c>
      <c r="F16" s="4">
        <v>23643</v>
      </c>
    </row>
    <row r="17" spans="1:6" ht="15.75">
      <c r="A17" s="5" t="s">
        <v>304</v>
      </c>
      <c r="B17" s="5">
        <v>31204</v>
      </c>
      <c r="C17" s="6">
        <v>30</v>
      </c>
      <c r="D17" s="9" t="s">
        <v>353</v>
      </c>
      <c r="E17" s="6">
        <v>32</v>
      </c>
      <c r="F17" s="7">
        <v>91351</v>
      </c>
    </row>
    <row r="18" spans="1:6" ht="15.75">
      <c r="A18" s="2" t="s">
        <v>1100</v>
      </c>
      <c r="B18" s="3"/>
      <c r="C18" s="3">
        <v>30</v>
      </c>
      <c r="D18" s="8" t="s">
        <v>353</v>
      </c>
      <c r="E18" s="3">
        <v>45</v>
      </c>
      <c r="F18" s="4">
        <v>54518</v>
      </c>
    </row>
    <row r="19" spans="1:6" ht="15.75">
      <c r="A19" s="5" t="s">
        <v>1101</v>
      </c>
      <c r="B19" s="6"/>
      <c r="C19" s="6">
        <v>30</v>
      </c>
      <c r="D19" s="9" t="s">
        <v>353</v>
      </c>
      <c r="E19" s="6">
        <v>34</v>
      </c>
      <c r="F19" s="7">
        <v>33128</v>
      </c>
    </row>
    <row r="20" spans="1:6" ht="30.75">
      <c r="A20" s="2" t="s">
        <v>1102</v>
      </c>
      <c r="B20" s="3"/>
      <c r="C20" s="3">
        <v>28</v>
      </c>
      <c r="D20" s="3">
        <v>18</v>
      </c>
      <c r="E20" s="3">
        <v>28</v>
      </c>
      <c r="F20" s="4">
        <v>28546</v>
      </c>
    </row>
    <row r="21" spans="1:6" ht="45.75">
      <c r="A21" s="5" t="s">
        <v>1103</v>
      </c>
      <c r="B21" s="5">
        <v>30605</v>
      </c>
      <c r="C21" s="6">
        <v>27</v>
      </c>
      <c r="D21" s="9" t="s">
        <v>353</v>
      </c>
      <c r="E21" s="6">
        <v>34</v>
      </c>
      <c r="F21" s="7">
        <v>115452</v>
      </c>
    </row>
    <row r="22" spans="1:6" ht="30.75">
      <c r="A22" s="2" t="s">
        <v>1104</v>
      </c>
      <c r="B22" s="2">
        <v>30350</v>
      </c>
      <c r="C22" s="3">
        <v>27</v>
      </c>
      <c r="D22" s="3">
        <v>25</v>
      </c>
      <c r="E22" s="3">
        <v>20</v>
      </c>
      <c r="F22" s="4">
        <v>93853</v>
      </c>
    </row>
    <row r="23" spans="1:6" ht="15.75">
      <c r="A23" s="5" t="s">
        <v>1105</v>
      </c>
      <c r="B23" s="6"/>
      <c r="C23" s="6">
        <v>27</v>
      </c>
      <c r="D23" s="9" t="s">
        <v>353</v>
      </c>
      <c r="E23" s="6">
        <v>38</v>
      </c>
      <c r="F23" s="7">
        <v>36303</v>
      </c>
    </row>
    <row r="24" spans="1:6" ht="15.75">
      <c r="A24" s="2" t="s">
        <v>1106</v>
      </c>
      <c r="B24" s="3"/>
      <c r="C24" s="3">
        <v>27</v>
      </c>
      <c r="D24" s="8" t="s">
        <v>353</v>
      </c>
      <c r="E24" s="3">
        <v>29</v>
      </c>
      <c r="F24" s="4">
        <v>17041</v>
      </c>
    </row>
    <row r="25" spans="1:6" ht="30.75">
      <c r="A25" s="5" t="s">
        <v>1107</v>
      </c>
      <c r="B25" s="6"/>
      <c r="C25" s="6">
        <v>26</v>
      </c>
      <c r="D25" s="9" t="s">
        <v>353</v>
      </c>
      <c r="E25" s="6">
        <v>23</v>
      </c>
      <c r="F25" s="7">
        <v>29783</v>
      </c>
    </row>
    <row r="26" spans="1:6" ht="15.75">
      <c r="A26" s="2" t="s">
        <v>1108</v>
      </c>
      <c r="B26" s="3"/>
      <c r="C26" s="3">
        <v>26</v>
      </c>
      <c r="D26" s="8" t="s">
        <v>353</v>
      </c>
      <c r="E26" s="3">
        <v>28</v>
      </c>
      <c r="F26" s="4">
        <v>29588</v>
      </c>
    </row>
    <row r="27" spans="1:6" ht="30.75">
      <c r="A27" s="5" t="s">
        <v>1109</v>
      </c>
      <c r="B27" s="6"/>
      <c r="C27" s="6">
        <v>26</v>
      </c>
      <c r="D27" s="6">
        <v>36</v>
      </c>
      <c r="E27" s="6">
        <v>20</v>
      </c>
      <c r="F27" s="7">
        <v>23025</v>
      </c>
    </row>
    <row r="28" spans="1:6" ht="15.75">
      <c r="A28" s="2" t="s">
        <v>1110</v>
      </c>
      <c r="B28" s="3"/>
      <c r="C28" s="3">
        <v>26</v>
      </c>
      <c r="D28" s="8" t="s">
        <v>353</v>
      </c>
      <c r="E28" s="3">
        <v>32</v>
      </c>
      <c r="F28" s="4">
        <v>20425</v>
      </c>
    </row>
    <row r="29" spans="1:6" ht="30.75">
      <c r="A29" s="5" t="s">
        <v>1111</v>
      </c>
      <c r="B29" s="6"/>
      <c r="C29" s="6">
        <v>26</v>
      </c>
      <c r="D29" s="9" t="s">
        <v>353</v>
      </c>
      <c r="E29" s="6">
        <v>42</v>
      </c>
      <c r="F29" s="7">
        <v>18413</v>
      </c>
    </row>
    <row r="30" spans="1:6" ht="30.75">
      <c r="A30" s="2" t="s">
        <v>329</v>
      </c>
      <c r="B30" s="2">
        <v>31907</v>
      </c>
      <c r="C30" s="3">
        <v>25</v>
      </c>
      <c r="D30" s="8" t="s">
        <v>353</v>
      </c>
      <c r="E30" s="3">
        <v>31</v>
      </c>
      <c r="F30" s="4">
        <v>189885</v>
      </c>
    </row>
    <row r="31" spans="1:6" ht="30.75">
      <c r="A31" s="5" t="s">
        <v>1112</v>
      </c>
      <c r="B31" s="6"/>
      <c r="C31" s="6">
        <v>25</v>
      </c>
      <c r="D31" s="9" t="s">
        <v>353</v>
      </c>
      <c r="E31" s="6">
        <v>29</v>
      </c>
      <c r="F31" s="7">
        <v>19731</v>
      </c>
    </row>
    <row r="32" spans="1:6" ht="30.75">
      <c r="A32" s="2" t="s">
        <v>1113</v>
      </c>
      <c r="B32" s="3"/>
      <c r="C32" s="3">
        <v>24</v>
      </c>
      <c r="D32" s="8" t="s">
        <v>353</v>
      </c>
      <c r="E32" s="3">
        <v>32</v>
      </c>
      <c r="F32" s="4">
        <v>24388</v>
      </c>
    </row>
    <row r="33" spans="1:6" ht="30.75">
      <c r="A33" s="5" t="s">
        <v>1114</v>
      </c>
      <c r="B33" s="6"/>
      <c r="C33" s="6">
        <v>24</v>
      </c>
      <c r="D33" s="9" t="s">
        <v>353</v>
      </c>
      <c r="E33" s="6">
        <v>30</v>
      </c>
      <c r="F33" s="7">
        <v>17715</v>
      </c>
    </row>
    <row r="34" spans="1:6" ht="15.75">
      <c r="A34" s="2" t="s">
        <v>459</v>
      </c>
      <c r="B34" s="3"/>
      <c r="C34" s="3">
        <v>23</v>
      </c>
      <c r="D34" s="8" t="s">
        <v>353</v>
      </c>
      <c r="E34" s="3">
        <v>34</v>
      </c>
      <c r="F34" s="4">
        <v>77434</v>
      </c>
    </row>
    <row r="35" spans="1:6" ht="15.75">
      <c r="A35" s="5" t="s">
        <v>677</v>
      </c>
      <c r="B35" s="6"/>
      <c r="C35" s="6">
        <v>23</v>
      </c>
      <c r="D35" s="9" t="s">
        <v>353</v>
      </c>
      <c r="E35" s="6">
        <v>23</v>
      </c>
      <c r="F35" s="7">
        <v>35795</v>
      </c>
    </row>
    <row r="36" spans="1:6" ht="45.75">
      <c r="A36" s="2" t="s">
        <v>1115</v>
      </c>
      <c r="B36" s="2">
        <v>30906</v>
      </c>
      <c r="C36" s="3">
        <v>22</v>
      </c>
      <c r="D36" s="8" t="s">
        <v>353</v>
      </c>
      <c r="E36" s="3">
        <v>33</v>
      </c>
      <c r="F36" s="4">
        <v>195844</v>
      </c>
    </row>
    <row r="37" spans="1:6" ht="15.75">
      <c r="A37" s="5" t="s">
        <v>1116</v>
      </c>
      <c r="B37" s="5">
        <v>30076</v>
      </c>
      <c r="C37" s="6">
        <v>22</v>
      </c>
      <c r="D37" s="6">
        <v>14</v>
      </c>
      <c r="E37" s="6">
        <v>22</v>
      </c>
      <c r="F37" s="7">
        <v>88346</v>
      </c>
    </row>
    <row r="38" spans="1:6" ht="30.75">
      <c r="A38" s="2" t="s">
        <v>1117</v>
      </c>
      <c r="B38" s="3"/>
      <c r="C38" s="3">
        <v>22</v>
      </c>
      <c r="D38" s="3">
        <v>15</v>
      </c>
      <c r="E38" s="3">
        <v>24</v>
      </c>
      <c r="F38" s="4">
        <v>57551</v>
      </c>
    </row>
    <row r="39" spans="1:6" ht="15.75">
      <c r="A39" s="5" t="s">
        <v>1118</v>
      </c>
      <c r="B39" s="6"/>
      <c r="C39" s="6">
        <v>22</v>
      </c>
      <c r="D39" s="9" t="s">
        <v>353</v>
      </c>
      <c r="E39" s="6">
        <v>25</v>
      </c>
      <c r="F39" s="7">
        <v>33039</v>
      </c>
    </row>
    <row r="40" spans="1:6" ht="15.75">
      <c r="A40" s="2" t="s">
        <v>1119</v>
      </c>
      <c r="B40" s="3"/>
      <c r="C40" s="3">
        <v>22</v>
      </c>
      <c r="D40" s="3">
        <v>28</v>
      </c>
      <c r="E40" s="3">
        <v>22</v>
      </c>
      <c r="F40" s="4">
        <v>27581</v>
      </c>
    </row>
    <row r="41" spans="1:6" ht="30.75">
      <c r="A41" s="5" t="s">
        <v>1120</v>
      </c>
      <c r="B41" s="6"/>
      <c r="C41" s="6">
        <v>21</v>
      </c>
      <c r="D41" s="9" t="s">
        <v>353</v>
      </c>
      <c r="E41" s="6">
        <v>33</v>
      </c>
      <c r="F41" s="7">
        <v>66588</v>
      </c>
    </row>
    <row r="42" spans="1:6" ht="30.75">
      <c r="A42" s="2" t="s">
        <v>1121</v>
      </c>
      <c r="B42" s="3"/>
      <c r="C42" s="3">
        <v>21</v>
      </c>
      <c r="D42" s="8" t="s">
        <v>353</v>
      </c>
      <c r="E42" s="3">
        <v>20</v>
      </c>
      <c r="F42" s="4">
        <v>23896</v>
      </c>
    </row>
    <row r="43" spans="1:6" ht="15.75">
      <c r="A43" s="5" t="s">
        <v>1122</v>
      </c>
      <c r="B43" s="6"/>
      <c r="C43" s="6">
        <v>21</v>
      </c>
      <c r="D43" s="9" t="s">
        <v>353</v>
      </c>
      <c r="E43" s="6">
        <v>14</v>
      </c>
      <c r="F43" s="7">
        <v>22958</v>
      </c>
    </row>
    <row r="44" spans="1:6" ht="30.75">
      <c r="A44" s="2" t="s">
        <v>1123</v>
      </c>
      <c r="B44" s="3"/>
      <c r="C44" s="3">
        <v>21</v>
      </c>
      <c r="D44" s="8" t="s">
        <v>353</v>
      </c>
      <c r="E44" s="3">
        <v>27</v>
      </c>
      <c r="F44" s="4">
        <v>22084</v>
      </c>
    </row>
    <row r="45" spans="1:6" ht="30.75">
      <c r="A45" s="5" t="s">
        <v>1124</v>
      </c>
      <c r="B45" s="6"/>
      <c r="C45" s="6">
        <v>20</v>
      </c>
      <c r="D45" s="9" t="s">
        <v>353</v>
      </c>
      <c r="E45" s="6">
        <v>21</v>
      </c>
      <c r="F45" s="7">
        <v>25636</v>
      </c>
    </row>
    <row r="46" spans="1:6" ht="30.75">
      <c r="A46" s="2" t="s">
        <v>1125</v>
      </c>
      <c r="B46" s="2">
        <v>30269</v>
      </c>
      <c r="C46" s="3">
        <v>19</v>
      </c>
      <c r="D46" s="8" t="s">
        <v>353</v>
      </c>
      <c r="E46" s="3">
        <v>23</v>
      </c>
      <c r="F46" s="4">
        <v>34364</v>
      </c>
    </row>
    <row r="47" spans="1:6" ht="30.75">
      <c r="A47" s="5" t="s">
        <v>1126</v>
      </c>
      <c r="B47" s="6"/>
      <c r="C47" s="6">
        <v>18</v>
      </c>
      <c r="D47" s="9" t="s">
        <v>353</v>
      </c>
      <c r="E47" s="6">
        <v>21</v>
      </c>
      <c r="F47" s="7">
        <v>76728</v>
      </c>
    </row>
    <row r="48" spans="1:6" ht="15.75">
      <c r="A48" s="2" t="s">
        <v>1127</v>
      </c>
      <c r="B48" s="3"/>
      <c r="C48" s="3">
        <v>18</v>
      </c>
      <c r="D48" s="8" t="s">
        <v>353</v>
      </c>
      <c r="E48" s="3">
        <v>34</v>
      </c>
      <c r="F48" s="4">
        <v>33437</v>
      </c>
    </row>
    <row r="49" spans="1:6" ht="30.75">
      <c r="A49" s="5" t="s">
        <v>1128</v>
      </c>
      <c r="B49" s="6"/>
      <c r="C49" s="6">
        <v>18</v>
      </c>
      <c r="D49" s="9" t="s">
        <v>353</v>
      </c>
      <c r="E49" s="6">
        <v>20</v>
      </c>
      <c r="F49" s="7">
        <v>30961</v>
      </c>
    </row>
    <row r="50" spans="1:6" ht="15.75">
      <c r="A50" s="2" t="s">
        <v>1129</v>
      </c>
      <c r="B50" s="3"/>
      <c r="C50" s="3">
        <v>17</v>
      </c>
      <c r="D50" s="8" t="s">
        <v>353</v>
      </c>
      <c r="E50" s="3">
        <v>24</v>
      </c>
      <c r="F50" s="4">
        <v>18242</v>
      </c>
    </row>
    <row r="51" spans="1:6" ht="15.75">
      <c r="A51" s="5" t="s">
        <v>1130</v>
      </c>
      <c r="B51" s="6"/>
      <c r="C51" s="6">
        <v>16</v>
      </c>
      <c r="D51" s="6">
        <v>28</v>
      </c>
      <c r="E51" s="6">
        <v>21</v>
      </c>
      <c r="F51" s="7">
        <v>33015</v>
      </c>
    </row>
    <row r="52" spans="1:6" ht="30.75">
      <c r="A52" s="2" t="s">
        <v>1131</v>
      </c>
      <c r="B52" s="3"/>
      <c r="C52" s="3">
        <v>15</v>
      </c>
      <c r="D52" s="3">
        <v>17</v>
      </c>
      <c r="E52" s="3">
        <v>16</v>
      </c>
      <c r="F52" s="4">
        <v>37115</v>
      </c>
    </row>
    <row r="53" spans="1:6" ht="15.75">
      <c r="A53" s="5" t="s">
        <v>1132</v>
      </c>
      <c r="B53" s="5">
        <v>31322</v>
      </c>
      <c r="C53" s="6">
        <v>13</v>
      </c>
      <c r="D53" s="9" t="s">
        <v>353</v>
      </c>
      <c r="E53" s="6">
        <v>30</v>
      </c>
      <c r="F53" s="7">
        <v>19140</v>
      </c>
    </row>
    <row r="54" spans="1:6" ht="15.75">
      <c r="A54" s="2" t="s">
        <v>1133</v>
      </c>
      <c r="B54" s="3"/>
      <c r="C54" s="3">
        <v>12</v>
      </c>
      <c r="D54" s="3">
        <v>10</v>
      </c>
      <c r="E54" s="3">
        <v>20</v>
      </c>
      <c r="F54" s="4">
        <v>32661</v>
      </c>
    </row>
    <row r="55" spans="1:6" ht="15.75">
      <c r="A55" s="5" t="s">
        <v>842</v>
      </c>
      <c r="B55" s="6"/>
      <c r="C55" s="6">
        <v>10</v>
      </c>
      <c r="D55" s="9" t="s">
        <v>353</v>
      </c>
      <c r="E55" s="6">
        <v>19</v>
      </c>
      <c r="F55" s="7">
        <v>29011</v>
      </c>
    </row>
    <row r="56" spans="1:6" ht="15.75">
      <c r="A56" s="2" t="s">
        <v>1134</v>
      </c>
      <c r="B56" s="3"/>
      <c r="C56" s="3">
        <v>10</v>
      </c>
      <c r="D56" s="8" t="s">
        <v>353</v>
      </c>
      <c r="E56" s="3">
        <v>33</v>
      </c>
      <c r="F56" s="4">
        <v>17121</v>
      </c>
    </row>
    <row r="57" spans="1:6" ht="30.75">
      <c r="A57" s="5" t="s">
        <v>617</v>
      </c>
      <c r="B57" s="5">
        <v>30291</v>
      </c>
      <c r="C57" s="6">
        <v>9</v>
      </c>
      <c r="D57" s="6">
        <v>21</v>
      </c>
      <c r="E57" s="6">
        <v>20</v>
      </c>
      <c r="F57" s="7">
        <v>19456</v>
      </c>
    </row>
    <row r="58" spans="1:6" ht="15.75">
      <c r="A58" s="2" t="s">
        <v>1135</v>
      </c>
      <c r="B58" s="3"/>
      <c r="C58" s="3">
        <v>8</v>
      </c>
      <c r="D58" s="8" t="s">
        <v>353</v>
      </c>
      <c r="E58" s="3">
        <v>11</v>
      </c>
      <c r="F58" s="4">
        <v>18522</v>
      </c>
    </row>
    <row r="59" spans="1:6" ht="15.75">
      <c r="A59" s="2" t="s">
        <v>384</v>
      </c>
      <c r="B59" s="3"/>
      <c r="C59" s="21">
        <f>MEDIAN(C2:C58)</f>
        <v>25</v>
      </c>
      <c r="D59" s="21">
        <f t="shared" ref="D59:E59" si="0">MEDIAN(D2:D58)</f>
        <v>26</v>
      </c>
      <c r="E59" s="21">
        <f t="shared" si="0"/>
        <v>27</v>
      </c>
      <c r="F59" s="4"/>
    </row>
  </sheetData>
  <hyperlinks>
    <hyperlink ref="A2" r:id="rId1" xr:uid="{5802C67F-2880-4A30-91B5-A21D8B25BF30}"/>
    <hyperlink ref="A3" r:id="rId2" xr:uid="{38803604-01BD-4397-AA7C-3D173E56B954}"/>
    <hyperlink ref="B3" r:id="rId3" display="30318" xr:uid="{78A3B317-90D9-4538-AEA6-9384FB66031D}"/>
    <hyperlink ref="A4" r:id="rId4" xr:uid="{A9D0D348-89E6-479F-90F9-163BDC5508B2}"/>
    <hyperlink ref="A5" r:id="rId5" xr:uid="{A0FEE47E-C35F-48E5-AB92-0D911873736D}"/>
    <hyperlink ref="A6" r:id="rId6" xr:uid="{4857BD48-2DD1-456F-BF84-9FB31C635065}"/>
    <hyperlink ref="A7" r:id="rId7" xr:uid="{0FFE751E-3455-4378-8D48-47C6AA6C61A8}"/>
    <hyperlink ref="A8" r:id="rId8" xr:uid="{FD988A3E-3162-42BA-A508-5C7AF4996F84}"/>
    <hyperlink ref="A9" r:id="rId9" xr:uid="{35BE423C-FFBB-46CA-AB31-68D6836DA5CA}"/>
    <hyperlink ref="A10" r:id="rId10" xr:uid="{D0F14E14-3262-4364-9E7A-C523710E3C4D}"/>
    <hyperlink ref="A11" r:id="rId11" xr:uid="{A049DBB7-D840-4D89-9244-B07F1625F02E}"/>
    <hyperlink ref="B11" r:id="rId12" display="30338" xr:uid="{902839C7-7913-47FD-AB1E-2D51161EAD39}"/>
    <hyperlink ref="A12" r:id="rId13" xr:uid="{CF73C405-9E8D-419E-9D24-9ADCCD6373F0}"/>
    <hyperlink ref="A13" r:id="rId14" xr:uid="{82D8EC31-7501-4EC7-816C-A4295BB62C23}"/>
    <hyperlink ref="A14" r:id="rId15" xr:uid="{D096C829-0AC0-46CD-8C67-6BFA46AD6FFF}"/>
    <hyperlink ref="B14" r:id="rId16" display="30344" xr:uid="{26DCD60C-7487-48E1-BF97-D12911E23E35}"/>
    <hyperlink ref="A15" r:id="rId17" xr:uid="{8C28FA2A-7E50-4CB9-9238-B6B361C8F757}"/>
    <hyperlink ref="A16" r:id="rId18" xr:uid="{FE6BCE28-D302-48B4-AE59-E7C5A1C6D3EE}"/>
    <hyperlink ref="A17" r:id="rId19" xr:uid="{14317ECD-EB6A-40A1-8C93-915F76CB88CD}"/>
    <hyperlink ref="B17" r:id="rId20" display="31204" xr:uid="{B0C39ACA-7D9E-4A5E-B159-5864A77E4605}"/>
    <hyperlink ref="A18" r:id="rId21" xr:uid="{928BCA6A-BBE5-4B1F-A000-BCC88A7473B1}"/>
    <hyperlink ref="A19" r:id="rId22" xr:uid="{B2550B70-ECDF-467D-BFB7-8DCAC26AB878}"/>
    <hyperlink ref="A20" r:id="rId23" xr:uid="{2636D284-457F-4A90-A9FB-411B3A7E7572}"/>
    <hyperlink ref="A21" r:id="rId24" xr:uid="{CE0ACDA7-C9EB-4077-B426-F2CD7AAF4B03}"/>
    <hyperlink ref="B21" r:id="rId25" display="30605" xr:uid="{CBA9010E-7CEE-47A1-8C44-8C8EA470C3A5}"/>
    <hyperlink ref="A22" r:id="rId26" xr:uid="{2BF2BD6F-8881-4054-8ACF-9B11DAD153F5}"/>
    <hyperlink ref="B22" r:id="rId27" display="30350" xr:uid="{DE022F4B-D9AB-4CF2-86CA-9FA63BBB592B}"/>
    <hyperlink ref="A23" r:id="rId28" xr:uid="{D81A8118-37D7-47E6-A6A8-74287DD81E7A}"/>
    <hyperlink ref="A24" r:id="rId29" xr:uid="{D8D713E7-C77C-4244-8752-1C646B4E0EE5}"/>
    <hyperlink ref="A25" r:id="rId30" xr:uid="{C831BA9D-3C75-42F7-92F0-686E2BD79C56}"/>
    <hyperlink ref="A26" r:id="rId31" xr:uid="{111DF1BE-743B-462E-88F2-89407D3AB7B5}"/>
    <hyperlink ref="A27" r:id="rId32" xr:uid="{38A3083C-6399-47E8-8B8F-1C546E2AD05A}"/>
    <hyperlink ref="A28" r:id="rId33" xr:uid="{472782B4-A044-4867-8803-A0D5CFD859A7}"/>
    <hyperlink ref="A29" r:id="rId34" xr:uid="{AB75DB05-73A1-4854-BB25-1492E6660F5B}"/>
    <hyperlink ref="A30" r:id="rId35" xr:uid="{399695EE-428A-4809-98DD-6DA2B6363674}"/>
    <hyperlink ref="B30" r:id="rId36" display="31907" xr:uid="{5C61181C-9410-4B15-9D54-46FCC24D47AA}"/>
    <hyperlink ref="A31" r:id="rId37" xr:uid="{045730B9-8EC7-4F9A-9DC2-0E300D4FE156}"/>
    <hyperlink ref="A32" r:id="rId38" xr:uid="{30479BFB-1D94-4220-9154-85CA6C94E837}"/>
    <hyperlink ref="A33" r:id="rId39" xr:uid="{F4C3A6E1-0278-4687-B1D9-A8ECFF4AB595}"/>
    <hyperlink ref="A34" r:id="rId40" xr:uid="{48DC6E50-2577-4F29-A92A-5BAC014CF841}"/>
    <hyperlink ref="A35" r:id="rId41" xr:uid="{C6E2AB80-FA1D-4501-971E-EAD3A1D1AD77}"/>
    <hyperlink ref="A36" r:id="rId42" xr:uid="{9EF59B44-FAB0-4EB3-A828-DFCD79DA8714}"/>
    <hyperlink ref="B36" r:id="rId43" display="30906" xr:uid="{EC240FBC-FB3F-4986-811E-E5CCFFDFA28B}"/>
    <hyperlink ref="A37" r:id="rId44" xr:uid="{EF565BC5-74F4-43C8-BDA8-1B5E574DDE58}"/>
    <hyperlink ref="B37" r:id="rId45" display="30076" xr:uid="{7C50F0D5-E647-454D-816D-C4AD14B4D3E1}"/>
    <hyperlink ref="A38" r:id="rId46" xr:uid="{B61761E4-70B1-4EFA-9B58-0BD1928974FA}"/>
    <hyperlink ref="A39" r:id="rId47" xr:uid="{EC9FA008-7B1A-4B23-B68A-DC02F6694109}"/>
    <hyperlink ref="A40" r:id="rId48" xr:uid="{1B81E1DF-E864-49D9-AE2E-ADF5E5751EDC}"/>
    <hyperlink ref="A41" r:id="rId49" xr:uid="{D95F33C7-9228-47D0-96C7-79120FCA1669}"/>
    <hyperlink ref="A42" r:id="rId50" xr:uid="{67C2AE12-D05E-4FCC-8B5C-A6C305479479}"/>
    <hyperlink ref="A43" r:id="rId51" xr:uid="{B77A8B27-3CF1-4CF3-AAB8-E851CE033AFF}"/>
    <hyperlink ref="A44" r:id="rId52" xr:uid="{6402DE10-AF36-4125-807D-4A2D119FF389}"/>
    <hyperlink ref="A45" r:id="rId53" xr:uid="{0E89B71B-2E7D-4360-A767-FC427A523EF2}"/>
    <hyperlink ref="A46" r:id="rId54" xr:uid="{83775F01-C464-4740-BFED-EEF804AB42C4}"/>
    <hyperlink ref="B46" r:id="rId55" display="30269" xr:uid="{6FB3D82E-93E4-4BDD-8680-EB817CA527CB}"/>
    <hyperlink ref="A47" r:id="rId56" xr:uid="{881EA118-AD4F-44DA-B539-E5C3B32BA496}"/>
    <hyperlink ref="A48" r:id="rId57" xr:uid="{122D91A7-D8EF-4908-A7E4-688926C049BB}"/>
    <hyperlink ref="A49" r:id="rId58" xr:uid="{848D8727-F560-4332-A83D-70CC61E5F9BF}"/>
    <hyperlink ref="A50" r:id="rId59" xr:uid="{D0B5EEFA-E8DF-4CE1-ABF1-48B3CB06496A}"/>
    <hyperlink ref="A51" r:id="rId60" xr:uid="{DD1E4103-0592-4C7C-893A-815345FFE67D}"/>
    <hyperlink ref="A52" r:id="rId61" xr:uid="{B09C8183-A523-4C46-B8F7-2A77F71B9694}"/>
    <hyperlink ref="A53" r:id="rId62" xr:uid="{8E037ADF-EB70-4630-A2AE-756EF444CAFA}"/>
    <hyperlink ref="B53" r:id="rId63" display="31322" xr:uid="{4E2609C6-6922-45C4-B3B6-97B3BE56A63F}"/>
    <hyperlink ref="A54" r:id="rId64" xr:uid="{1A63646D-7C37-4703-9C75-E54E03A476D9}"/>
    <hyperlink ref="A55" r:id="rId65" xr:uid="{ACEAC452-27B2-4A99-8346-C13810AB21CD}"/>
    <hyperlink ref="A56" r:id="rId66" xr:uid="{5C6029D2-3AF8-4166-BEB2-4FCE66CEC6FF}"/>
    <hyperlink ref="A57" r:id="rId67" xr:uid="{A6D0F5CF-EC8C-43F4-92BF-3BF49D290003}"/>
    <hyperlink ref="B57" r:id="rId68" display="30291" xr:uid="{03D37A49-A340-4276-989D-4DF394D2340F}"/>
    <hyperlink ref="A58" r:id="rId69" xr:uid="{2E295D11-9E22-469F-AEB0-74908F7D214D}"/>
  </hyperlinks>
  <pageMargins left="0.7" right="0.7" top="0.75" bottom="0.75" header="0.3" footer="0.3"/>
  <tableParts count="1">
    <tablePart r:id="rId70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D825-6809-4294-B416-654E79F908C4}">
  <dimension ref="A1:F16"/>
  <sheetViews>
    <sheetView topLeftCell="A12" workbookViewId="0">
      <selection activeCell="C16" sqref="C16:E1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76.5">
      <c r="A2" s="2" t="s">
        <v>1136</v>
      </c>
      <c r="B2" s="2">
        <v>96817</v>
      </c>
      <c r="C2" s="3">
        <v>66</v>
      </c>
      <c r="D2" s="3">
        <v>56</v>
      </c>
      <c r="E2" s="3">
        <v>51</v>
      </c>
      <c r="F2" s="4">
        <v>337256</v>
      </c>
    </row>
    <row r="3" spans="1:6" ht="15.75">
      <c r="A3" s="5" t="s">
        <v>1137</v>
      </c>
      <c r="B3" s="6"/>
      <c r="C3" s="6">
        <v>52</v>
      </c>
      <c r="D3" s="6">
        <v>52</v>
      </c>
      <c r="E3" s="6">
        <v>40</v>
      </c>
      <c r="F3" s="7">
        <v>38216</v>
      </c>
    </row>
    <row r="4" spans="1:6" ht="15.75">
      <c r="A4" s="2" t="s">
        <v>1138</v>
      </c>
      <c r="B4" s="3"/>
      <c r="C4" s="3">
        <v>41</v>
      </c>
      <c r="D4" s="8" t="s">
        <v>353</v>
      </c>
      <c r="E4" s="3">
        <v>46</v>
      </c>
      <c r="F4" s="4">
        <v>20881</v>
      </c>
    </row>
    <row r="5" spans="1:6" ht="15.75">
      <c r="A5" s="5" t="s">
        <v>1139</v>
      </c>
      <c r="B5" s="6"/>
      <c r="C5" s="6">
        <v>40</v>
      </c>
      <c r="D5" s="6">
        <v>35</v>
      </c>
      <c r="E5" s="6">
        <v>44</v>
      </c>
      <c r="F5" s="7">
        <v>38635</v>
      </c>
    </row>
    <row r="6" spans="1:6" ht="15.75">
      <c r="A6" s="2" t="s">
        <v>1140</v>
      </c>
      <c r="B6" s="3"/>
      <c r="C6" s="3">
        <v>39</v>
      </c>
      <c r="D6" s="3">
        <v>36</v>
      </c>
      <c r="E6" s="3">
        <v>28</v>
      </c>
      <c r="F6" s="4">
        <v>34597</v>
      </c>
    </row>
    <row r="7" spans="1:6" ht="15.75">
      <c r="A7" s="5" t="s">
        <v>1141</v>
      </c>
      <c r="B7" s="6"/>
      <c r="C7" s="6">
        <v>39</v>
      </c>
      <c r="D7" s="6">
        <v>35</v>
      </c>
      <c r="E7" s="6">
        <v>32</v>
      </c>
      <c r="F7" s="7">
        <v>17821</v>
      </c>
    </row>
    <row r="8" spans="1:6" ht="30.75">
      <c r="A8" s="2" t="s">
        <v>1142</v>
      </c>
      <c r="B8" s="3"/>
      <c r="C8" s="3">
        <v>35</v>
      </c>
      <c r="D8" s="3">
        <v>36</v>
      </c>
      <c r="E8" s="3">
        <v>30</v>
      </c>
      <c r="F8" s="4">
        <v>27629</v>
      </c>
    </row>
    <row r="9" spans="1:6" ht="30.75">
      <c r="A9" s="5" t="s">
        <v>1143</v>
      </c>
      <c r="B9" s="6"/>
      <c r="C9" s="6">
        <v>32</v>
      </c>
      <c r="D9" s="6">
        <v>38</v>
      </c>
      <c r="E9" s="6">
        <v>42</v>
      </c>
      <c r="F9" s="7">
        <v>22690</v>
      </c>
    </row>
    <row r="10" spans="1:6" ht="15.75">
      <c r="A10" s="2" t="s">
        <v>1144</v>
      </c>
      <c r="B10" s="2">
        <v>96732</v>
      </c>
      <c r="C10" s="3">
        <v>29</v>
      </c>
      <c r="D10" s="8" t="s">
        <v>353</v>
      </c>
      <c r="E10" s="3">
        <v>38</v>
      </c>
      <c r="F10" s="4">
        <v>26337</v>
      </c>
    </row>
    <row r="11" spans="1:6" ht="15.75">
      <c r="A11" s="5" t="s">
        <v>1145</v>
      </c>
      <c r="B11" s="6"/>
      <c r="C11" s="6">
        <v>27</v>
      </c>
      <c r="D11" s="6">
        <v>36</v>
      </c>
      <c r="E11" s="6">
        <v>22</v>
      </c>
      <c r="F11" s="7">
        <v>47698</v>
      </c>
    </row>
    <row r="12" spans="1:6" ht="15.75">
      <c r="A12" s="2" t="s">
        <v>1146</v>
      </c>
      <c r="B12" s="3"/>
      <c r="C12" s="3">
        <v>23</v>
      </c>
      <c r="D12" s="8" t="s">
        <v>353</v>
      </c>
      <c r="E12" s="3">
        <v>31</v>
      </c>
      <c r="F12" s="4">
        <v>43263</v>
      </c>
    </row>
    <row r="13" spans="1:6" ht="30.75">
      <c r="A13" s="5" t="s">
        <v>1147</v>
      </c>
      <c r="B13" s="5">
        <v>96825</v>
      </c>
      <c r="C13" s="6">
        <v>19</v>
      </c>
      <c r="D13" s="6">
        <v>34</v>
      </c>
      <c r="E13" s="6">
        <v>22</v>
      </c>
      <c r="F13" s="7">
        <v>49914</v>
      </c>
    </row>
    <row r="14" spans="1:6" ht="30.75">
      <c r="A14" s="2" t="s">
        <v>1148</v>
      </c>
      <c r="B14" s="3"/>
      <c r="C14" s="3">
        <v>17</v>
      </c>
      <c r="D14" s="3">
        <v>29</v>
      </c>
      <c r="E14" s="3">
        <v>17</v>
      </c>
      <c r="F14" s="4">
        <v>21039</v>
      </c>
    </row>
    <row r="15" spans="1:6" ht="15.75">
      <c r="A15" s="5" t="s">
        <v>1149</v>
      </c>
      <c r="B15" s="6"/>
      <c r="C15" s="6">
        <v>14</v>
      </c>
      <c r="D15" s="6">
        <v>31</v>
      </c>
      <c r="E15" s="6">
        <v>5</v>
      </c>
      <c r="F15" s="7">
        <v>18248</v>
      </c>
    </row>
    <row r="16" spans="1:6" ht="15.75">
      <c r="A16" s="5" t="s">
        <v>384</v>
      </c>
      <c r="C16" s="22">
        <f>MEDIAN(C2:C15)</f>
        <v>33.5</v>
      </c>
      <c r="D16" s="22">
        <f t="shared" ref="D16:E16" si="0">MEDIAN(D2:D15)</f>
        <v>36</v>
      </c>
      <c r="E16" s="22">
        <f t="shared" si="0"/>
        <v>31.5</v>
      </c>
      <c r="F16" s="7"/>
    </row>
  </sheetData>
  <hyperlinks>
    <hyperlink ref="A2" r:id="rId1" xr:uid="{5E0AE7F4-DAC6-4D95-95FD-63C2B81235A5}"/>
    <hyperlink ref="B2" r:id="rId2" display="96817" xr:uid="{0DFD7C7E-223F-4B45-9B97-271A778F80A4}"/>
    <hyperlink ref="A3" r:id="rId3" xr:uid="{60D9F5C6-7677-4EC2-A587-7CCE1C56550B}"/>
    <hyperlink ref="A4" r:id="rId4" xr:uid="{9DB9CD31-2408-4495-9DF4-6110741E4928}"/>
    <hyperlink ref="A5" r:id="rId5" xr:uid="{34A5954E-9B8E-48BD-A3F7-F691C8D0F58C}"/>
    <hyperlink ref="A6" r:id="rId6" xr:uid="{04421814-CDD2-4FF1-8A4D-FDE8F0F609BC}"/>
    <hyperlink ref="A7" r:id="rId7" xr:uid="{73C8E56A-C67A-4D25-B17C-F6BFE605D704}"/>
    <hyperlink ref="A8" r:id="rId8" xr:uid="{B7CEBCC0-21A5-4CD8-AC54-3E8F1A8B8316}"/>
    <hyperlink ref="A9" r:id="rId9" xr:uid="{39F9E866-4AB2-46D1-9555-D3CC55F543DA}"/>
    <hyperlink ref="A10" r:id="rId10" xr:uid="{30C19260-98B2-4DB7-9DA2-E46CDCBC5D1E}"/>
    <hyperlink ref="B10" r:id="rId11" display="96732" xr:uid="{3B7F57CB-1056-4957-9B11-6A2BB5892336}"/>
    <hyperlink ref="A11" r:id="rId12" xr:uid="{FB7A29EA-2B2A-4A5B-A949-F76C2E3606CC}"/>
    <hyperlink ref="A12" r:id="rId13" xr:uid="{80845146-7D19-4EDE-BC0D-AEFCC1A9B293}"/>
    <hyperlink ref="A13" r:id="rId14" xr:uid="{37EE6A93-1997-4658-89AD-102B427665BB}"/>
    <hyperlink ref="B13" r:id="rId15" display="96825" xr:uid="{25359E54-69FB-42B5-88CE-1728F805BCDE}"/>
    <hyperlink ref="A14" r:id="rId16" xr:uid="{97B80139-50D6-4F93-88AF-C07C5F37F66D}"/>
    <hyperlink ref="A15" r:id="rId17" xr:uid="{FA021F7E-D2B4-4A27-AF5D-58518F8A0A1E}"/>
  </hyperlinks>
  <pageMargins left="0.7" right="0.7" top="0.75" bottom="0.75" header="0.3" footer="0.3"/>
  <tableParts count="1">
    <tablePart r:id="rId1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6D5F-5978-49C2-B196-2E56E47A1F54}">
  <dimension ref="A1:F15"/>
  <sheetViews>
    <sheetView topLeftCell="A6" workbookViewId="0">
      <selection activeCell="C15" sqref="C15:E1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1150</v>
      </c>
      <c r="B2" s="3"/>
      <c r="C2" s="3">
        <v>48</v>
      </c>
      <c r="D2" s="8" t="s">
        <v>353</v>
      </c>
      <c r="E2" s="3">
        <v>58</v>
      </c>
      <c r="F2" s="4">
        <v>23800</v>
      </c>
    </row>
    <row r="3" spans="1:6" ht="30.75">
      <c r="A3" s="5" t="s">
        <v>1151</v>
      </c>
      <c r="B3" s="6"/>
      <c r="C3" s="6">
        <v>42</v>
      </c>
      <c r="D3" s="9" t="s">
        <v>353</v>
      </c>
      <c r="E3" s="6">
        <v>49</v>
      </c>
      <c r="F3" s="7">
        <v>56813</v>
      </c>
    </row>
    <row r="4" spans="1:6" ht="15.75">
      <c r="A4" s="2" t="s">
        <v>1152</v>
      </c>
      <c r="B4" s="3"/>
      <c r="C4" s="3">
        <v>42</v>
      </c>
      <c r="D4" s="8" t="s">
        <v>353</v>
      </c>
      <c r="E4" s="3">
        <v>55</v>
      </c>
      <c r="F4" s="4">
        <v>25484</v>
      </c>
    </row>
    <row r="5" spans="1:6" ht="15.75">
      <c r="A5" s="5" t="s">
        <v>1153</v>
      </c>
      <c r="B5" s="6"/>
      <c r="C5" s="6">
        <v>39</v>
      </c>
      <c r="D5" s="9" t="s">
        <v>353</v>
      </c>
      <c r="E5" s="6">
        <v>52</v>
      </c>
      <c r="F5" s="7">
        <v>44125</v>
      </c>
    </row>
    <row r="6" spans="1:6" ht="76.5">
      <c r="A6" s="2" t="s">
        <v>1154</v>
      </c>
      <c r="B6" s="2">
        <v>83704</v>
      </c>
      <c r="C6" s="3">
        <v>38</v>
      </c>
      <c r="D6" s="3">
        <v>23</v>
      </c>
      <c r="E6" s="3">
        <v>62</v>
      </c>
      <c r="F6" s="4">
        <v>205671</v>
      </c>
    </row>
    <row r="7" spans="1:6" ht="15.75">
      <c r="A7" s="5" t="s">
        <v>1155</v>
      </c>
      <c r="B7" s="6"/>
      <c r="C7" s="6">
        <v>37</v>
      </c>
      <c r="D7" s="9" t="s">
        <v>353</v>
      </c>
      <c r="E7" s="6">
        <v>42</v>
      </c>
      <c r="F7" s="7">
        <v>54255</v>
      </c>
    </row>
    <row r="8" spans="1:6" ht="15.75">
      <c r="A8" s="2" t="s">
        <v>1156</v>
      </c>
      <c r="B8" s="3"/>
      <c r="C8" s="3">
        <v>36</v>
      </c>
      <c r="D8" s="8" t="s">
        <v>353</v>
      </c>
      <c r="E8" s="3">
        <v>41</v>
      </c>
      <c r="F8" s="4">
        <v>31894</v>
      </c>
    </row>
    <row r="9" spans="1:6" ht="30.75">
      <c r="A9" s="5" t="s">
        <v>1157</v>
      </c>
      <c r="B9" s="6"/>
      <c r="C9" s="6">
        <v>35</v>
      </c>
      <c r="D9" s="9" t="s">
        <v>353</v>
      </c>
      <c r="E9" s="6">
        <v>50</v>
      </c>
      <c r="F9" s="7">
        <v>44137</v>
      </c>
    </row>
    <row r="10" spans="1:6" ht="15.75">
      <c r="A10" s="2" t="s">
        <v>1158</v>
      </c>
      <c r="B10" s="3"/>
      <c r="C10" s="3">
        <v>29</v>
      </c>
      <c r="D10" s="8" t="s">
        <v>353</v>
      </c>
      <c r="E10" s="3">
        <v>46</v>
      </c>
      <c r="F10" s="4">
        <v>81557</v>
      </c>
    </row>
    <row r="11" spans="1:6" ht="15.75">
      <c r="A11" s="5" t="s">
        <v>1159</v>
      </c>
      <c r="B11" s="6"/>
      <c r="C11" s="6">
        <v>26</v>
      </c>
      <c r="D11" s="9" t="s">
        <v>353</v>
      </c>
      <c r="E11" s="6">
        <v>41</v>
      </c>
      <c r="F11" s="7">
        <v>75092</v>
      </c>
    </row>
    <row r="12" spans="1:6" ht="15.75">
      <c r="A12" s="2" t="s">
        <v>1160</v>
      </c>
      <c r="B12" s="3"/>
      <c r="C12" s="3">
        <v>24</v>
      </c>
      <c r="D12" s="8" t="s">
        <v>353</v>
      </c>
      <c r="E12" s="3">
        <v>38</v>
      </c>
      <c r="F12" s="4">
        <v>46237</v>
      </c>
    </row>
    <row r="13" spans="1:6" ht="15.75">
      <c r="A13" s="5" t="s">
        <v>1161</v>
      </c>
      <c r="B13" s="6"/>
      <c r="C13" s="6">
        <v>23</v>
      </c>
      <c r="D13" s="9" t="s">
        <v>353</v>
      </c>
      <c r="E13" s="6">
        <v>39</v>
      </c>
      <c r="F13" s="7">
        <v>27574</v>
      </c>
    </row>
    <row r="14" spans="1:6" ht="15.75">
      <c r="A14" s="2" t="s">
        <v>1162</v>
      </c>
      <c r="B14" s="3"/>
      <c r="C14" s="3">
        <v>16</v>
      </c>
      <c r="D14" s="8" t="s">
        <v>353</v>
      </c>
      <c r="E14" s="3">
        <v>36</v>
      </c>
      <c r="F14" s="4">
        <v>19908</v>
      </c>
    </row>
    <row r="15" spans="1:6" ht="15.75">
      <c r="A15" s="2" t="s">
        <v>384</v>
      </c>
      <c r="B15" s="3"/>
      <c r="C15" s="21">
        <f>MEDIAN(C2:C14)</f>
        <v>36</v>
      </c>
      <c r="D15" s="21">
        <f t="shared" ref="D15:E15" si="0">MEDIAN(D2:D14)</f>
        <v>23</v>
      </c>
      <c r="E15" s="21">
        <f t="shared" si="0"/>
        <v>46</v>
      </c>
      <c r="F15" s="4"/>
    </row>
  </sheetData>
  <hyperlinks>
    <hyperlink ref="A2" r:id="rId1" xr:uid="{B44E78AB-BF5A-45A0-8ABB-D173514AD462}"/>
    <hyperlink ref="A3" r:id="rId2" xr:uid="{941800BB-6C23-4B0C-91E5-3682A67A1E35}"/>
    <hyperlink ref="A4" r:id="rId3" xr:uid="{C37D409D-C280-43CC-906E-374887CE4EB4}"/>
    <hyperlink ref="A5" r:id="rId4" xr:uid="{D95B9170-137F-43FA-8EBD-4737EC55EB68}"/>
    <hyperlink ref="A6" r:id="rId5" xr:uid="{C721C476-A36D-44C9-928B-10D8CADDCAF0}"/>
    <hyperlink ref="B6" r:id="rId6" display="83704" xr:uid="{F81E188E-F2C6-46D7-925D-A9FAACE3FF77}"/>
    <hyperlink ref="A7" r:id="rId7" xr:uid="{8E6457D2-78C5-4346-AFEB-39A0372EF55F}"/>
    <hyperlink ref="A8" r:id="rId8" xr:uid="{B2146FD0-D7FA-4A8D-B34C-D245C63B991E}"/>
    <hyperlink ref="A9" r:id="rId9" xr:uid="{78C9DBB9-39EA-4756-8E26-754585592036}"/>
    <hyperlink ref="A10" r:id="rId10" xr:uid="{67EBB4D0-14F4-4279-8A28-48AD355588EF}"/>
    <hyperlink ref="A11" r:id="rId11" xr:uid="{A7FE249F-D164-4CC8-9DAD-B13A814C3668}"/>
    <hyperlink ref="A12" r:id="rId12" xr:uid="{5B662A1A-60CE-461E-BC1A-99713A24BEB0}"/>
    <hyperlink ref="A13" r:id="rId13" xr:uid="{A0913D31-E172-4D64-9315-52A6F6901C67}"/>
    <hyperlink ref="A14" r:id="rId14" xr:uid="{72B54DC4-636E-48A7-B357-F1A55CA1C6B7}"/>
  </hyperlinks>
  <pageMargins left="0.7" right="0.7" top="0.75" bottom="0.75" header="0.3" footer="0.3"/>
  <tableParts count="1">
    <tablePart r:id="rId1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CDF7-C9FE-44EC-AB44-0C090F9ECFCE}">
  <dimension ref="A1:F154"/>
  <sheetViews>
    <sheetView topLeftCell="A145" workbookViewId="0">
      <selection activeCell="C154" sqref="C154:E15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1163</v>
      </c>
      <c r="B2" s="2">
        <v>60302</v>
      </c>
      <c r="C2" s="3">
        <v>78</v>
      </c>
      <c r="D2" s="3">
        <v>61</v>
      </c>
      <c r="E2" s="3">
        <v>66</v>
      </c>
      <c r="F2" s="4">
        <v>51878</v>
      </c>
    </row>
    <row r="3" spans="1:6" ht="76.5">
      <c r="A3" s="5" t="s">
        <v>1164</v>
      </c>
      <c r="B3" s="5">
        <v>60629</v>
      </c>
      <c r="C3" s="6">
        <v>77</v>
      </c>
      <c r="D3" s="6">
        <v>65</v>
      </c>
      <c r="E3" s="6">
        <v>72</v>
      </c>
      <c r="F3" s="7">
        <v>2695598</v>
      </c>
    </row>
    <row r="4" spans="1:6" ht="15.75">
      <c r="A4" s="2" t="s">
        <v>1165</v>
      </c>
      <c r="B4" s="2">
        <v>60201</v>
      </c>
      <c r="C4" s="3">
        <v>76</v>
      </c>
      <c r="D4" s="3">
        <v>51</v>
      </c>
      <c r="E4" s="3">
        <v>89</v>
      </c>
      <c r="F4" s="4">
        <v>74486</v>
      </c>
    </row>
    <row r="5" spans="1:6" ht="15.75">
      <c r="A5" s="5" t="s">
        <v>1166</v>
      </c>
      <c r="B5" s="5">
        <v>60804</v>
      </c>
      <c r="C5" s="6">
        <v>75</v>
      </c>
      <c r="D5" s="6">
        <v>51</v>
      </c>
      <c r="E5" s="6">
        <v>55</v>
      </c>
      <c r="F5" s="7">
        <v>83891</v>
      </c>
    </row>
    <row r="6" spans="1:6" ht="15.75">
      <c r="A6" s="2" t="s">
        <v>1167</v>
      </c>
      <c r="B6" s="3"/>
      <c r="C6" s="3">
        <v>75</v>
      </c>
      <c r="D6" s="3">
        <v>43</v>
      </c>
      <c r="E6" s="3">
        <v>57</v>
      </c>
      <c r="F6" s="4">
        <v>56657</v>
      </c>
    </row>
    <row r="7" spans="1:6" ht="30.75">
      <c r="A7" s="5" t="s">
        <v>1168</v>
      </c>
      <c r="B7" s="6"/>
      <c r="C7" s="6">
        <v>69</v>
      </c>
      <c r="D7" s="6">
        <v>51</v>
      </c>
      <c r="E7" s="6">
        <v>55</v>
      </c>
      <c r="F7" s="7">
        <v>24883</v>
      </c>
    </row>
    <row r="8" spans="1:6" ht="15.75">
      <c r="A8" s="2" t="s">
        <v>1169</v>
      </c>
      <c r="B8" s="2">
        <v>60076</v>
      </c>
      <c r="C8" s="3">
        <v>68</v>
      </c>
      <c r="D8" s="3">
        <v>42</v>
      </c>
      <c r="E8" s="3">
        <v>70</v>
      </c>
      <c r="F8" s="4">
        <v>64784</v>
      </c>
    </row>
    <row r="9" spans="1:6" ht="30.75">
      <c r="A9" s="5" t="s">
        <v>1170</v>
      </c>
      <c r="B9" s="5">
        <v>60160</v>
      </c>
      <c r="C9" s="6">
        <v>68</v>
      </c>
      <c r="D9" s="6">
        <v>38</v>
      </c>
      <c r="E9" s="6">
        <v>51</v>
      </c>
      <c r="F9" s="7">
        <v>25411</v>
      </c>
    </row>
    <row r="10" spans="1:6" ht="15.75">
      <c r="A10" s="2" t="s">
        <v>1171</v>
      </c>
      <c r="B10" s="2">
        <v>60714</v>
      </c>
      <c r="C10" s="3">
        <v>65</v>
      </c>
      <c r="D10" s="3">
        <v>42</v>
      </c>
      <c r="E10" s="3">
        <v>55</v>
      </c>
      <c r="F10" s="4">
        <v>29803</v>
      </c>
    </row>
    <row r="11" spans="1:6" ht="30.75">
      <c r="A11" s="5" t="s">
        <v>1172</v>
      </c>
      <c r="B11" s="5">
        <v>60805</v>
      </c>
      <c r="C11" s="6">
        <v>64</v>
      </c>
      <c r="D11" s="6">
        <v>45</v>
      </c>
      <c r="E11" s="6">
        <v>53</v>
      </c>
      <c r="F11" s="7">
        <v>19852</v>
      </c>
    </row>
    <row r="12" spans="1:6" ht="30.75">
      <c r="A12" s="2" t="s">
        <v>1173</v>
      </c>
      <c r="B12" s="2">
        <v>60131</v>
      </c>
      <c r="C12" s="3">
        <v>64</v>
      </c>
      <c r="D12" s="3">
        <v>33</v>
      </c>
      <c r="E12" s="3">
        <v>47</v>
      </c>
      <c r="F12" s="4">
        <v>18333</v>
      </c>
    </row>
    <row r="13" spans="1:6" ht="30.75">
      <c r="A13" s="5" t="s">
        <v>1174</v>
      </c>
      <c r="B13" s="6"/>
      <c r="C13" s="6">
        <v>63</v>
      </c>
      <c r="D13" s="6">
        <v>45</v>
      </c>
      <c r="E13" s="6">
        <v>46</v>
      </c>
      <c r="F13" s="7">
        <v>23706</v>
      </c>
    </row>
    <row r="14" spans="1:6" ht="15.75">
      <c r="A14" s="2" t="s">
        <v>1175</v>
      </c>
      <c r="B14" s="2">
        <v>60104</v>
      </c>
      <c r="C14" s="3">
        <v>61</v>
      </c>
      <c r="D14" s="3">
        <v>37</v>
      </c>
      <c r="E14" s="3">
        <v>57</v>
      </c>
      <c r="F14" s="4">
        <v>19071</v>
      </c>
    </row>
    <row r="15" spans="1:6" ht="30.75">
      <c r="A15" s="5" t="s">
        <v>1176</v>
      </c>
      <c r="B15" s="5">
        <v>60513</v>
      </c>
      <c r="C15" s="6">
        <v>61</v>
      </c>
      <c r="D15" s="6">
        <v>30</v>
      </c>
      <c r="E15" s="6">
        <v>56</v>
      </c>
      <c r="F15" s="7">
        <v>18978</v>
      </c>
    </row>
    <row r="16" spans="1:6" ht="30.75">
      <c r="A16" s="2" t="s">
        <v>1177</v>
      </c>
      <c r="B16" s="2">
        <v>60053</v>
      </c>
      <c r="C16" s="3">
        <v>60</v>
      </c>
      <c r="D16" s="3">
        <v>36</v>
      </c>
      <c r="E16" s="3">
        <v>55</v>
      </c>
      <c r="F16" s="4">
        <v>23270</v>
      </c>
    </row>
    <row r="17" spans="1:6" ht="15.75">
      <c r="A17" s="5" t="s">
        <v>483</v>
      </c>
      <c r="B17" s="5">
        <v>60459</v>
      </c>
      <c r="C17" s="6">
        <v>59</v>
      </c>
      <c r="D17" s="6">
        <v>34</v>
      </c>
      <c r="E17" s="6">
        <v>48</v>
      </c>
      <c r="F17" s="7">
        <v>28925</v>
      </c>
    </row>
    <row r="18" spans="1:6" ht="30.75">
      <c r="A18" s="2" t="s">
        <v>1178</v>
      </c>
      <c r="B18" s="2">
        <v>60453</v>
      </c>
      <c r="C18" s="3">
        <v>58</v>
      </c>
      <c r="D18" s="3">
        <v>32</v>
      </c>
      <c r="E18" s="3">
        <v>49</v>
      </c>
      <c r="F18" s="4">
        <v>56690</v>
      </c>
    </row>
    <row r="19" spans="1:6" ht="15.75">
      <c r="A19" s="5" t="s">
        <v>1179</v>
      </c>
      <c r="B19" s="5">
        <v>60091</v>
      </c>
      <c r="C19" s="6">
        <v>58</v>
      </c>
      <c r="D19" s="6">
        <v>35</v>
      </c>
      <c r="E19" s="6">
        <v>56</v>
      </c>
      <c r="F19" s="7">
        <v>27087</v>
      </c>
    </row>
    <row r="20" spans="1:6" ht="30.75">
      <c r="A20" s="2" t="s">
        <v>1180</v>
      </c>
      <c r="B20" s="3"/>
      <c r="C20" s="3">
        <v>57</v>
      </c>
      <c r="D20" s="3">
        <v>35</v>
      </c>
      <c r="E20" s="3">
        <v>54</v>
      </c>
      <c r="F20" s="4">
        <v>58364</v>
      </c>
    </row>
    <row r="21" spans="1:6" ht="30.75">
      <c r="A21" s="5" t="s">
        <v>1181</v>
      </c>
      <c r="B21" s="5">
        <v>60409</v>
      </c>
      <c r="C21" s="6">
        <v>55</v>
      </c>
      <c r="D21" s="6">
        <v>28</v>
      </c>
      <c r="E21" s="6">
        <v>50</v>
      </c>
      <c r="F21" s="7">
        <v>37042</v>
      </c>
    </row>
    <row r="22" spans="1:6" ht="30.75">
      <c r="A22" s="2" t="s">
        <v>1182</v>
      </c>
      <c r="B22" s="2">
        <v>60068</v>
      </c>
      <c r="C22" s="3">
        <v>54</v>
      </c>
      <c r="D22" s="3">
        <v>39</v>
      </c>
      <c r="E22" s="3">
        <v>53</v>
      </c>
      <c r="F22" s="4">
        <v>37480</v>
      </c>
    </row>
    <row r="23" spans="1:6" ht="30.75">
      <c r="A23" s="5" t="s">
        <v>463</v>
      </c>
      <c r="B23" s="5">
        <v>60153</v>
      </c>
      <c r="C23" s="6">
        <v>54</v>
      </c>
      <c r="D23" s="6">
        <v>38</v>
      </c>
      <c r="E23" s="6">
        <v>56</v>
      </c>
      <c r="F23" s="7">
        <v>24090</v>
      </c>
    </row>
    <row r="24" spans="1:6" ht="30.75">
      <c r="A24" s="2" t="s">
        <v>1183</v>
      </c>
      <c r="B24" s="2">
        <v>60056</v>
      </c>
      <c r="C24" s="3">
        <v>53</v>
      </c>
      <c r="D24" s="3">
        <v>27</v>
      </c>
      <c r="E24" s="3">
        <v>59</v>
      </c>
      <c r="F24" s="4">
        <v>54167</v>
      </c>
    </row>
    <row r="25" spans="1:6" ht="30.75">
      <c r="A25" s="5" t="s">
        <v>1184</v>
      </c>
      <c r="B25" s="5">
        <v>61820</v>
      </c>
      <c r="C25" s="6">
        <v>52</v>
      </c>
      <c r="D25" s="6">
        <v>44</v>
      </c>
      <c r="E25" s="6">
        <v>65</v>
      </c>
      <c r="F25" s="7">
        <v>81055</v>
      </c>
    </row>
    <row r="26" spans="1:6" ht="15.75">
      <c r="A26" s="2" t="s">
        <v>1185</v>
      </c>
      <c r="B26" s="2">
        <v>61801</v>
      </c>
      <c r="C26" s="3">
        <v>52</v>
      </c>
      <c r="D26" s="3">
        <v>49</v>
      </c>
      <c r="E26" s="3">
        <v>71</v>
      </c>
      <c r="F26" s="4">
        <v>41250</v>
      </c>
    </row>
    <row r="27" spans="1:6" ht="30.75">
      <c r="A27" s="5" t="s">
        <v>544</v>
      </c>
      <c r="B27" s="5">
        <v>60559</v>
      </c>
      <c r="C27" s="6">
        <v>52</v>
      </c>
      <c r="D27" s="6">
        <v>21</v>
      </c>
      <c r="E27" s="6">
        <v>47</v>
      </c>
      <c r="F27" s="7">
        <v>24685</v>
      </c>
    </row>
    <row r="28" spans="1:6" ht="30.75">
      <c r="A28" s="2" t="s">
        <v>1186</v>
      </c>
      <c r="B28" s="3"/>
      <c r="C28" s="3">
        <v>51</v>
      </c>
      <c r="D28" s="3">
        <v>31</v>
      </c>
      <c r="E28" s="3">
        <v>52</v>
      </c>
      <c r="F28" s="4">
        <v>30276</v>
      </c>
    </row>
    <row r="29" spans="1:6" ht="15.75">
      <c r="A29" s="5" t="s">
        <v>1187</v>
      </c>
      <c r="B29" s="6"/>
      <c r="C29" s="6">
        <v>51</v>
      </c>
      <c r="D29" s="6">
        <v>43</v>
      </c>
      <c r="E29" s="6">
        <v>46</v>
      </c>
      <c r="F29" s="7">
        <v>25282</v>
      </c>
    </row>
    <row r="30" spans="1:6" ht="30.75">
      <c r="A30" s="2" t="s">
        <v>1188</v>
      </c>
      <c r="B30" s="3"/>
      <c r="C30" s="3">
        <v>50</v>
      </c>
      <c r="D30" s="3">
        <v>25</v>
      </c>
      <c r="E30" s="3">
        <v>51</v>
      </c>
      <c r="F30" s="4">
        <v>27450</v>
      </c>
    </row>
    <row r="31" spans="1:6" ht="15.75">
      <c r="A31" s="5" t="s">
        <v>1189</v>
      </c>
      <c r="B31" s="5">
        <v>60419</v>
      </c>
      <c r="C31" s="6">
        <v>50</v>
      </c>
      <c r="D31" s="6">
        <v>29</v>
      </c>
      <c r="E31" s="6">
        <v>43</v>
      </c>
      <c r="F31" s="7">
        <v>23153</v>
      </c>
    </row>
    <row r="32" spans="1:6" ht="30.75">
      <c r="A32" s="2" t="s">
        <v>1190</v>
      </c>
      <c r="B32" s="3"/>
      <c r="C32" s="3">
        <v>50</v>
      </c>
      <c r="D32" s="3">
        <v>23</v>
      </c>
      <c r="E32" s="3">
        <v>49</v>
      </c>
      <c r="F32" s="4">
        <v>18352</v>
      </c>
    </row>
    <row r="33" spans="1:6" ht="30.75">
      <c r="A33" s="5" t="s">
        <v>1191</v>
      </c>
      <c r="B33" s="6"/>
      <c r="C33" s="6">
        <v>49</v>
      </c>
      <c r="D33" s="6">
        <v>28</v>
      </c>
      <c r="E33" s="6">
        <v>42</v>
      </c>
      <c r="F33" s="7">
        <v>89078</v>
      </c>
    </row>
    <row r="34" spans="1:6" ht="15.75">
      <c r="A34" s="2" t="s">
        <v>1192</v>
      </c>
      <c r="B34" s="3"/>
      <c r="C34" s="3">
        <v>49</v>
      </c>
      <c r="D34" s="3">
        <v>21</v>
      </c>
      <c r="E34" s="3">
        <v>49</v>
      </c>
      <c r="F34" s="4">
        <v>21904</v>
      </c>
    </row>
    <row r="35" spans="1:6" ht="30.75">
      <c r="A35" s="5" t="s">
        <v>1193</v>
      </c>
      <c r="B35" s="5">
        <v>60004</v>
      </c>
      <c r="C35" s="6">
        <v>48</v>
      </c>
      <c r="D35" s="9" t="s">
        <v>353</v>
      </c>
      <c r="E35" s="6">
        <v>59</v>
      </c>
      <c r="F35" s="7">
        <v>75101</v>
      </c>
    </row>
    <row r="36" spans="1:6" ht="15.75">
      <c r="A36" s="2" t="s">
        <v>1194</v>
      </c>
      <c r="B36" s="2">
        <v>60126</v>
      </c>
      <c r="C36" s="3">
        <v>48</v>
      </c>
      <c r="D36" s="3">
        <v>25</v>
      </c>
      <c r="E36" s="3">
        <v>52</v>
      </c>
      <c r="F36" s="4">
        <v>44121</v>
      </c>
    </row>
    <row r="37" spans="1:6" ht="15.75">
      <c r="A37" s="5" t="s">
        <v>316</v>
      </c>
      <c r="B37" s="6"/>
      <c r="C37" s="6">
        <v>48</v>
      </c>
      <c r="D37" s="6">
        <v>16</v>
      </c>
      <c r="E37" s="6">
        <v>50</v>
      </c>
      <c r="F37" s="7">
        <v>28331</v>
      </c>
    </row>
    <row r="38" spans="1:6" ht="15.75">
      <c r="A38" s="2" t="s">
        <v>1195</v>
      </c>
      <c r="B38" s="3"/>
      <c r="C38" s="3">
        <v>48</v>
      </c>
      <c r="D38" s="8" t="s">
        <v>353</v>
      </c>
      <c r="E38" s="3">
        <v>43</v>
      </c>
      <c r="F38" s="4">
        <v>27537</v>
      </c>
    </row>
    <row r="39" spans="1:6" ht="15.75">
      <c r="A39" s="5" t="s">
        <v>1196</v>
      </c>
      <c r="B39" s="5">
        <v>60101</v>
      </c>
      <c r="C39" s="6">
        <v>47</v>
      </c>
      <c r="D39" s="9" t="s">
        <v>353</v>
      </c>
      <c r="E39" s="6">
        <v>51</v>
      </c>
      <c r="F39" s="7">
        <v>36942</v>
      </c>
    </row>
    <row r="40" spans="1:6" ht="15.75">
      <c r="A40" s="2" t="s">
        <v>1197</v>
      </c>
      <c r="B40" s="2">
        <v>60803</v>
      </c>
      <c r="C40" s="3">
        <v>47</v>
      </c>
      <c r="D40" s="3">
        <v>25</v>
      </c>
      <c r="E40" s="3">
        <v>49</v>
      </c>
      <c r="F40" s="4">
        <v>19277</v>
      </c>
    </row>
    <row r="41" spans="1:6" ht="30.75">
      <c r="A41" s="5" t="s">
        <v>1198</v>
      </c>
      <c r="B41" s="6"/>
      <c r="C41" s="6">
        <v>46</v>
      </c>
      <c r="D41" s="9" t="s">
        <v>353</v>
      </c>
      <c r="E41" s="6">
        <v>57</v>
      </c>
      <c r="F41" s="7">
        <v>37973</v>
      </c>
    </row>
    <row r="42" spans="1:6" ht="15.75">
      <c r="A42" s="2" t="s">
        <v>1199</v>
      </c>
      <c r="B42" s="3"/>
      <c r="C42" s="3">
        <v>45</v>
      </c>
      <c r="D42" s="3">
        <v>22</v>
      </c>
      <c r="E42" s="3">
        <v>51</v>
      </c>
      <c r="F42" s="4">
        <v>43165</v>
      </c>
    </row>
    <row r="43" spans="1:6" ht="45.75">
      <c r="A43" s="5" t="s">
        <v>1200</v>
      </c>
      <c r="B43" s="6"/>
      <c r="C43" s="6">
        <v>45</v>
      </c>
      <c r="D43" s="9" t="s">
        <v>353</v>
      </c>
      <c r="E43" s="6">
        <v>43</v>
      </c>
      <c r="F43" s="7">
        <v>28175</v>
      </c>
    </row>
    <row r="44" spans="1:6" ht="30.75">
      <c r="A44" s="2" t="s">
        <v>1201</v>
      </c>
      <c r="B44" s="3"/>
      <c r="C44" s="3">
        <v>44</v>
      </c>
      <c r="D44" s="3">
        <v>25</v>
      </c>
      <c r="E44" s="3">
        <v>49</v>
      </c>
      <c r="F44" s="4">
        <v>47833</v>
      </c>
    </row>
    <row r="45" spans="1:6" ht="15.75">
      <c r="A45" s="5" t="s">
        <v>1202</v>
      </c>
      <c r="B45" s="6"/>
      <c r="C45" s="6">
        <v>44</v>
      </c>
      <c r="D45" s="6">
        <v>37</v>
      </c>
      <c r="E45" s="6">
        <v>38</v>
      </c>
      <c r="F45" s="7">
        <v>43483</v>
      </c>
    </row>
    <row r="46" spans="1:6" ht="30.75">
      <c r="A46" s="2" t="s">
        <v>1203</v>
      </c>
      <c r="B46" s="2">
        <v>61201</v>
      </c>
      <c r="C46" s="3">
        <v>44</v>
      </c>
      <c r="D46" s="8" t="s">
        <v>353</v>
      </c>
      <c r="E46" s="3">
        <v>42</v>
      </c>
      <c r="F46" s="4">
        <v>39018</v>
      </c>
    </row>
    <row r="47" spans="1:6" ht="15.75">
      <c r="A47" s="5" t="s">
        <v>1204</v>
      </c>
      <c r="B47" s="5">
        <v>60090</v>
      </c>
      <c r="C47" s="6">
        <v>44</v>
      </c>
      <c r="D47" s="6">
        <v>21</v>
      </c>
      <c r="E47" s="6">
        <v>47</v>
      </c>
      <c r="F47" s="7">
        <v>37648</v>
      </c>
    </row>
    <row r="48" spans="1:6" ht="15.75">
      <c r="A48" s="2" t="s">
        <v>1205</v>
      </c>
      <c r="B48" s="3"/>
      <c r="C48" s="3">
        <v>43</v>
      </c>
      <c r="D48" s="3">
        <v>29</v>
      </c>
      <c r="E48" s="3">
        <v>51</v>
      </c>
      <c r="F48" s="4">
        <v>108188</v>
      </c>
    </row>
    <row r="49" spans="1:6" ht="30.75">
      <c r="A49" s="5" t="s">
        <v>1206</v>
      </c>
      <c r="B49" s="5">
        <v>60193</v>
      </c>
      <c r="C49" s="6">
        <v>43</v>
      </c>
      <c r="D49" s="9" t="s">
        <v>353</v>
      </c>
      <c r="E49" s="6">
        <v>66</v>
      </c>
      <c r="F49" s="7">
        <v>74227</v>
      </c>
    </row>
    <row r="50" spans="1:6" ht="30.75">
      <c r="A50" s="2" t="s">
        <v>1207</v>
      </c>
      <c r="B50" s="3"/>
      <c r="C50" s="3">
        <v>43</v>
      </c>
      <c r="D50" s="8" t="s">
        <v>353</v>
      </c>
      <c r="E50" s="3">
        <v>52</v>
      </c>
      <c r="F50" s="4">
        <v>33127</v>
      </c>
    </row>
    <row r="51" spans="1:6" ht="30.75">
      <c r="A51" s="5" t="s">
        <v>1208</v>
      </c>
      <c r="B51" s="5">
        <v>60473</v>
      </c>
      <c r="C51" s="6">
        <v>43</v>
      </c>
      <c r="D51" s="6">
        <v>30</v>
      </c>
      <c r="E51" s="6">
        <v>40</v>
      </c>
      <c r="F51" s="7">
        <v>22030</v>
      </c>
    </row>
    <row r="52" spans="1:6" ht="30.75">
      <c r="A52" s="2" t="s">
        <v>1055</v>
      </c>
      <c r="B52" s="2">
        <v>60108</v>
      </c>
      <c r="C52" s="3">
        <v>43</v>
      </c>
      <c r="D52" s="8" t="s">
        <v>353</v>
      </c>
      <c r="E52" s="3">
        <v>58</v>
      </c>
      <c r="F52" s="4">
        <v>22018</v>
      </c>
    </row>
    <row r="53" spans="1:6" ht="30.75">
      <c r="A53" s="5" t="s">
        <v>350</v>
      </c>
      <c r="B53" s="6"/>
      <c r="C53" s="6">
        <v>43</v>
      </c>
      <c r="D53" s="6">
        <v>33</v>
      </c>
      <c r="E53" s="6">
        <v>40</v>
      </c>
      <c r="F53" s="7">
        <v>19323</v>
      </c>
    </row>
    <row r="54" spans="1:6" ht="15.75">
      <c r="A54" s="2" t="s">
        <v>1209</v>
      </c>
      <c r="B54" s="2">
        <v>60521</v>
      </c>
      <c r="C54" s="3">
        <v>43</v>
      </c>
      <c r="D54" s="3">
        <v>23</v>
      </c>
      <c r="E54" s="3">
        <v>41</v>
      </c>
      <c r="F54" s="4">
        <v>16816</v>
      </c>
    </row>
    <row r="55" spans="1:6" ht="30.75">
      <c r="A55" s="5" t="s">
        <v>893</v>
      </c>
      <c r="B55" s="5">
        <v>60154</v>
      </c>
      <c r="C55" s="6">
        <v>43</v>
      </c>
      <c r="D55" s="6">
        <v>31</v>
      </c>
      <c r="E55" s="6">
        <v>45</v>
      </c>
      <c r="F55" s="7">
        <v>16718</v>
      </c>
    </row>
    <row r="56" spans="1:6" ht="30.75">
      <c r="A56" s="2" t="s">
        <v>1210</v>
      </c>
      <c r="B56" s="2">
        <v>60035</v>
      </c>
      <c r="C56" s="3">
        <v>42</v>
      </c>
      <c r="D56" s="3">
        <v>28</v>
      </c>
      <c r="E56" s="3">
        <v>52</v>
      </c>
      <c r="F56" s="4">
        <v>29763</v>
      </c>
    </row>
    <row r="57" spans="1:6" ht="30.75">
      <c r="A57" s="5" t="s">
        <v>1211</v>
      </c>
      <c r="B57" s="6"/>
      <c r="C57" s="6">
        <v>42</v>
      </c>
      <c r="D57" s="9" t="s">
        <v>353</v>
      </c>
      <c r="E57" s="6">
        <v>49</v>
      </c>
      <c r="F57" s="7">
        <v>25902</v>
      </c>
    </row>
    <row r="58" spans="1:6" ht="15.75">
      <c r="A58" s="2" t="s">
        <v>1212</v>
      </c>
      <c r="B58" s="3"/>
      <c r="C58" s="3">
        <v>42</v>
      </c>
      <c r="D58" s="8" t="s">
        <v>353</v>
      </c>
      <c r="E58" s="3">
        <v>43</v>
      </c>
      <c r="F58" s="4">
        <v>25638</v>
      </c>
    </row>
    <row r="59" spans="1:6" ht="45.75">
      <c r="A59" s="5" t="s">
        <v>1213</v>
      </c>
      <c r="B59" s="6"/>
      <c r="C59" s="6">
        <v>42</v>
      </c>
      <c r="D59" s="9" t="s">
        <v>353</v>
      </c>
      <c r="E59" s="6">
        <v>59</v>
      </c>
      <c r="F59" s="7">
        <v>24099</v>
      </c>
    </row>
    <row r="60" spans="1:6" ht="30.75">
      <c r="A60" s="2" t="s">
        <v>1214</v>
      </c>
      <c r="B60" s="3"/>
      <c r="C60" s="3">
        <v>42</v>
      </c>
      <c r="D60" s="8" t="s">
        <v>353</v>
      </c>
      <c r="E60" s="3">
        <v>49</v>
      </c>
      <c r="F60" s="4">
        <v>21838</v>
      </c>
    </row>
    <row r="61" spans="1:6" ht="15.75">
      <c r="A61" s="5" t="s">
        <v>1215</v>
      </c>
      <c r="B61" s="5">
        <v>61104</v>
      </c>
      <c r="C61" s="6">
        <v>41</v>
      </c>
      <c r="D61" s="9" t="s">
        <v>353</v>
      </c>
      <c r="E61" s="6">
        <v>43</v>
      </c>
      <c r="F61" s="7">
        <v>152871</v>
      </c>
    </row>
    <row r="62" spans="1:6" ht="15.75">
      <c r="A62" s="2" t="s">
        <v>307</v>
      </c>
      <c r="B62" s="2">
        <v>61614</v>
      </c>
      <c r="C62" s="3">
        <v>41</v>
      </c>
      <c r="D62" s="8" t="s">
        <v>353</v>
      </c>
      <c r="E62" s="3">
        <v>44</v>
      </c>
      <c r="F62" s="4">
        <v>115007</v>
      </c>
    </row>
    <row r="63" spans="1:6" ht="15.75">
      <c r="A63" s="5" t="s">
        <v>1216</v>
      </c>
      <c r="B63" s="6"/>
      <c r="C63" s="6">
        <v>41</v>
      </c>
      <c r="D63" s="9" t="s">
        <v>353</v>
      </c>
      <c r="E63" s="6">
        <v>51</v>
      </c>
      <c r="F63" s="7">
        <v>68557</v>
      </c>
    </row>
    <row r="64" spans="1:6" ht="15.75">
      <c r="A64" s="2" t="s">
        <v>1217</v>
      </c>
      <c r="B64" s="2">
        <v>62301</v>
      </c>
      <c r="C64" s="3">
        <v>41</v>
      </c>
      <c r="D64" s="8" t="s">
        <v>353</v>
      </c>
      <c r="E64" s="3">
        <v>44</v>
      </c>
      <c r="F64" s="4">
        <v>40633</v>
      </c>
    </row>
    <row r="65" spans="1:6" ht="15.75">
      <c r="A65" s="5" t="s">
        <v>826</v>
      </c>
      <c r="B65" s="5">
        <v>60505</v>
      </c>
      <c r="C65" s="6">
        <v>40</v>
      </c>
      <c r="D65" s="6">
        <v>21</v>
      </c>
      <c r="E65" s="6">
        <v>52</v>
      </c>
      <c r="F65" s="7">
        <v>197899</v>
      </c>
    </row>
    <row r="66" spans="1:6" ht="15.75">
      <c r="A66" s="2" t="s">
        <v>1218</v>
      </c>
      <c r="B66" s="3"/>
      <c r="C66" s="3">
        <v>40</v>
      </c>
      <c r="D66" s="3">
        <v>23</v>
      </c>
      <c r="E66" s="3">
        <v>51</v>
      </c>
      <c r="F66" s="4">
        <v>52894</v>
      </c>
    </row>
    <row r="67" spans="1:6" ht="15.75">
      <c r="A67" s="5" t="s">
        <v>1219</v>
      </c>
      <c r="B67" s="6"/>
      <c r="C67" s="6">
        <v>40</v>
      </c>
      <c r="D67" s="6">
        <v>35</v>
      </c>
      <c r="E67" s="6">
        <v>51</v>
      </c>
      <c r="F67" s="7">
        <v>52497</v>
      </c>
    </row>
    <row r="68" spans="1:6" ht="30.75">
      <c r="A68" s="2" t="s">
        <v>1220</v>
      </c>
      <c r="B68" s="2">
        <v>60089</v>
      </c>
      <c r="C68" s="3">
        <v>40</v>
      </c>
      <c r="D68" s="8" t="s">
        <v>353</v>
      </c>
      <c r="E68" s="3">
        <v>52</v>
      </c>
      <c r="F68" s="4">
        <v>41496</v>
      </c>
    </row>
    <row r="69" spans="1:6" ht="15.75">
      <c r="A69" s="5" t="s">
        <v>1221</v>
      </c>
      <c r="B69" s="6"/>
      <c r="C69" s="6">
        <v>40</v>
      </c>
      <c r="D69" s="9" t="s">
        <v>353</v>
      </c>
      <c r="E69" s="6">
        <v>46</v>
      </c>
      <c r="F69" s="7">
        <v>24413</v>
      </c>
    </row>
    <row r="70" spans="1:6" ht="15.75">
      <c r="A70" s="2" t="s">
        <v>1222</v>
      </c>
      <c r="B70" s="3"/>
      <c r="C70" s="3">
        <v>40</v>
      </c>
      <c r="D70" s="8" t="s">
        <v>353</v>
      </c>
      <c r="E70" s="3">
        <v>44</v>
      </c>
      <c r="F70" s="4">
        <v>18768</v>
      </c>
    </row>
    <row r="71" spans="1:6" ht="15.75">
      <c r="A71" s="5" t="s">
        <v>1223</v>
      </c>
      <c r="B71" s="6"/>
      <c r="C71" s="6">
        <v>39</v>
      </c>
      <c r="D71" s="6">
        <v>27</v>
      </c>
      <c r="E71" s="6">
        <v>42</v>
      </c>
      <c r="F71" s="7">
        <v>44692</v>
      </c>
    </row>
    <row r="72" spans="1:6" ht="15.75">
      <c r="A72" s="2" t="s">
        <v>1224</v>
      </c>
      <c r="B72" s="3"/>
      <c r="C72" s="3">
        <v>39</v>
      </c>
      <c r="D72" s="3">
        <v>28</v>
      </c>
      <c r="E72" s="3">
        <v>43</v>
      </c>
      <c r="F72" s="4">
        <v>44478</v>
      </c>
    </row>
    <row r="73" spans="1:6" ht="15.75">
      <c r="A73" s="5" t="s">
        <v>1225</v>
      </c>
      <c r="B73" s="6"/>
      <c r="C73" s="6">
        <v>39</v>
      </c>
      <c r="D73" s="9" t="s">
        <v>353</v>
      </c>
      <c r="E73" s="6">
        <v>43</v>
      </c>
      <c r="F73" s="7">
        <v>34094</v>
      </c>
    </row>
    <row r="74" spans="1:6" ht="30.75">
      <c r="A74" s="2" t="s">
        <v>1226</v>
      </c>
      <c r="B74" s="3"/>
      <c r="C74" s="3">
        <v>39</v>
      </c>
      <c r="D74" s="8" t="s">
        <v>353</v>
      </c>
      <c r="E74" s="3">
        <v>43</v>
      </c>
      <c r="F74" s="4">
        <v>29849</v>
      </c>
    </row>
    <row r="75" spans="1:6" ht="15.75">
      <c r="A75" s="5" t="s">
        <v>1227</v>
      </c>
      <c r="B75" s="6"/>
      <c r="C75" s="6">
        <v>39</v>
      </c>
      <c r="D75" s="9" t="s">
        <v>353</v>
      </c>
      <c r="E75" s="6">
        <v>26</v>
      </c>
      <c r="F75" s="7">
        <v>27865</v>
      </c>
    </row>
    <row r="76" spans="1:6" ht="30.75">
      <c r="A76" s="2" t="s">
        <v>1228</v>
      </c>
      <c r="B76" s="3"/>
      <c r="C76" s="3">
        <v>39</v>
      </c>
      <c r="D76" s="8" t="s">
        <v>353</v>
      </c>
      <c r="E76" s="3">
        <v>51</v>
      </c>
      <c r="F76" s="4">
        <v>20315</v>
      </c>
    </row>
    <row r="77" spans="1:6" ht="15.75">
      <c r="A77" s="5" t="s">
        <v>1229</v>
      </c>
      <c r="B77" s="6"/>
      <c r="C77" s="6">
        <v>39</v>
      </c>
      <c r="D77" s="9" t="s">
        <v>353</v>
      </c>
      <c r="E77" s="6">
        <v>47</v>
      </c>
      <c r="F77" s="7">
        <v>18555</v>
      </c>
    </row>
    <row r="78" spans="1:6" ht="30.75">
      <c r="A78" s="2" t="s">
        <v>319</v>
      </c>
      <c r="B78" s="2">
        <v>62704</v>
      </c>
      <c r="C78" s="3">
        <v>38</v>
      </c>
      <c r="D78" s="8" t="s">
        <v>353</v>
      </c>
      <c r="E78" s="3">
        <v>45</v>
      </c>
      <c r="F78" s="4">
        <v>116250</v>
      </c>
    </row>
    <row r="79" spans="1:6" ht="15.75">
      <c r="A79" s="5" t="s">
        <v>1230</v>
      </c>
      <c r="B79" s="6"/>
      <c r="C79" s="6">
        <v>38</v>
      </c>
      <c r="D79" s="9" t="s">
        <v>353</v>
      </c>
      <c r="E79" s="6">
        <v>61</v>
      </c>
      <c r="F79" s="7">
        <v>43862</v>
      </c>
    </row>
    <row r="80" spans="1:6" ht="30.75">
      <c r="A80" s="2" t="s">
        <v>1231</v>
      </c>
      <c r="B80" s="2">
        <v>60139</v>
      </c>
      <c r="C80" s="3">
        <v>38</v>
      </c>
      <c r="D80" s="8" t="s">
        <v>353</v>
      </c>
      <c r="E80" s="3">
        <v>46</v>
      </c>
      <c r="F80" s="4">
        <v>34208</v>
      </c>
    </row>
    <row r="81" spans="1:6" ht="30.75">
      <c r="A81" s="5" t="s">
        <v>1232</v>
      </c>
      <c r="B81" s="6"/>
      <c r="C81" s="6">
        <v>38</v>
      </c>
      <c r="D81" s="9" t="s">
        <v>353</v>
      </c>
      <c r="E81" s="6">
        <v>49</v>
      </c>
      <c r="F81" s="7">
        <v>31064</v>
      </c>
    </row>
    <row r="82" spans="1:6" ht="30.75">
      <c r="A82" s="2" t="s">
        <v>1233</v>
      </c>
      <c r="B82" s="3"/>
      <c r="C82" s="3">
        <v>38</v>
      </c>
      <c r="D82" s="8" t="s">
        <v>353</v>
      </c>
      <c r="E82" s="3">
        <v>48</v>
      </c>
      <c r="F82" s="4">
        <v>27086</v>
      </c>
    </row>
    <row r="83" spans="1:6" ht="15.75">
      <c r="A83" s="5" t="s">
        <v>1234</v>
      </c>
      <c r="B83" s="6"/>
      <c r="C83" s="6">
        <v>38</v>
      </c>
      <c r="D83" s="9" t="s">
        <v>353</v>
      </c>
      <c r="E83" s="6">
        <v>43</v>
      </c>
      <c r="F83" s="7">
        <v>25585</v>
      </c>
    </row>
    <row r="84" spans="1:6" ht="15.75">
      <c r="A84" s="2" t="s">
        <v>1235</v>
      </c>
      <c r="B84" s="3"/>
      <c r="C84" s="3">
        <v>38</v>
      </c>
      <c r="D84" s="8" t="s">
        <v>353</v>
      </c>
      <c r="E84" s="3">
        <v>57</v>
      </c>
      <c r="F84" s="4">
        <v>21495</v>
      </c>
    </row>
    <row r="85" spans="1:6" ht="30.75">
      <c r="A85" s="5" t="s">
        <v>1236</v>
      </c>
      <c r="B85" s="6"/>
      <c r="C85" s="6">
        <v>38</v>
      </c>
      <c r="D85" s="9" t="s">
        <v>353</v>
      </c>
      <c r="E85" s="6">
        <v>41</v>
      </c>
      <c r="F85" s="7">
        <v>18631</v>
      </c>
    </row>
    <row r="86" spans="1:6" ht="15.75">
      <c r="A86" s="2" t="s">
        <v>1237</v>
      </c>
      <c r="B86" s="3"/>
      <c r="C86" s="3">
        <v>38</v>
      </c>
      <c r="D86" s="8" t="s">
        <v>353</v>
      </c>
      <c r="E86" s="3">
        <v>40</v>
      </c>
      <c r="F86" s="4">
        <v>17193</v>
      </c>
    </row>
    <row r="87" spans="1:6" ht="30.75">
      <c r="A87" s="5" t="s">
        <v>1238</v>
      </c>
      <c r="B87" s="6"/>
      <c r="C87" s="6">
        <v>37</v>
      </c>
      <c r="D87" s="9" t="s">
        <v>353</v>
      </c>
      <c r="E87" s="6">
        <v>50</v>
      </c>
      <c r="F87" s="7">
        <v>32974</v>
      </c>
    </row>
    <row r="88" spans="1:6" ht="30.75">
      <c r="A88" s="2" t="s">
        <v>1239</v>
      </c>
      <c r="B88" s="3"/>
      <c r="C88" s="3">
        <v>37</v>
      </c>
      <c r="D88" s="8" t="s">
        <v>353</v>
      </c>
      <c r="E88" s="3">
        <v>42</v>
      </c>
      <c r="F88" s="4">
        <v>32195</v>
      </c>
    </row>
    <row r="89" spans="1:6" ht="15.75">
      <c r="A89" s="5" t="s">
        <v>1240</v>
      </c>
      <c r="B89" s="6"/>
      <c r="C89" s="6">
        <v>37</v>
      </c>
      <c r="D89" s="6">
        <v>15</v>
      </c>
      <c r="E89" s="6">
        <v>40</v>
      </c>
      <c r="F89" s="7">
        <v>22390</v>
      </c>
    </row>
    <row r="90" spans="1:6" ht="30.75">
      <c r="A90" s="2" t="s">
        <v>1241</v>
      </c>
      <c r="B90" s="3"/>
      <c r="C90" s="3">
        <v>37</v>
      </c>
      <c r="D90" s="3">
        <v>33</v>
      </c>
      <c r="E90" s="3">
        <v>40</v>
      </c>
      <c r="F90" s="4">
        <v>17484</v>
      </c>
    </row>
    <row r="91" spans="1:6" ht="30.75">
      <c r="A91" s="5" t="s">
        <v>1242</v>
      </c>
      <c r="B91" s="5">
        <v>60107</v>
      </c>
      <c r="C91" s="6">
        <v>36</v>
      </c>
      <c r="D91" s="9" t="s">
        <v>353</v>
      </c>
      <c r="E91" s="6">
        <v>48</v>
      </c>
      <c r="F91" s="7">
        <v>39858</v>
      </c>
    </row>
    <row r="92" spans="1:6" ht="30.75">
      <c r="A92" s="2" t="s">
        <v>1243</v>
      </c>
      <c r="B92" s="2">
        <v>60188</v>
      </c>
      <c r="C92" s="3">
        <v>36</v>
      </c>
      <c r="D92" s="8" t="s">
        <v>353</v>
      </c>
      <c r="E92" s="3">
        <v>53</v>
      </c>
      <c r="F92" s="4">
        <v>39711</v>
      </c>
    </row>
    <row r="93" spans="1:6" ht="30.75">
      <c r="A93" s="5" t="s">
        <v>1244</v>
      </c>
      <c r="B93" s="5">
        <v>60064</v>
      </c>
      <c r="C93" s="6">
        <v>36</v>
      </c>
      <c r="D93" s="6">
        <v>27</v>
      </c>
      <c r="E93" s="6">
        <v>44</v>
      </c>
      <c r="F93" s="7">
        <v>32574</v>
      </c>
    </row>
    <row r="94" spans="1:6" ht="30.75">
      <c r="A94" s="2" t="s">
        <v>1245</v>
      </c>
      <c r="B94" s="3"/>
      <c r="C94" s="3">
        <v>36</v>
      </c>
      <c r="D94" s="3">
        <v>20</v>
      </c>
      <c r="E94" s="3">
        <v>39</v>
      </c>
      <c r="F94" s="4">
        <v>27962</v>
      </c>
    </row>
    <row r="95" spans="1:6" ht="15.75">
      <c r="A95" s="5" t="s">
        <v>1246</v>
      </c>
      <c r="B95" s="6"/>
      <c r="C95" s="6">
        <v>36</v>
      </c>
      <c r="D95" s="9" t="s">
        <v>353</v>
      </c>
      <c r="E95" s="6">
        <v>40</v>
      </c>
      <c r="F95" s="7">
        <v>19288</v>
      </c>
    </row>
    <row r="96" spans="1:6" ht="15.75">
      <c r="A96" s="2" t="s">
        <v>1247</v>
      </c>
      <c r="B96" s="3"/>
      <c r="C96" s="3">
        <v>36</v>
      </c>
      <c r="D96" s="3">
        <v>21</v>
      </c>
      <c r="E96" s="3">
        <v>41</v>
      </c>
      <c r="F96" s="4">
        <v>18225</v>
      </c>
    </row>
    <row r="97" spans="1:6" ht="15.75">
      <c r="A97" s="5" t="s">
        <v>1248</v>
      </c>
      <c r="B97" s="6"/>
      <c r="C97" s="6">
        <v>35</v>
      </c>
      <c r="D97" s="6">
        <v>17</v>
      </c>
      <c r="E97" s="6">
        <v>44</v>
      </c>
      <c r="F97" s="7">
        <v>147433</v>
      </c>
    </row>
    <row r="98" spans="1:6" ht="30.75">
      <c r="A98" s="2" t="s">
        <v>743</v>
      </c>
      <c r="B98" s="2">
        <v>61701</v>
      </c>
      <c r="C98" s="3">
        <v>35</v>
      </c>
      <c r="D98" s="3">
        <v>26</v>
      </c>
      <c r="E98" s="3">
        <v>47</v>
      </c>
      <c r="F98" s="4">
        <v>76610</v>
      </c>
    </row>
    <row r="99" spans="1:6" ht="30.75">
      <c r="A99" s="5" t="s">
        <v>1249</v>
      </c>
      <c r="B99" s="6"/>
      <c r="C99" s="6">
        <v>35</v>
      </c>
      <c r="D99" s="9" t="s">
        <v>353</v>
      </c>
      <c r="E99" s="6">
        <v>42</v>
      </c>
      <c r="F99" s="7">
        <v>56703</v>
      </c>
    </row>
    <row r="100" spans="1:6" ht="30.75">
      <c r="A100" s="2" t="s">
        <v>1250</v>
      </c>
      <c r="B100" s="2">
        <v>60192</v>
      </c>
      <c r="C100" s="3">
        <v>35</v>
      </c>
      <c r="D100" s="8" t="s">
        <v>353</v>
      </c>
      <c r="E100" s="3">
        <v>55</v>
      </c>
      <c r="F100" s="4">
        <v>51895</v>
      </c>
    </row>
    <row r="101" spans="1:6" ht="30.75">
      <c r="A101" s="5" t="s">
        <v>1251</v>
      </c>
      <c r="B101" s="6"/>
      <c r="C101" s="6">
        <v>35</v>
      </c>
      <c r="D101" s="6">
        <v>16</v>
      </c>
      <c r="E101" s="6">
        <v>44</v>
      </c>
      <c r="F101" s="7">
        <v>33170</v>
      </c>
    </row>
    <row r="102" spans="1:6" ht="15.75">
      <c r="A102" s="2" t="s">
        <v>1252</v>
      </c>
      <c r="B102" s="3"/>
      <c r="C102" s="3">
        <v>35</v>
      </c>
      <c r="D102" s="3">
        <v>16</v>
      </c>
      <c r="E102" s="3">
        <v>58</v>
      </c>
      <c r="F102" s="4">
        <v>22763</v>
      </c>
    </row>
    <row r="103" spans="1:6" ht="15.75">
      <c r="A103" s="5" t="s">
        <v>881</v>
      </c>
      <c r="B103" s="5">
        <v>60561</v>
      </c>
      <c r="C103" s="6">
        <v>35</v>
      </c>
      <c r="D103" s="9" t="s">
        <v>353</v>
      </c>
      <c r="E103" s="6">
        <v>46</v>
      </c>
      <c r="F103" s="7">
        <v>22086</v>
      </c>
    </row>
    <row r="104" spans="1:6" ht="30.75">
      <c r="A104" s="2" t="s">
        <v>447</v>
      </c>
      <c r="B104" s="3"/>
      <c r="C104" s="3">
        <v>35</v>
      </c>
      <c r="D104" s="8" t="s">
        <v>353</v>
      </c>
      <c r="E104" s="3">
        <v>42</v>
      </c>
      <c r="F104" s="4">
        <v>19446</v>
      </c>
    </row>
    <row r="105" spans="1:6" ht="30.75">
      <c r="A105" s="5" t="s">
        <v>1253</v>
      </c>
      <c r="B105" s="6"/>
      <c r="C105" s="6">
        <v>34</v>
      </c>
      <c r="D105" s="6">
        <v>12</v>
      </c>
      <c r="E105" s="6">
        <v>45</v>
      </c>
      <c r="F105" s="7">
        <v>141853</v>
      </c>
    </row>
    <row r="106" spans="1:6" ht="15.75">
      <c r="A106" s="2" t="s">
        <v>361</v>
      </c>
      <c r="B106" s="2">
        <v>62523</v>
      </c>
      <c r="C106" s="3">
        <v>34</v>
      </c>
      <c r="D106" s="8" t="s">
        <v>353</v>
      </c>
      <c r="E106" s="3">
        <v>39</v>
      </c>
      <c r="F106" s="4">
        <v>76122</v>
      </c>
    </row>
    <row r="107" spans="1:6" ht="30.75">
      <c r="A107" s="5" t="s">
        <v>1254</v>
      </c>
      <c r="B107" s="5">
        <v>60440</v>
      </c>
      <c r="C107" s="6">
        <v>34</v>
      </c>
      <c r="D107" s="9" t="s">
        <v>353</v>
      </c>
      <c r="E107" s="6">
        <v>47</v>
      </c>
      <c r="F107" s="7">
        <v>73366</v>
      </c>
    </row>
    <row r="108" spans="1:6" ht="30.75">
      <c r="A108" s="2" t="s">
        <v>1255</v>
      </c>
      <c r="B108" s="3"/>
      <c r="C108" s="3">
        <v>34</v>
      </c>
      <c r="D108" s="8" t="s">
        <v>353</v>
      </c>
      <c r="E108" s="3">
        <v>26</v>
      </c>
      <c r="F108" s="4">
        <v>25579</v>
      </c>
    </row>
    <row r="109" spans="1:6" ht="30.75">
      <c r="A109" s="5" t="s">
        <v>1256</v>
      </c>
      <c r="B109" s="6"/>
      <c r="C109" s="6">
        <v>34</v>
      </c>
      <c r="D109" s="9" t="s">
        <v>353</v>
      </c>
      <c r="E109" s="6">
        <v>40</v>
      </c>
      <c r="F109" s="7">
        <v>19631</v>
      </c>
    </row>
    <row r="110" spans="1:6" ht="30.75">
      <c r="A110" s="2" t="s">
        <v>1257</v>
      </c>
      <c r="B110" s="3"/>
      <c r="C110" s="3">
        <v>33</v>
      </c>
      <c r="D110" s="8" t="s">
        <v>353</v>
      </c>
      <c r="E110" s="3">
        <v>36</v>
      </c>
      <c r="F110" s="4">
        <v>21302</v>
      </c>
    </row>
    <row r="111" spans="1:6" ht="30.75">
      <c r="A111" s="5" t="s">
        <v>1258</v>
      </c>
      <c r="B111" s="5">
        <v>60517</v>
      </c>
      <c r="C111" s="6">
        <v>32</v>
      </c>
      <c r="D111" s="9" t="s">
        <v>353</v>
      </c>
      <c r="E111" s="6">
        <v>53</v>
      </c>
      <c r="F111" s="7">
        <v>32971</v>
      </c>
    </row>
    <row r="112" spans="1:6" ht="30.75">
      <c r="A112" s="2" t="s">
        <v>1259</v>
      </c>
      <c r="B112" s="3"/>
      <c r="C112" s="3">
        <v>32</v>
      </c>
      <c r="D112" s="8" t="s">
        <v>353</v>
      </c>
      <c r="E112" s="3">
        <v>50</v>
      </c>
      <c r="F112" s="4">
        <v>21985</v>
      </c>
    </row>
    <row r="113" spans="1:6" ht="30.75">
      <c r="A113" s="5" t="s">
        <v>1260</v>
      </c>
      <c r="B113" s="6"/>
      <c r="C113" s="6">
        <v>32</v>
      </c>
      <c r="D113" s="9" t="s">
        <v>353</v>
      </c>
      <c r="E113" s="6">
        <v>37</v>
      </c>
      <c r="F113" s="7">
        <v>16541</v>
      </c>
    </row>
    <row r="114" spans="1:6" ht="30.75">
      <c r="A114" s="2" t="s">
        <v>1261</v>
      </c>
      <c r="B114" s="3"/>
      <c r="C114" s="3">
        <v>31</v>
      </c>
      <c r="D114" s="8" t="s">
        <v>353</v>
      </c>
      <c r="E114" s="3">
        <v>39</v>
      </c>
      <c r="F114" s="4">
        <v>37691</v>
      </c>
    </row>
    <row r="115" spans="1:6" ht="30.75">
      <c r="A115" s="5" t="s">
        <v>1262</v>
      </c>
      <c r="B115" s="6"/>
      <c r="C115" s="6">
        <v>31</v>
      </c>
      <c r="D115" s="9" t="s">
        <v>353</v>
      </c>
      <c r="E115" s="6">
        <v>44</v>
      </c>
      <c r="F115" s="7">
        <v>24293</v>
      </c>
    </row>
    <row r="116" spans="1:6" ht="30.75">
      <c r="A116" s="2" t="s">
        <v>1263</v>
      </c>
      <c r="B116" s="2">
        <v>61111</v>
      </c>
      <c r="C116" s="3">
        <v>31</v>
      </c>
      <c r="D116" s="8" t="s">
        <v>353</v>
      </c>
      <c r="E116" s="3">
        <v>41</v>
      </c>
      <c r="F116" s="4">
        <v>23996</v>
      </c>
    </row>
    <row r="117" spans="1:6" ht="30.75">
      <c r="A117" s="5" t="s">
        <v>1264</v>
      </c>
      <c r="B117" s="6"/>
      <c r="C117" s="6">
        <v>30</v>
      </c>
      <c r="D117" s="9" t="s">
        <v>353</v>
      </c>
      <c r="E117" s="6">
        <v>45</v>
      </c>
      <c r="F117" s="7">
        <v>40743</v>
      </c>
    </row>
    <row r="118" spans="1:6" ht="15.75">
      <c r="A118" s="2" t="s">
        <v>780</v>
      </c>
      <c r="B118" s="3"/>
      <c r="C118" s="3">
        <v>30</v>
      </c>
      <c r="D118" s="8" t="s">
        <v>353</v>
      </c>
      <c r="E118" s="3">
        <v>42</v>
      </c>
      <c r="F118" s="4">
        <v>33027</v>
      </c>
    </row>
    <row r="119" spans="1:6" ht="30.75">
      <c r="A119" s="5" t="s">
        <v>1265</v>
      </c>
      <c r="B119" s="6"/>
      <c r="C119" s="6">
        <v>29</v>
      </c>
      <c r="D119" s="6">
        <v>41</v>
      </c>
      <c r="E119" s="6">
        <v>42</v>
      </c>
      <c r="F119" s="7">
        <v>27006</v>
      </c>
    </row>
    <row r="120" spans="1:6" ht="15.75">
      <c r="A120" s="2" t="s">
        <v>1266</v>
      </c>
      <c r="B120" s="3"/>
      <c r="C120" s="3">
        <v>29</v>
      </c>
      <c r="D120" s="8" t="s">
        <v>353</v>
      </c>
      <c r="E120" s="3">
        <v>52</v>
      </c>
      <c r="F120" s="4">
        <v>26045</v>
      </c>
    </row>
    <row r="121" spans="1:6" ht="30.75">
      <c r="A121" s="5" t="s">
        <v>1121</v>
      </c>
      <c r="B121" s="6"/>
      <c r="C121" s="6">
        <v>29</v>
      </c>
      <c r="D121" s="9" t="s">
        <v>353</v>
      </c>
      <c r="E121" s="6">
        <v>39</v>
      </c>
      <c r="F121" s="7">
        <v>24770</v>
      </c>
    </row>
    <row r="122" spans="1:6" ht="30.75">
      <c r="A122" s="2" t="s">
        <v>1267</v>
      </c>
      <c r="B122" s="3"/>
      <c r="C122" s="3">
        <v>29</v>
      </c>
      <c r="D122" s="3">
        <v>25</v>
      </c>
      <c r="E122" s="3">
        <v>45</v>
      </c>
      <c r="F122" s="4">
        <v>21975</v>
      </c>
    </row>
    <row r="123" spans="1:6" ht="30.75">
      <c r="A123" s="5" t="s">
        <v>1268</v>
      </c>
      <c r="B123" s="6"/>
      <c r="C123" s="6">
        <v>29</v>
      </c>
      <c r="D123" s="9" t="s">
        <v>353</v>
      </c>
      <c r="E123" s="6">
        <v>46</v>
      </c>
      <c r="F123" s="7">
        <v>17519</v>
      </c>
    </row>
    <row r="124" spans="1:6" ht="30.75">
      <c r="A124" s="2" t="s">
        <v>1269</v>
      </c>
      <c r="B124" s="3"/>
      <c r="C124" s="3">
        <v>28</v>
      </c>
      <c r="D124" s="8" t="s">
        <v>353</v>
      </c>
      <c r="E124" s="3">
        <v>43</v>
      </c>
      <c r="F124" s="4">
        <v>56767</v>
      </c>
    </row>
    <row r="125" spans="1:6" ht="30.75">
      <c r="A125" s="5" t="s">
        <v>1270</v>
      </c>
      <c r="B125" s="5">
        <v>60061</v>
      </c>
      <c r="C125" s="6">
        <v>28</v>
      </c>
      <c r="D125" s="9" t="s">
        <v>353</v>
      </c>
      <c r="E125" s="6">
        <v>45</v>
      </c>
      <c r="F125" s="7">
        <v>25113</v>
      </c>
    </row>
    <row r="126" spans="1:6" ht="15.75">
      <c r="A126" s="2" t="s">
        <v>1271</v>
      </c>
      <c r="B126" s="3"/>
      <c r="C126" s="3">
        <v>28</v>
      </c>
      <c r="D126" s="3">
        <v>21</v>
      </c>
      <c r="E126" s="3">
        <v>44</v>
      </c>
      <c r="F126" s="4">
        <v>20957</v>
      </c>
    </row>
    <row r="127" spans="1:6" ht="30.75">
      <c r="A127" s="5" t="s">
        <v>1272</v>
      </c>
      <c r="B127" s="5">
        <v>62208</v>
      </c>
      <c r="C127" s="6">
        <v>28</v>
      </c>
      <c r="D127" s="6">
        <v>26</v>
      </c>
      <c r="E127" s="6">
        <v>28</v>
      </c>
      <c r="F127" s="7">
        <v>17078</v>
      </c>
    </row>
    <row r="128" spans="1:6" ht="15.75">
      <c r="A128" s="2" t="s">
        <v>1273</v>
      </c>
      <c r="B128" s="3"/>
      <c r="C128" s="3">
        <v>27</v>
      </c>
      <c r="D128" s="8" t="s">
        <v>353</v>
      </c>
      <c r="E128" s="3">
        <v>43</v>
      </c>
      <c r="F128" s="4">
        <v>26992</v>
      </c>
    </row>
    <row r="129" spans="1:6" ht="15.75">
      <c r="A129" s="5" t="s">
        <v>1274</v>
      </c>
      <c r="B129" s="6"/>
      <c r="C129" s="6">
        <v>27</v>
      </c>
      <c r="D129" s="9" t="s">
        <v>353</v>
      </c>
      <c r="E129" s="6">
        <v>41</v>
      </c>
      <c r="F129" s="7">
        <v>20837</v>
      </c>
    </row>
    <row r="130" spans="1:6" ht="30.75">
      <c r="A130" s="2" t="s">
        <v>1275</v>
      </c>
      <c r="B130" s="3"/>
      <c r="C130" s="3">
        <v>26</v>
      </c>
      <c r="D130" s="8" t="s">
        <v>353</v>
      </c>
      <c r="E130" s="3">
        <v>49</v>
      </c>
      <c r="F130" s="4">
        <v>30046</v>
      </c>
    </row>
    <row r="131" spans="1:6" ht="15.75">
      <c r="A131" s="5" t="s">
        <v>1276</v>
      </c>
      <c r="B131" s="6"/>
      <c r="C131" s="6">
        <v>26</v>
      </c>
      <c r="D131" s="9" t="s">
        <v>353</v>
      </c>
      <c r="E131" s="6">
        <v>36</v>
      </c>
      <c r="F131" s="7">
        <v>24839</v>
      </c>
    </row>
    <row r="132" spans="1:6" ht="30.75">
      <c r="A132" s="2" t="s">
        <v>1277</v>
      </c>
      <c r="B132" s="2">
        <v>60446</v>
      </c>
      <c r="C132" s="3">
        <v>25</v>
      </c>
      <c r="D132" s="8" t="s">
        <v>353</v>
      </c>
      <c r="E132" s="3">
        <v>39</v>
      </c>
      <c r="F132" s="4">
        <v>39680</v>
      </c>
    </row>
    <row r="133" spans="1:6" ht="15.75">
      <c r="A133" s="5" t="s">
        <v>1278</v>
      </c>
      <c r="B133" s="6"/>
      <c r="C133" s="6">
        <v>25</v>
      </c>
      <c r="D133" s="9" t="s">
        <v>353</v>
      </c>
      <c r="E133" s="6">
        <v>35</v>
      </c>
      <c r="F133" s="7">
        <v>28281</v>
      </c>
    </row>
    <row r="134" spans="1:6" ht="15.75">
      <c r="A134" s="2" t="s">
        <v>1279</v>
      </c>
      <c r="B134" s="3"/>
      <c r="C134" s="3">
        <v>24</v>
      </c>
      <c r="D134" s="8" t="s">
        <v>353</v>
      </c>
      <c r="E134" s="3">
        <v>50</v>
      </c>
      <c r="F134" s="4">
        <v>30355</v>
      </c>
    </row>
    <row r="135" spans="1:6" ht="30.75">
      <c r="A135" s="5" t="s">
        <v>1280</v>
      </c>
      <c r="B135" s="6"/>
      <c r="C135" s="6">
        <v>24</v>
      </c>
      <c r="D135" s="9" t="s">
        <v>353</v>
      </c>
      <c r="E135" s="6">
        <v>41</v>
      </c>
      <c r="F135" s="7">
        <v>24394</v>
      </c>
    </row>
    <row r="136" spans="1:6" ht="15.75">
      <c r="A136" s="2" t="s">
        <v>1281</v>
      </c>
      <c r="B136" s="3"/>
      <c r="C136" s="3">
        <v>24</v>
      </c>
      <c r="D136" s="3">
        <v>7</v>
      </c>
      <c r="E136" s="3">
        <v>44</v>
      </c>
      <c r="F136" s="4">
        <v>18271</v>
      </c>
    </row>
    <row r="137" spans="1:6" ht="15.75">
      <c r="A137" s="5" t="s">
        <v>1282</v>
      </c>
      <c r="B137" s="6"/>
      <c r="C137" s="6">
        <v>23</v>
      </c>
      <c r="D137" s="6">
        <v>20</v>
      </c>
      <c r="E137" s="6">
        <v>35</v>
      </c>
      <c r="F137" s="7">
        <v>31295</v>
      </c>
    </row>
    <row r="138" spans="1:6" ht="15.75">
      <c r="A138" s="2" t="s">
        <v>1283</v>
      </c>
      <c r="B138" s="3"/>
      <c r="C138" s="3">
        <v>23</v>
      </c>
      <c r="D138" s="8" t="s">
        <v>353</v>
      </c>
      <c r="E138" s="3">
        <v>37</v>
      </c>
      <c r="F138" s="4">
        <v>18740</v>
      </c>
    </row>
    <row r="139" spans="1:6" ht="15.75">
      <c r="A139" s="5" t="s">
        <v>1284</v>
      </c>
      <c r="B139" s="6"/>
      <c r="C139" s="6">
        <v>22</v>
      </c>
      <c r="D139" s="9" t="s">
        <v>353</v>
      </c>
      <c r="E139" s="6">
        <v>49</v>
      </c>
      <c r="F139" s="7">
        <v>41208</v>
      </c>
    </row>
    <row r="140" spans="1:6" ht="30.75">
      <c r="A140" s="2" t="s">
        <v>1285</v>
      </c>
      <c r="B140" s="2">
        <v>61115</v>
      </c>
      <c r="C140" s="3">
        <v>22</v>
      </c>
      <c r="D140" s="8" t="s">
        <v>353</v>
      </c>
      <c r="E140" s="3">
        <v>40</v>
      </c>
      <c r="F140" s="4">
        <v>23499</v>
      </c>
    </row>
    <row r="141" spans="1:6" ht="15.75">
      <c r="A141" s="5" t="s">
        <v>1286</v>
      </c>
      <c r="B141" s="6"/>
      <c r="C141" s="6">
        <v>21</v>
      </c>
      <c r="D141" s="9" t="s">
        <v>353</v>
      </c>
      <c r="E141" s="6">
        <v>42</v>
      </c>
      <c r="F141" s="7">
        <v>19009</v>
      </c>
    </row>
    <row r="142" spans="1:6" ht="30.75">
      <c r="A142" s="2" t="s">
        <v>1287</v>
      </c>
      <c r="B142" s="2">
        <v>60542</v>
      </c>
      <c r="C142" s="3">
        <v>21</v>
      </c>
      <c r="D142" s="8" t="s">
        <v>353</v>
      </c>
      <c r="E142" s="3">
        <v>42</v>
      </c>
      <c r="F142" s="4">
        <v>16760</v>
      </c>
    </row>
    <row r="143" spans="1:6" ht="15.75">
      <c r="A143" s="5" t="s">
        <v>1288</v>
      </c>
      <c r="B143" s="6"/>
      <c r="C143" s="6">
        <v>20</v>
      </c>
      <c r="D143" s="6">
        <v>4</v>
      </c>
      <c r="E143" s="6">
        <v>44</v>
      </c>
      <c r="F143" s="7">
        <v>39581</v>
      </c>
    </row>
    <row r="144" spans="1:6" ht="30.75">
      <c r="A144" s="2" t="s">
        <v>1289</v>
      </c>
      <c r="B144" s="3"/>
      <c r="C144" s="3">
        <v>20</v>
      </c>
      <c r="D144" s="8" t="s">
        <v>353</v>
      </c>
      <c r="E144" s="3">
        <v>48</v>
      </c>
      <c r="F144" s="4">
        <v>28965</v>
      </c>
    </row>
    <row r="145" spans="1:6" ht="30.75">
      <c r="A145" s="5" t="s">
        <v>1290</v>
      </c>
      <c r="B145" s="6"/>
      <c r="C145" s="6">
        <v>20</v>
      </c>
      <c r="D145" s="9" t="s">
        <v>353</v>
      </c>
      <c r="E145" s="6">
        <v>39</v>
      </c>
      <c r="F145" s="7">
        <v>18289</v>
      </c>
    </row>
    <row r="146" spans="1:6" ht="15.75">
      <c r="A146" s="2" t="s">
        <v>1291</v>
      </c>
      <c r="B146" s="3"/>
      <c r="C146" s="3">
        <v>19</v>
      </c>
      <c r="D146" s="8" t="s">
        <v>353</v>
      </c>
      <c r="E146" s="3">
        <v>44</v>
      </c>
      <c r="F146" s="4">
        <v>17782</v>
      </c>
    </row>
    <row r="147" spans="1:6" ht="30.75">
      <c r="A147" s="5" t="s">
        <v>674</v>
      </c>
      <c r="B147" s="6"/>
      <c r="C147" s="6">
        <v>18</v>
      </c>
      <c r="D147" s="9" t="s">
        <v>353</v>
      </c>
      <c r="E147" s="6">
        <v>39</v>
      </c>
      <c r="F147" s="7">
        <v>19375</v>
      </c>
    </row>
    <row r="148" spans="1:6" ht="15.75">
      <c r="A148" s="2" t="s">
        <v>1292</v>
      </c>
      <c r="B148" s="3"/>
      <c r="C148" s="3">
        <v>18</v>
      </c>
      <c r="D148" s="8" t="s">
        <v>353</v>
      </c>
      <c r="E148" s="3">
        <v>40</v>
      </c>
      <c r="F148" s="4">
        <v>16921</v>
      </c>
    </row>
    <row r="149" spans="1:6" ht="30.75">
      <c r="A149" s="5" t="s">
        <v>1293</v>
      </c>
      <c r="B149" s="6"/>
      <c r="C149" s="6">
        <v>17</v>
      </c>
      <c r="D149" s="9" t="s">
        <v>353</v>
      </c>
      <c r="E149" s="6">
        <v>25</v>
      </c>
      <c r="F149" s="7">
        <v>23402</v>
      </c>
    </row>
    <row r="150" spans="1:6" ht="30.75">
      <c r="A150" s="2" t="s">
        <v>359</v>
      </c>
      <c r="B150" s="3"/>
      <c r="C150" s="3">
        <v>15</v>
      </c>
      <c r="D150" s="3">
        <v>0</v>
      </c>
      <c r="E150" s="3">
        <v>52</v>
      </c>
      <c r="F150" s="4">
        <v>18438</v>
      </c>
    </row>
    <row r="151" spans="1:6" ht="30.75">
      <c r="A151" s="5" t="s">
        <v>1294</v>
      </c>
      <c r="B151" s="6"/>
      <c r="C151" s="6">
        <v>14</v>
      </c>
      <c r="D151" s="9" t="s">
        <v>353</v>
      </c>
      <c r="E151" s="6">
        <v>33</v>
      </c>
      <c r="F151" s="7">
        <v>24220</v>
      </c>
    </row>
    <row r="152" spans="1:6" ht="15.75">
      <c r="A152" s="2" t="s">
        <v>1295</v>
      </c>
      <c r="B152" s="3"/>
      <c r="C152" s="3">
        <v>13</v>
      </c>
      <c r="D152" s="8" t="s">
        <v>353</v>
      </c>
      <c r="E152" s="3">
        <v>44</v>
      </c>
      <c r="F152" s="4">
        <v>24291</v>
      </c>
    </row>
    <row r="153" spans="1:6" ht="15.75">
      <c r="A153" s="5" t="s">
        <v>1296</v>
      </c>
      <c r="B153" s="6"/>
      <c r="C153" s="6">
        <v>12</v>
      </c>
      <c r="D153" s="9" t="s">
        <v>353</v>
      </c>
      <c r="E153" s="6">
        <v>25</v>
      </c>
      <c r="F153" s="7">
        <v>17982</v>
      </c>
    </row>
    <row r="154" spans="1:6" ht="15.75">
      <c r="A154" s="5" t="s">
        <v>384</v>
      </c>
      <c r="B154" s="6"/>
      <c r="C154" s="22">
        <f>MEDIAN(C2:C153)</f>
        <v>38.5</v>
      </c>
      <c r="D154" s="22">
        <f t="shared" ref="D154:E154" si="0">MEDIAN(D2:D153)</f>
        <v>28</v>
      </c>
      <c r="E154" s="22">
        <f t="shared" si="0"/>
        <v>46</v>
      </c>
      <c r="F154" s="7"/>
    </row>
  </sheetData>
  <hyperlinks>
    <hyperlink ref="A2" r:id="rId1" xr:uid="{4E7BC5FA-6064-4989-9E1E-340642F1312C}"/>
    <hyperlink ref="B2" r:id="rId2" display="60302" xr:uid="{DD9BF055-5726-4C04-A0E3-0D5254D518A1}"/>
    <hyperlink ref="A3" r:id="rId3" xr:uid="{31B08B2E-6658-4DC6-829F-1C17961486DC}"/>
    <hyperlink ref="B3" r:id="rId4" display="60629" xr:uid="{54970227-CD87-4008-8250-38C46AC51758}"/>
    <hyperlink ref="A4" r:id="rId5" xr:uid="{0EF44D50-89FA-4AC9-BE8C-348C9C7D2854}"/>
    <hyperlink ref="B4" r:id="rId6" display="60201" xr:uid="{090F8955-4B0D-4EDD-A3E7-F261EC038197}"/>
    <hyperlink ref="A5" r:id="rId7" xr:uid="{8CF834E0-11F1-4F29-805F-739523956BB8}"/>
    <hyperlink ref="B5" r:id="rId8" display="60804" xr:uid="{6D150250-E123-48F3-81DA-1D301902E1B1}"/>
    <hyperlink ref="A6" r:id="rId9" xr:uid="{19678D81-2FE9-4C28-BA91-B4AF0485D51B}"/>
    <hyperlink ref="A7" r:id="rId10" xr:uid="{E96CC572-EE20-46D6-A6D3-88865D0E1E03}"/>
    <hyperlink ref="A8" r:id="rId11" xr:uid="{50289ACE-5DA1-421A-9DE5-299E402237BA}"/>
    <hyperlink ref="B8" r:id="rId12" display="60076" xr:uid="{15BADEF8-F361-4412-99E4-30BA64A04C22}"/>
    <hyperlink ref="A9" r:id="rId13" xr:uid="{70DF5783-BBC4-4D6D-8CC9-2DE525B2CF48}"/>
    <hyperlink ref="B9" r:id="rId14" display="60160" xr:uid="{374A4CC1-8BBB-41B0-BF1F-0235B76DFBF1}"/>
    <hyperlink ref="A10" r:id="rId15" xr:uid="{75BF4433-7C7D-42C8-9085-4251182F8F3C}"/>
    <hyperlink ref="B10" r:id="rId16" display="60714" xr:uid="{B4EB49AC-8816-461E-8493-EBAB694571D5}"/>
    <hyperlink ref="A11" r:id="rId17" xr:uid="{C70412AD-B7C4-48C9-AF56-3AFF70505455}"/>
    <hyperlink ref="B11" r:id="rId18" display="60805" xr:uid="{DE11FCE1-D3B1-43D7-8FE8-CDE76C8788B4}"/>
    <hyperlink ref="A12" r:id="rId19" xr:uid="{056A1FA5-587F-4F43-9041-1AA0EBFA1A7D}"/>
    <hyperlink ref="B12" r:id="rId20" display="60131" xr:uid="{647F673E-20FB-4DDD-98DD-9A1A50956784}"/>
    <hyperlink ref="A13" r:id="rId21" xr:uid="{2BFE8031-DE1B-45AB-898E-8A1A569D86EB}"/>
    <hyperlink ref="A14" r:id="rId22" xr:uid="{A48E923D-8197-4EFC-BC9A-453129F64146}"/>
    <hyperlink ref="B14" r:id="rId23" display="60104" xr:uid="{C789B86F-276F-4A06-B74A-1E7CB7E2D5D7}"/>
    <hyperlink ref="A15" r:id="rId24" xr:uid="{E502F000-42A1-4974-9AE2-188BAF30B3A5}"/>
    <hyperlink ref="B15" r:id="rId25" display="60513" xr:uid="{0CD8765F-32EE-4997-8345-A3BFCAE5C563}"/>
    <hyperlink ref="A16" r:id="rId26" xr:uid="{254DEB4C-9782-4E6E-A334-643959F2F7AA}"/>
    <hyperlink ref="B16" r:id="rId27" display="60053" xr:uid="{E968DF2C-701C-46D8-A1D0-6815FAC5979A}"/>
    <hyperlink ref="A17" r:id="rId28" xr:uid="{D2741FEC-07C5-4985-9E01-4CA79F48F7DF}"/>
    <hyperlink ref="B17" r:id="rId29" display="60459" xr:uid="{9B5047E2-C42E-42ED-AEA3-FC0D90606C18}"/>
    <hyperlink ref="A18" r:id="rId30" xr:uid="{6CE5EF14-DC7D-4DD8-AFBB-107333817145}"/>
    <hyperlink ref="B18" r:id="rId31" display="60453" xr:uid="{C070B3EB-92CA-4CEB-81B6-FD890089BDB5}"/>
    <hyperlink ref="A19" r:id="rId32" xr:uid="{F3FC1A15-DA47-43D5-A2F6-D11EE36E9E72}"/>
    <hyperlink ref="B19" r:id="rId33" display="60091" xr:uid="{FD04F728-E417-48B5-A60C-2EB0925CA8E3}"/>
    <hyperlink ref="A20" r:id="rId34" xr:uid="{5C2F188B-F2B7-4C20-A080-FFDFCA393CD8}"/>
    <hyperlink ref="A21" r:id="rId35" xr:uid="{9A59BEB3-DA98-4DB4-99D0-BB54770E0C8E}"/>
    <hyperlink ref="B21" r:id="rId36" display="60409" xr:uid="{6A8EDE60-607B-4E87-A915-EA6D807EC98F}"/>
    <hyperlink ref="A22" r:id="rId37" xr:uid="{1C2DE486-CAB8-49E1-854A-374D1B809EEE}"/>
    <hyperlink ref="B22" r:id="rId38" display="60068" xr:uid="{E88C4679-7425-4695-8F9A-81DD0539B3EA}"/>
    <hyperlink ref="A23" r:id="rId39" xr:uid="{692AA8F5-9CA1-49B6-AA6B-C5BF55AD185B}"/>
    <hyperlink ref="B23" r:id="rId40" display="60153" xr:uid="{D4715C4C-9A24-4B97-93EA-7739732F706B}"/>
    <hyperlink ref="A24" r:id="rId41" xr:uid="{90DDD839-D39E-45E0-88E6-D987BC249228}"/>
    <hyperlink ref="B24" r:id="rId42" display="60056" xr:uid="{0150BF6C-6C0B-439C-BEB6-3A301B9D01C3}"/>
    <hyperlink ref="A25" r:id="rId43" xr:uid="{C731056E-0B0C-4F14-9BAD-24829CCE0045}"/>
    <hyperlink ref="B25" r:id="rId44" display="61820" xr:uid="{1A08CEA6-6978-4CD3-9CF8-DBE8439AA4ED}"/>
    <hyperlink ref="A26" r:id="rId45" xr:uid="{B92B9994-B2E4-44EC-BAAC-49C7BB2A715D}"/>
    <hyperlink ref="B26" r:id="rId46" display="61801" xr:uid="{70709624-E084-4F25-A51F-9C0D3788B23A}"/>
    <hyperlink ref="A27" r:id="rId47" xr:uid="{BF627B0F-3139-40AF-AAFC-33424343B720}"/>
    <hyperlink ref="B27" r:id="rId48" display="60559" xr:uid="{F088ECD7-7C13-45E6-A7DE-05629C82FBAB}"/>
    <hyperlink ref="A28" r:id="rId49" xr:uid="{CD7CB904-A9F2-4519-9DC7-A3B9A1CC1CD7}"/>
    <hyperlink ref="A29" r:id="rId50" xr:uid="{C8CAB695-2A4D-4859-9E62-4FA91C345895}"/>
    <hyperlink ref="A30" r:id="rId51" xr:uid="{E6B7AFE8-7F34-4913-B6ED-96377A42AB5F}"/>
    <hyperlink ref="A31" r:id="rId52" xr:uid="{AA9843E2-CA5E-4152-88A7-ACB832A8245C}"/>
    <hyperlink ref="B31" r:id="rId53" display="60419" xr:uid="{F05F9FF4-EDBA-4B2A-80D8-8392C09E010A}"/>
    <hyperlink ref="A32" r:id="rId54" xr:uid="{7A5348EF-4222-4D9F-B753-58BF48433A0B}"/>
    <hyperlink ref="A33" r:id="rId55" xr:uid="{7E184D2D-CED8-4493-9699-B5F77277956E}"/>
    <hyperlink ref="A34" r:id="rId56" xr:uid="{F502A9B8-F5E8-4F6A-B53C-DD24DC04859D}"/>
    <hyperlink ref="A35" r:id="rId57" xr:uid="{E45D3B03-5C6C-4734-84B9-8D2D2CEF5B0C}"/>
    <hyperlink ref="B35" r:id="rId58" display="60004" xr:uid="{98B7377B-CEED-452F-8A05-ADFB475A26D1}"/>
    <hyperlink ref="A36" r:id="rId59" xr:uid="{AAC93C60-89C2-4B93-B457-40D799332DD8}"/>
    <hyperlink ref="B36" r:id="rId60" display="60126" xr:uid="{2968142B-9F10-4BDB-9842-48B65AC5C28A}"/>
    <hyperlink ref="A37" r:id="rId61" xr:uid="{DF7CD0AE-6501-40B6-A9D4-E974D43D2246}"/>
    <hyperlink ref="A38" r:id="rId62" xr:uid="{D9878C53-AAB0-4FDF-A851-A1C0F769B0BD}"/>
    <hyperlink ref="A39" r:id="rId63" xr:uid="{1C6BDD1E-0CBB-4D0A-A99C-F085990B968B}"/>
    <hyperlink ref="B39" r:id="rId64" display="60101" xr:uid="{20016449-7B1D-4A21-A00A-11271CCBE8F3}"/>
    <hyperlink ref="A40" r:id="rId65" xr:uid="{5A2BDBF3-1C44-455A-B760-3D30451C139D}"/>
    <hyperlink ref="B40" r:id="rId66" display="60803" xr:uid="{677CEB68-2F0C-4DD1-A836-09C3EF59B0D3}"/>
    <hyperlink ref="A41" r:id="rId67" xr:uid="{8C7B86FC-0350-48E1-A348-A9F09A13EAD2}"/>
    <hyperlink ref="A42" r:id="rId68" xr:uid="{33B608D0-085A-410B-84FF-EF8780AF1226}"/>
    <hyperlink ref="A43" r:id="rId69" xr:uid="{08507EC0-03D9-4B6B-A96E-BE3673986F18}"/>
    <hyperlink ref="A44" r:id="rId70" xr:uid="{7CFC7A2A-4F25-4564-A805-37CE6C4EE686}"/>
    <hyperlink ref="A45" r:id="rId71" xr:uid="{2790D764-45C3-48D0-A861-7F6E6FE09A99}"/>
    <hyperlink ref="A46" r:id="rId72" xr:uid="{811BD4F4-5484-4777-8E55-7800B332911B}"/>
    <hyperlink ref="B46" r:id="rId73" display="61201" xr:uid="{C1039A3F-2C28-4422-9F4A-9DDBF1727D3E}"/>
    <hyperlink ref="A47" r:id="rId74" xr:uid="{CC02CB4B-FDA5-45EB-97ED-D5A6A2B75E43}"/>
    <hyperlink ref="B47" r:id="rId75" display="60090" xr:uid="{43CB9ABF-C1C9-4610-8003-AA8D4C39F3FD}"/>
    <hyperlink ref="A48" r:id="rId76" xr:uid="{2D81BE3F-A077-43FD-AE56-F5913EFB93E5}"/>
    <hyperlink ref="A49" r:id="rId77" xr:uid="{ED1D87C5-AB44-4133-A5AC-7A6ADAA5CAB4}"/>
    <hyperlink ref="B49" r:id="rId78" display="60193" xr:uid="{9192E40B-6407-47F4-AA22-562C8FFFB03C}"/>
    <hyperlink ref="A50" r:id="rId79" xr:uid="{99E4A91C-EF1A-4B2F-91FD-5B0CA983BB2B}"/>
    <hyperlink ref="A51" r:id="rId80" xr:uid="{23070215-F238-4627-A66B-EC03A9703303}"/>
    <hyperlink ref="B51" r:id="rId81" display="60473" xr:uid="{103ACB63-0A51-419F-A5E4-2A4DED3B6E81}"/>
    <hyperlink ref="A52" r:id="rId82" xr:uid="{519E1ED4-D30E-4BC3-861D-270FAD525597}"/>
    <hyperlink ref="B52" r:id="rId83" display="60108" xr:uid="{0EAC5A3B-9588-40C8-8104-55863D8168EE}"/>
    <hyperlink ref="A53" r:id="rId84" xr:uid="{358150E1-7F81-4DCC-827B-D2DD262C4158}"/>
    <hyperlink ref="A54" r:id="rId85" xr:uid="{E758C7B8-CA88-4A28-AD36-F3397BE368F9}"/>
    <hyperlink ref="B54" r:id="rId86" display="60521" xr:uid="{116F1ED6-580A-4BD0-BD05-6C94AB5C8CB9}"/>
    <hyperlink ref="A55" r:id="rId87" xr:uid="{FCD48BFA-7B80-415F-AB15-A7439F16E3DD}"/>
    <hyperlink ref="B55" r:id="rId88" display="60154" xr:uid="{A4717811-2C53-4569-8D43-D400628B1D74}"/>
    <hyperlink ref="A56" r:id="rId89" xr:uid="{AD77F028-3B21-4F02-ACA0-B90E718B1671}"/>
    <hyperlink ref="B56" r:id="rId90" display="60035" xr:uid="{AEC93ADE-6C8B-4397-8B04-A684D6C92AD0}"/>
    <hyperlink ref="A57" r:id="rId91" xr:uid="{0091F158-0D6E-4BDB-BA98-69599AC106C1}"/>
    <hyperlink ref="A58" r:id="rId92" xr:uid="{6E197618-DAB7-42CE-AA05-626A9E1F9AFB}"/>
    <hyperlink ref="A59" r:id="rId93" xr:uid="{DC5542E1-7DC5-4D53-A059-77E6167956DA}"/>
    <hyperlink ref="A60" r:id="rId94" xr:uid="{523950C2-D9A2-4CD2-B62A-F9C7B4111E3E}"/>
    <hyperlink ref="A61" r:id="rId95" xr:uid="{96FBC54B-FA8E-44B5-8327-7897572C74DF}"/>
    <hyperlink ref="B61" r:id="rId96" display="61104" xr:uid="{BC28CAF5-4B90-452C-8852-52BC257C61CF}"/>
    <hyperlink ref="A62" r:id="rId97" xr:uid="{43F003B1-413C-4B4C-8EB1-0CD9E809446A}"/>
    <hyperlink ref="B62" r:id="rId98" display="61614" xr:uid="{05B65D16-B799-49EF-842B-89409B8A967E}"/>
    <hyperlink ref="A63" r:id="rId99" xr:uid="{728183EE-4A21-48EF-A61B-625F26E8A33D}"/>
    <hyperlink ref="A64" r:id="rId100" xr:uid="{F1C126CE-6213-41E1-9270-EBD3BFF10A28}"/>
    <hyperlink ref="B64" r:id="rId101" display="62301" xr:uid="{1ABE6C3E-922F-4F2E-A71E-0E3A0F02BFEC}"/>
    <hyperlink ref="A65" r:id="rId102" xr:uid="{26A62664-1D20-404C-94EA-361D08F2B040}"/>
    <hyperlink ref="B65" r:id="rId103" display="60505" xr:uid="{351C9399-E70E-423A-8E25-AD43C11B30A1}"/>
    <hyperlink ref="A66" r:id="rId104" xr:uid="{06D9505E-204D-4AD5-85E3-66B3D14B4AEC}"/>
    <hyperlink ref="A67" r:id="rId105" xr:uid="{E959549E-4C08-412F-ACFB-842E286C2554}"/>
    <hyperlink ref="A68" r:id="rId106" xr:uid="{F931F420-8BCD-4A0B-914B-2E1995642DA5}"/>
    <hyperlink ref="B68" r:id="rId107" display="60089" xr:uid="{EDB89F70-9CB7-4604-B3F9-AC3312BE75A7}"/>
    <hyperlink ref="A69" r:id="rId108" xr:uid="{72D048F0-DF8E-4388-9521-0CAB86257679}"/>
    <hyperlink ref="A70" r:id="rId109" xr:uid="{E8BADF31-86AE-421D-B5B7-E97D3E6E9432}"/>
    <hyperlink ref="A71" r:id="rId110" xr:uid="{5DDEC5AC-75DB-4E55-9DE3-9BA3A86B3409}"/>
    <hyperlink ref="A72" r:id="rId111" xr:uid="{CB2769B5-5070-4C89-83D8-541088FAC6D9}"/>
    <hyperlink ref="A73" r:id="rId112" xr:uid="{861927F4-7DEF-45B8-8D8B-28B892ECCC58}"/>
    <hyperlink ref="A74" r:id="rId113" xr:uid="{8DCFCEEC-077F-4F74-9A4F-CDD417269974}"/>
    <hyperlink ref="A75" r:id="rId114" xr:uid="{86655324-C296-46BB-A39A-B43E55939D8E}"/>
    <hyperlink ref="A76" r:id="rId115" xr:uid="{7A5D235B-6996-43A8-BC28-CEA08A056CB5}"/>
    <hyperlink ref="A77" r:id="rId116" xr:uid="{1D9F7FC0-9E34-40F6-B0BA-9F510588D9B6}"/>
    <hyperlink ref="A78" r:id="rId117" xr:uid="{0A2EC31D-0BAE-49DD-8392-71811BAD28A1}"/>
    <hyperlink ref="B78" r:id="rId118" display="62704" xr:uid="{2DD6EB95-FFD1-4813-9743-E810E490183D}"/>
    <hyperlink ref="A79" r:id="rId119" xr:uid="{B5A6906B-66F9-45EE-B583-465077CD9216}"/>
    <hyperlink ref="A80" r:id="rId120" xr:uid="{91611F6E-53D5-4167-9D8A-04B4F715CE6E}"/>
    <hyperlink ref="B80" r:id="rId121" display="60139" xr:uid="{B63A8DA5-620C-4BB4-B518-1A7C81333E68}"/>
    <hyperlink ref="A81" r:id="rId122" xr:uid="{63B5C753-E5E8-4288-B41D-45DC7AC0D8DF}"/>
    <hyperlink ref="A82" r:id="rId123" xr:uid="{04F58F20-5470-4A2A-AB67-ACD891DD25DC}"/>
    <hyperlink ref="A83" r:id="rId124" xr:uid="{A6C9567B-6E90-4A81-8061-31A9AF0232C0}"/>
    <hyperlink ref="A84" r:id="rId125" xr:uid="{1E66F982-9897-42EE-B9DA-1E3A5EF988E7}"/>
    <hyperlink ref="A85" r:id="rId126" xr:uid="{FF805025-6F98-455C-BBA2-CB5EA7179C70}"/>
    <hyperlink ref="A86" r:id="rId127" xr:uid="{50546BD7-AFD9-4A5A-BA8E-C92766569957}"/>
    <hyperlink ref="A87" r:id="rId128" xr:uid="{DCF1D305-41B3-4419-B757-DC09FD475E94}"/>
    <hyperlink ref="A88" r:id="rId129" xr:uid="{EFF3CC77-E988-46FB-BBD8-57B1B5EB111F}"/>
    <hyperlink ref="A89" r:id="rId130" xr:uid="{38E9ADBD-CF51-4556-A87A-0695800A6B10}"/>
    <hyperlink ref="A90" r:id="rId131" xr:uid="{F752C46B-8D24-4E84-9D72-01EC95EDCE93}"/>
    <hyperlink ref="A91" r:id="rId132" xr:uid="{156ED357-9984-4618-97AF-2147B3F05C3B}"/>
    <hyperlink ref="B91" r:id="rId133" display="60107" xr:uid="{D0B6991E-D9AB-40DE-9BF7-61CC60D48D71}"/>
    <hyperlink ref="A92" r:id="rId134" xr:uid="{4B832271-6BA3-47ED-B120-8E5746BDECF3}"/>
    <hyperlink ref="B92" r:id="rId135" display="60188" xr:uid="{9EF5734A-9C31-4B0B-ACAD-54615889804A}"/>
    <hyperlink ref="A93" r:id="rId136" xr:uid="{867A50CC-2F9D-4950-85F1-484168019377}"/>
    <hyperlink ref="B93" r:id="rId137" display="60064" xr:uid="{FC732CD6-9580-4E62-A56C-FFEF8B1ABAB3}"/>
    <hyperlink ref="A94" r:id="rId138" xr:uid="{A7F18E91-A7B0-4137-8473-E706D060F6CC}"/>
    <hyperlink ref="A95" r:id="rId139" xr:uid="{69D809FC-D8B4-4C69-BE67-BE935EB3A6B8}"/>
    <hyperlink ref="A96" r:id="rId140" xr:uid="{C2AC5E72-AE54-4D93-B1EF-C3E927BFE229}"/>
    <hyperlink ref="A97" r:id="rId141" xr:uid="{A1A5D28F-07FB-4509-9199-56A195DAF914}"/>
    <hyperlink ref="A98" r:id="rId142" xr:uid="{13CE3612-10AE-4B96-A78F-DC04792DC19D}"/>
    <hyperlink ref="B98" r:id="rId143" display="61701" xr:uid="{D4B43FBF-D04F-47F2-8E2B-A8801C3D9C73}"/>
    <hyperlink ref="A99" r:id="rId144" xr:uid="{BC82E1E5-48CE-496D-A0DE-22DA00412F3F}"/>
    <hyperlink ref="A100" r:id="rId145" xr:uid="{2B7E76DD-3674-4274-95E7-662FF8AB6793}"/>
    <hyperlink ref="B100" r:id="rId146" display="60192" xr:uid="{3E421962-580D-4ADB-8A28-1890FE1FFAA3}"/>
    <hyperlink ref="A101" r:id="rId147" xr:uid="{75E1B875-1192-4048-BE47-B67C8237BCC9}"/>
    <hyperlink ref="A102" r:id="rId148" xr:uid="{4FC5FD39-DCC3-4A64-ACD1-E41975469E53}"/>
    <hyperlink ref="A103" r:id="rId149" xr:uid="{41C86ECE-A9F0-4E0E-9051-A665875A7A40}"/>
    <hyperlink ref="B103" r:id="rId150" display="60561" xr:uid="{3F7CF705-8388-477A-9F39-687EA1905F1A}"/>
    <hyperlink ref="A104" r:id="rId151" xr:uid="{4770CDC2-5B69-4606-BAE7-9E8D98FCADB8}"/>
    <hyperlink ref="A105" r:id="rId152" xr:uid="{38C0CBFA-08A3-481D-B70E-4313A60FAE1A}"/>
    <hyperlink ref="A106" r:id="rId153" xr:uid="{C673B6AD-2501-4E71-A67A-6C76D1769957}"/>
    <hyperlink ref="B106" r:id="rId154" display="62523" xr:uid="{962B2FE9-F6BF-4445-87EC-231E95624315}"/>
    <hyperlink ref="A107" r:id="rId155" xr:uid="{30F412CB-41E7-4869-80C7-296404D154CB}"/>
    <hyperlink ref="B107" r:id="rId156" display="60440" xr:uid="{6A59E3B6-E0A6-498C-8CCB-0E1D0EB2A0EB}"/>
    <hyperlink ref="A108" r:id="rId157" xr:uid="{004F1B10-74F4-479D-BFD9-12303BAF6E68}"/>
    <hyperlink ref="A109" r:id="rId158" xr:uid="{45B02CA1-72BF-41E7-B34D-7B0A5A242C4E}"/>
    <hyperlink ref="A110" r:id="rId159" xr:uid="{F11DF040-B4B9-4A15-BB84-7F0C6F3BD458}"/>
    <hyperlink ref="A111" r:id="rId160" xr:uid="{FF998BD1-D7A2-4C7D-B802-8E350829FE23}"/>
    <hyperlink ref="B111" r:id="rId161" display="60517" xr:uid="{D9D8EE88-98D7-42B2-AC7B-2B8132FAC973}"/>
    <hyperlink ref="A112" r:id="rId162" xr:uid="{2327C960-9556-493D-8276-D685E279009B}"/>
    <hyperlink ref="A113" r:id="rId163" xr:uid="{EBBCA311-FB98-48A9-B75C-A077D883FF9A}"/>
    <hyperlink ref="A114" r:id="rId164" xr:uid="{554DA459-F1E0-49B5-982F-017FABBEB62D}"/>
    <hyperlink ref="A115" r:id="rId165" xr:uid="{BA8265A4-6493-4692-AC71-64888F1DBE83}"/>
    <hyperlink ref="A116" r:id="rId166" xr:uid="{1CB9294B-91A5-4402-A841-53028EA4F692}"/>
    <hyperlink ref="B116" r:id="rId167" display="61111" xr:uid="{27C2D7A7-1E52-4A39-9CC9-C561910D883F}"/>
    <hyperlink ref="A117" r:id="rId168" xr:uid="{8FBFD446-0F09-457F-A49D-F3E19DCAF7C2}"/>
    <hyperlink ref="A118" r:id="rId169" xr:uid="{41A73AB6-7610-4BCB-A3A1-7601E02FF6E5}"/>
    <hyperlink ref="A119" r:id="rId170" xr:uid="{45D341D8-3D4E-46C2-943D-58C3702FA327}"/>
    <hyperlink ref="A120" r:id="rId171" xr:uid="{E907D636-56D7-41FE-8FD2-1FB32C589201}"/>
    <hyperlink ref="A121" r:id="rId172" xr:uid="{9990B35D-2C98-4994-BF62-4451C59602AE}"/>
    <hyperlink ref="A122" r:id="rId173" xr:uid="{C98A5DCF-3186-44EF-94EE-2524B165AFAB}"/>
    <hyperlink ref="A123" r:id="rId174" xr:uid="{268CA4C7-89C7-4CA9-A826-66B07D4E412E}"/>
    <hyperlink ref="A124" r:id="rId175" xr:uid="{66554749-9840-4083-BD43-545F6DA6BEF0}"/>
    <hyperlink ref="A125" r:id="rId176" xr:uid="{92E07CB3-8875-43EA-88C7-C88B6302FCDC}"/>
    <hyperlink ref="B125" r:id="rId177" display="60061" xr:uid="{D11DAB4F-0589-413B-941D-FD850BA80FA1}"/>
    <hyperlink ref="A126" r:id="rId178" xr:uid="{D0F01C1A-4114-48F9-8219-2507D610710C}"/>
    <hyperlink ref="A127" r:id="rId179" xr:uid="{748C4A63-124B-4F1C-9C74-47CDAA4A6A24}"/>
    <hyperlink ref="B127" r:id="rId180" display="62208" xr:uid="{4C33C63F-440F-471A-81AE-9F1ADD394147}"/>
    <hyperlink ref="A128" r:id="rId181" xr:uid="{CD7414F2-FC49-4F46-BC3F-BE5607636C1A}"/>
    <hyperlink ref="A129" r:id="rId182" xr:uid="{221C9CB9-3F0A-4CB0-84B9-EE0435925C6D}"/>
    <hyperlink ref="A130" r:id="rId183" xr:uid="{46290CF8-1891-4F36-A274-DB950379CAEE}"/>
    <hyperlink ref="A131" r:id="rId184" xr:uid="{E10B5415-5A80-4239-8C1D-50A1A8C88346}"/>
    <hyperlink ref="A132" r:id="rId185" xr:uid="{858B2E10-79F5-4440-82ED-912D9B686681}"/>
    <hyperlink ref="B132" r:id="rId186" display="60446" xr:uid="{DF6A81A1-750C-4F7F-9087-8DD20620482C}"/>
    <hyperlink ref="A133" r:id="rId187" xr:uid="{8E6AD7A7-2C87-437B-BCA0-570A50E838A5}"/>
    <hyperlink ref="A134" r:id="rId188" xr:uid="{784A5E14-6479-46D9-A424-E6ADFB1BE624}"/>
    <hyperlink ref="A135" r:id="rId189" xr:uid="{CA43A4AB-9C4B-4DA1-A722-728D8D223245}"/>
    <hyperlink ref="A136" r:id="rId190" xr:uid="{DDFD3D5A-361A-453B-B452-FF05BD8ED4CC}"/>
    <hyperlink ref="A137" r:id="rId191" xr:uid="{642501A3-22AD-4324-A1B4-8F567FB80C64}"/>
    <hyperlink ref="A138" r:id="rId192" xr:uid="{CE84A21D-B62D-4FD6-AACC-A11CF4441A46}"/>
    <hyperlink ref="A139" r:id="rId193" xr:uid="{4FDCC995-525E-42FC-9D1A-47496262FCD7}"/>
    <hyperlink ref="A140" r:id="rId194" xr:uid="{4FB73177-CEEA-467E-8040-87831FD9C92D}"/>
    <hyperlink ref="B140" r:id="rId195" display="61115" xr:uid="{5B00906E-F0CD-4AFB-B055-00FAA51445E3}"/>
    <hyperlink ref="A141" r:id="rId196" xr:uid="{25273839-E3CD-4766-BF2B-0088302DEAF8}"/>
    <hyperlink ref="A142" r:id="rId197" xr:uid="{4747F93C-1040-49D0-9D3A-FBCA08B74B00}"/>
    <hyperlink ref="B142" r:id="rId198" display="60542" xr:uid="{7404E3AF-79AD-4DFF-90F9-0506D5A3CB77}"/>
    <hyperlink ref="A143" r:id="rId199" xr:uid="{B6FF1813-377A-44C9-B32D-46CF3D3B9DAC}"/>
    <hyperlink ref="A144" r:id="rId200" xr:uid="{4DC0A161-E281-461F-8E5E-E1611609589E}"/>
    <hyperlink ref="A145" r:id="rId201" xr:uid="{546F0232-7507-4288-A885-6A9A561B1D2F}"/>
    <hyperlink ref="A146" r:id="rId202" xr:uid="{091146B2-0EA1-41C8-869C-9C7F6D90B09F}"/>
    <hyperlink ref="A147" r:id="rId203" xr:uid="{28D1B6B2-C018-4844-B6CB-E2C69CA52D74}"/>
    <hyperlink ref="A148" r:id="rId204" xr:uid="{07926E87-7F33-47AF-AD88-618FD6C810EA}"/>
    <hyperlink ref="A149" r:id="rId205" xr:uid="{5A2E4F9D-FD5C-4ACB-9C6C-50275636B130}"/>
    <hyperlink ref="A150" r:id="rId206" xr:uid="{3B4847EC-54D0-42EE-B92D-00CE90A8EBED}"/>
    <hyperlink ref="A151" r:id="rId207" xr:uid="{872AB5D8-835E-472D-A85E-529F5EDEF5D9}"/>
    <hyperlink ref="A152" r:id="rId208" xr:uid="{DF86E349-9298-4762-A6E5-78C36EFDBB04}"/>
    <hyperlink ref="A153" r:id="rId209" xr:uid="{52076326-663C-433E-97BB-47BD688A9453}"/>
  </hyperlinks>
  <pageMargins left="0.7" right="0.7" top="0.75" bottom="0.75" header="0.3" footer="0.3"/>
  <tableParts count="1">
    <tablePart r:id="rId210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C011-2BE8-495D-91FB-92B7C4DD2F6A}">
  <dimension ref="A1:F53"/>
  <sheetViews>
    <sheetView topLeftCell="A43" workbookViewId="0">
      <selection activeCell="C53" sqref="C53:E5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1297</v>
      </c>
      <c r="B2" s="2">
        <v>46312</v>
      </c>
      <c r="C2" s="3">
        <v>56</v>
      </c>
      <c r="D2" s="8" t="s">
        <v>353</v>
      </c>
      <c r="E2" s="3">
        <v>52</v>
      </c>
      <c r="F2" s="4">
        <v>29698</v>
      </c>
    </row>
    <row r="3" spans="1:6" ht="30.75">
      <c r="A3" s="5" t="s">
        <v>1298</v>
      </c>
      <c r="B3" s="5">
        <v>46324</v>
      </c>
      <c r="C3" s="6">
        <v>52</v>
      </c>
      <c r="D3" s="9" t="s">
        <v>353</v>
      </c>
      <c r="E3" s="6">
        <v>54</v>
      </c>
      <c r="F3" s="7">
        <v>80830</v>
      </c>
    </row>
    <row r="4" spans="1:6" ht="30.75">
      <c r="A4" s="2" t="s">
        <v>1299</v>
      </c>
      <c r="B4" s="3"/>
      <c r="C4" s="3">
        <v>51</v>
      </c>
      <c r="D4" s="3">
        <v>44</v>
      </c>
      <c r="E4" s="3">
        <v>63</v>
      </c>
      <c r="F4" s="4">
        <v>29596</v>
      </c>
    </row>
    <row r="5" spans="1:6" ht="30.75">
      <c r="A5" s="5" t="s">
        <v>1300</v>
      </c>
      <c r="B5" s="6"/>
      <c r="C5" s="6">
        <v>51</v>
      </c>
      <c r="D5" s="9" t="s">
        <v>353</v>
      </c>
      <c r="E5" s="6">
        <v>43</v>
      </c>
      <c r="F5" s="7">
        <v>18396</v>
      </c>
    </row>
    <row r="6" spans="1:6" ht="15.75">
      <c r="A6" s="2" t="s">
        <v>724</v>
      </c>
      <c r="B6" s="2">
        <v>46322</v>
      </c>
      <c r="C6" s="3">
        <v>48</v>
      </c>
      <c r="D6" s="3">
        <v>2</v>
      </c>
      <c r="E6" s="3">
        <v>55</v>
      </c>
      <c r="F6" s="4">
        <v>23727</v>
      </c>
    </row>
    <row r="7" spans="1:6" ht="30.75">
      <c r="A7" s="5" t="s">
        <v>1301</v>
      </c>
      <c r="B7" s="6"/>
      <c r="C7" s="6">
        <v>45</v>
      </c>
      <c r="D7" s="9" t="s">
        <v>353</v>
      </c>
      <c r="E7" s="6">
        <v>44</v>
      </c>
      <c r="F7" s="7">
        <v>18423</v>
      </c>
    </row>
    <row r="8" spans="1:6" ht="15.75">
      <c r="A8" s="2" t="s">
        <v>1302</v>
      </c>
      <c r="B8" s="2">
        <v>47714</v>
      </c>
      <c r="C8" s="3">
        <v>44</v>
      </c>
      <c r="D8" s="8" t="s">
        <v>353</v>
      </c>
      <c r="E8" s="3">
        <v>43</v>
      </c>
      <c r="F8" s="4">
        <v>117429</v>
      </c>
    </row>
    <row r="9" spans="1:6" ht="30.75">
      <c r="A9" s="5" t="s">
        <v>1303</v>
      </c>
      <c r="B9" s="6"/>
      <c r="C9" s="6">
        <v>44</v>
      </c>
      <c r="D9" s="9" t="s">
        <v>353</v>
      </c>
      <c r="E9" s="6">
        <v>47</v>
      </c>
      <c r="F9" s="7">
        <v>48252</v>
      </c>
    </row>
    <row r="10" spans="1:6" ht="30.75">
      <c r="A10" s="2" t="s">
        <v>743</v>
      </c>
      <c r="B10" s="2">
        <v>47405</v>
      </c>
      <c r="C10" s="3">
        <v>43</v>
      </c>
      <c r="D10" s="3">
        <v>31</v>
      </c>
      <c r="E10" s="3">
        <v>58</v>
      </c>
      <c r="F10" s="4">
        <v>80405</v>
      </c>
    </row>
    <row r="11" spans="1:6" ht="30.75">
      <c r="A11" s="5" t="s">
        <v>1304</v>
      </c>
      <c r="B11" s="6"/>
      <c r="C11" s="6">
        <v>43</v>
      </c>
      <c r="D11" s="9" t="s">
        <v>353</v>
      </c>
      <c r="E11" s="6">
        <v>38</v>
      </c>
      <c r="F11" s="7">
        <v>17391</v>
      </c>
    </row>
    <row r="12" spans="1:6" ht="30.75">
      <c r="A12" s="2" t="s">
        <v>1305</v>
      </c>
      <c r="B12" s="2">
        <v>46615</v>
      </c>
      <c r="C12" s="3">
        <v>42</v>
      </c>
      <c r="D12" s="8" t="s">
        <v>353</v>
      </c>
      <c r="E12" s="3">
        <v>58</v>
      </c>
      <c r="F12" s="4">
        <v>101168</v>
      </c>
    </row>
    <row r="13" spans="1:6" ht="30.75">
      <c r="A13" s="5" t="s">
        <v>1306</v>
      </c>
      <c r="B13" s="6"/>
      <c r="C13" s="6">
        <v>41</v>
      </c>
      <c r="D13" s="9" t="s">
        <v>353</v>
      </c>
      <c r="E13" s="6">
        <v>41</v>
      </c>
      <c r="F13" s="7">
        <v>31479</v>
      </c>
    </row>
    <row r="14" spans="1:6" ht="15.75">
      <c r="A14" s="2" t="s">
        <v>1307</v>
      </c>
      <c r="B14" s="3"/>
      <c r="C14" s="3">
        <v>41</v>
      </c>
      <c r="D14" s="8" t="s">
        <v>353</v>
      </c>
      <c r="E14" s="3">
        <v>52</v>
      </c>
      <c r="F14" s="4">
        <v>22053</v>
      </c>
    </row>
    <row r="15" spans="1:6" ht="30.75">
      <c r="A15" s="5" t="s">
        <v>1308</v>
      </c>
      <c r="B15" s="5">
        <v>47807</v>
      </c>
      <c r="C15" s="6">
        <v>40</v>
      </c>
      <c r="D15" s="6">
        <v>19</v>
      </c>
      <c r="E15" s="6">
        <v>48</v>
      </c>
      <c r="F15" s="7">
        <v>60785</v>
      </c>
    </row>
    <row r="16" spans="1:6" ht="15.75">
      <c r="A16" s="2" t="s">
        <v>1309</v>
      </c>
      <c r="B16" s="3"/>
      <c r="C16" s="3">
        <v>40</v>
      </c>
      <c r="D16" s="8" t="s">
        <v>353</v>
      </c>
      <c r="E16" s="3">
        <v>47</v>
      </c>
      <c r="F16" s="4">
        <v>45468</v>
      </c>
    </row>
    <row r="17" spans="1:6" ht="15.75">
      <c r="A17" s="5" t="s">
        <v>1237</v>
      </c>
      <c r="B17" s="6"/>
      <c r="C17" s="6">
        <v>40</v>
      </c>
      <c r="D17" s="9" t="s">
        <v>353</v>
      </c>
      <c r="E17" s="6">
        <v>45</v>
      </c>
      <c r="F17" s="7">
        <v>29948</v>
      </c>
    </row>
    <row r="18" spans="1:6" ht="30.75">
      <c r="A18" s="2" t="s">
        <v>1310</v>
      </c>
      <c r="B18" s="3"/>
      <c r="C18" s="3">
        <v>40</v>
      </c>
      <c r="D18" s="8" t="s">
        <v>353</v>
      </c>
      <c r="E18" s="3">
        <v>42</v>
      </c>
      <c r="F18" s="4">
        <v>19191</v>
      </c>
    </row>
    <row r="19" spans="1:6" ht="30.75">
      <c r="A19" s="5" t="s">
        <v>1311</v>
      </c>
      <c r="B19" s="6"/>
      <c r="C19" s="6">
        <v>39</v>
      </c>
      <c r="D19" s="9" t="s">
        <v>353</v>
      </c>
      <c r="E19" s="6">
        <v>46</v>
      </c>
      <c r="F19" s="7">
        <v>31730</v>
      </c>
    </row>
    <row r="20" spans="1:6" ht="15.75">
      <c r="A20" s="2" t="s">
        <v>1312</v>
      </c>
      <c r="B20" s="3"/>
      <c r="C20" s="3">
        <v>39</v>
      </c>
      <c r="D20" s="8" t="s">
        <v>353</v>
      </c>
      <c r="E20" s="3">
        <v>45</v>
      </c>
      <c r="F20" s="4">
        <v>16893</v>
      </c>
    </row>
    <row r="21" spans="1:6" ht="15.75">
      <c r="A21" s="5" t="s">
        <v>1313</v>
      </c>
      <c r="B21" s="5">
        <v>47305</v>
      </c>
      <c r="C21" s="6">
        <v>38</v>
      </c>
      <c r="D21" s="9" t="s">
        <v>353</v>
      </c>
      <c r="E21" s="6">
        <v>53</v>
      </c>
      <c r="F21" s="7">
        <v>70085</v>
      </c>
    </row>
    <row r="22" spans="1:6" ht="15.75">
      <c r="A22" s="2" t="s">
        <v>776</v>
      </c>
      <c r="B22" s="2">
        <v>47904</v>
      </c>
      <c r="C22" s="3">
        <v>38</v>
      </c>
      <c r="D22" s="3">
        <v>32</v>
      </c>
      <c r="E22" s="3">
        <v>43</v>
      </c>
      <c r="F22" s="4">
        <v>67140</v>
      </c>
    </row>
    <row r="23" spans="1:6" ht="15.75">
      <c r="A23" s="5" t="s">
        <v>1314</v>
      </c>
      <c r="B23" s="6"/>
      <c r="C23" s="6">
        <v>38</v>
      </c>
      <c r="D23" s="9" t="s">
        <v>353</v>
      </c>
      <c r="E23" s="6">
        <v>47</v>
      </c>
      <c r="F23" s="7">
        <v>50949</v>
      </c>
    </row>
    <row r="24" spans="1:6" ht="30.75">
      <c r="A24" s="2" t="s">
        <v>339</v>
      </c>
      <c r="B24" s="3"/>
      <c r="C24" s="3">
        <v>37</v>
      </c>
      <c r="D24" s="8" t="s">
        <v>353</v>
      </c>
      <c r="E24" s="3">
        <v>46</v>
      </c>
      <c r="F24" s="4">
        <v>36812</v>
      </c>
    </row>
    <row r="25" spans="1:6" ht="30.75">
      <c r="A25" s="5" t="s">
        <v>1315</v>
      </c>
      <c r="B25" s="6"/>
      <c r="C25" s="6">
        <v>37</v>
      </c>
      <c r="D25" s="9" t="s">
        <v>353</v>
      </c>
      <c r="E25" s="6">
        <v>41</v>
      </c>
      <c r="F25" s="7">
        <v>36372</v>
      </c>
    </row>
    <row r="26" spans="1:6" ht="30.75">
      <c r="A26" s="2" t="s">
        <v>1316</v>
      </c>
      <c r="B26" s="2">
        <v>47129</v>
      </c>
      <c r="C26" s="3">
        <v>37</v>
      </c>
      <c r="D26" s="8" t="s">
        <v>353</v>
      </c>
      <c r="E26" s="3">
        <v>40</v>
      </c>
      <c r="F26" s="4">
        <v>21724</v>
      </c>
    </row>
    <row r="27" spans="1:6" ht="30.75">
      <c r="A27" s="5" t="s">
        <v>1317</v>
      </c>
      <c r="B27" s="6"/>
      <c r="C27" s="6">
        <v>37</v>
      </c>
      <c r="D27" s="9" t="s">
        <v>353</v>
      </c>
      <c r="E27" s="6">
        <v>38</v>
      </c>
      <c r="F27" s="7">
        <v>18114</v>
      </c>
    </row>
    <row r="28" spans="1:6" ht="15.75">
      <c r="A28" s="2" t="s">
        <v>1318</v>
      </c>
      <c r="B28" s="3"/>
      <c r="C28" s="3">
        <v>37</v>
      </c>
      <c r="D28" s="8" t="s">
        <v>353</v>
      </c>
      <c r="E28" s="3">
        <v>42</v>
      </c>
      <c r="F28" s="4">
        <v>17503</v>
      </c>
    </row>
    <row r="29" spans="1:6" ht="15.75">
      <c r="A29" s="5" t="s">
        <v>1319</v>
      </c>
      <c r="B29" s="5">
        <v>46321</v>
      </c>
      <c r="C29" s="6">
        <v>36</v>
      </c>
      <c r="D29" s="9" t="s">
        <v>353</v>
      </c>
      <c r="E29" s="6">
        <v>49</v>
      </c>
      <c r="F29" s="7">
        <v>23603</v>
      </c>
    </row>
    <row r="30" spans="1:6" ht="15.75">
      <c r="A30" s="2" t="s">
        <v>1320</v>
      </c>
      <c r="B30" s="2">
        <v>46016</v>
      </c>
      <c r="C30" s="3">
        <v>34</v>
      </c>
      <c r="D30" s="8" t="s">
        <v>353</v>
      </c>
      <c r="E30" s="3">
        <v>40</v>
      </c>
      <c r="F30" s="4">
        <v>56129</v>
      </c>
    </row>
    <row r="31" spans="1:6" ht="30.75">
      <c r="A31" s="5" t="s">
        <v>1321</v>
      </c>
      <c r="B31" s="5">
        <v>46815</v>
      </c>
      <c r="C31" s="6">
        <v>32</v>
      </c>
      <c r="D31" s="6">
        <v>22</v>
      </c>
      <c r="E31" s="6">
        <v>41</v>
      </c>
      <c r="F31" s="7">
        <v>253691</v>
      </c>
    </row>
    <row r="32" spans="1:6" ht="15.75">
      <c r="A32" s="2" t="s">
        <v>1322</v>
      </c>
      <c r="B32" s="2">
        <v>46404</v>
      </c>
      <c r="C32" s="3">
        <v>32</v>
      </c>
      <c r="D32" s="8" t="s">
        <v>353</v>
      </c>
      <c r="E32" s="3">
        <v>39</v>
      </c>
      <c r="F32" s="4">
        <v>80294</v>
      </c>
    </row>
    <row r="33" spans="1:6" ht="76.5">
      <c r="A33" s="5" t="s">
        <v>1323</v>
      </c>
      <c r="B33" s="5">
        <v>46227</v>
      </c>
      <c r="C33" s="6">
        <v>31</v>
      </c>
      <c r="D33" s="6">
        <v>25</v>
      </c>
      <c r="E33" s="6">
        <v>43</v>
      </c>
      <c r="F33" s="7">
        <v>820445</v>
      </c>
    </row>
    <row r="34" spans="1:6" ht="15.75">
      <c r="A34" s="2" t="s">
        <v>1324</v>
      </c>
      <c r="B34" s="3"/>
      <c r="C34" s="3">
        <v>30</v>
      </c>
      <c r="D34" s="8" t="s">
        <v>353</v>
      </c>
      <c r="E34" s="3">
        <v>50</v>
      </c>
      <c r="F34" s="4">
        <v>31719</v>
      </c>
    </row>
    <row r="35" spans="1:6" ht="30.75">
      <c r="A35" s="5" t="s">
        <v>1325</v>
      </c>
      <c r="B35" s="6"/>
      <c r="C35" s="6">
        <v>30</v>
      </c>
      <c r="D35" s="9" t="s">
        <v>353</v>
      </c>
      <c r="E35" s="6">
        <v>42</v>
      </c>
      <c r="F35" s="7">
        <v>20602</v>
      </c>
    </row>
    <row r="36" spans="1:6" ht="30.75">
      <c r="A36" s="2" t="s">
        <v>329</v>
      </c>
      <c r="B36" s="3"/>
      <c r="C36" s="3">
        <v>29</v>
      </c>
      <c r="D36" s="8" t="s">
        <v>353</v>
      </c>
      <c r="E36" s="3">
        <v>48</v>
      </c>
      <c r="F36" s="4">
        <v>44061</v>
      </c>
    </row>
    <row r="37" spans="1:6" ht="30.75">
      <c r="A37" s="5" t="s">
        <v>1326</v>
      </c>
      <c r="B37" s="6"/>
      <c r="C37" s="6">
        <v>27</v>
      </c>
      <c r="D37" s="9" t="s">
        <v>353</v>
      </c>
      <c r="E37" s="6">
        <v>39</v>
      </c>
      <c r="F37" s="7">
        <v>27317</v>
      </c>
    </row>
    <row r="38" spans="1:6" ht="15.75">
      <c r="A38" s="2" t="s">
        <v>1327</v>
      </c>
      <c r="B38" s="3"/>
      <c r="C38" s="3">
        <v>27</v>
      </c>
      <c r="D38" s="8" t="s">
        <v>353</v>
      </c>
      <c r="E38" s="3">
        <v>41</v>
      </c>
      <c r="F38" s="4">
        <v>23712</v>
      </c>
    </row>
    <row r="39" spans="1:6" ht="30.75">
      <c r="A39" s="5" t="s">
        <v>1328</v>
      </c>
      <c r="B39" s="6"/>
      <c r="C39" s="6">
        <v>25</v>
      </c>
      <c r="D39" s="9" t="s">
        <v>353</v>
      </c>
      <c r="E39" s="6">
        <v>40</v>
      </c>
      <c r="F39" s="7">
        <v>49791</v>
      </c>
    </row>
    <row r="40" spans="1:6" ht="15.75">
      <c r="A40" s="2" t="s">
        <v>1329</v>
      </c>
      <c r="B40" s="3"/>
      <c r="C40" s="3">
        <v>25</v>
      </c>
      <c r="D40" s="8" t="s">
        <v>353</v>
      </c>
      <c r="E40" s="3">
        <v>37</v>
      </c>
      <c r="F40" s="4">
        <v>29059</v>
      </c>
    </row>
    <row r="41" spans="1:6" ht="15.75">
      <c r="A41" s="5" t="s">
        <v>1330</v>
      </c>
      <c r="B41" s="5">
        <v>46236</v>
      </c>
      <c r="C41" s="6">
        <v>24</v>
      </c>
      <c r="D41" s="6">
        <v>10</v>
      </c>
      <c r="E41" s="6">
        <v>39</v>
      </c>
      <c r="F41" s="7">
        <v>46001</v>
      </c>
    </row>
    <row r="42" spans="1:6" ht="30.75">
      <c r="A42" s="2" t="s">
        <v>1331</v>
      </c>
      <c r="B42" s="2">
        <v>47130</v>
      </c>
      <c r="C42" s="3">
        <v>24</v>
      </c>
      <c r="D42" s="8" t="s">
        <v>353</v>
      </c>
      <c r="E42" s="3">
        <v>37</v>
      </c>
      <c r="F42" s="4">
        <v>44953</v>
      </c>
    </row>
    <row r="43" spans="1:6" ht="30.75">
      <c r="A43" s="5" t="s">
        <v>1332</v>
      </c>
      <c r="B43" s="6"/>
      <c r="C43" s="6">
        <v>23</v>
      </c>
      <c r="D43" s="9" t="s">
        <v>353</v>
      </c>
      <c r="E43" s="6">
        <v>39</v>
      </c>
      <c r="F43" s="7">
        <v>35246</v>
      </c>
    </row>
    <row r="44" spans="1:6" ht="30.75">
      <c r="A44" s="2" t="s">
        <v>1333</v>
      </c>
      <c r="B44" s="2">
        <v>46375</v>
      </c>
      <c r="C44" s="3">
        <v>23</v>
      </c>
      <c r="D44" s="8" t="s">
        <v>353</v>
      </c>
      <c r="E44" s="3">
        <v>37</v>
      </c>
      <c r="F44" s="4">
        <v>29243</v>
      </c>
    </row>
    <row r="45" spans="1:6" ht="15.75">
      <c r="A45" s="5" t="s">
        <v>1288</v>
      </c>
      <c r="B45" s="6"/>
      <c r="C45" s="6">
        <v>22</v>
      </c>
      <c r="D45" s="6">
        <v>1</v>
      </c>
      <c r="E45" s="6">
        <v>46</v>
      </c>
      <c r="F45" s="7">
        <v>27631</v>
      </c>
    </row>
    <row r="46" spans="1:6" ht="30.75">
      <c r="A46" s="2" t="s">
        <v>1334</v>
      </c>
      <c r="B46" s="3"/>
      <c r="C46" s="3">
        <v>21</v>
      </c>
      <c r="D46" s="8" t="s">
        <v>353</v>
      </c>
      <c r="E46" s="3">
        <v>36</v>
      </c>
      <c r="F46" s="4">
        <v>21285</v>
      </c>
    </row>
    <row r="47" spans="1:6" ht="15.75">
      <c r="A47" s="5" t="s">
        <v>1335</v>
      </c>
      <c r="B47" s="5">
        <v>46032</v>
      </c>
      <c r="C47" s="6">
        <v>19</v>
      </c>
      <c r="D47" s="9" t="s">
        <v>353</v>
      </c>
      <c r="E47" s="6">
        <v>54</v>
      </c>
      <c r="F47" s="7">
        <v>79191</v>
      </c>
    </row>
    <row r="48" spans="1:6" ht="15.75">
      <c r="A48" s="2" t="s">
        <v>1336</v>
      </c>
      <c r="B48" s="2">
        <v>46038</v>
      </c>
      <c r="C48" s="3">
        <v>18</v>
      </c>
      <c r="D48" s="8" t="s">
        <v>353</v>
      </c>
      <c r="E48" s="3">
        <v>52</v>
      </c>
      <c r="F48" s="4">
        <v>76794</v>
      </c>
    </row>
    <row r="49" spans="1:6" ht="15.75">
      <c r="A49" s="5" t="s">
        <v>1337</v>
      </c>
      <c r="B49" s="5">
        <v>46368</v>
      </c>
      <c r="C49" s="6">
        <v>18</v>
      </c>
      <c r="D49" s="9" t="s">
        <v>353</v>
      </c>
      <c r="E49" s="6">
        <v>40</v>
      </c>
      <c r="F49" s="7">
        <v>36828</v>
      </c>
    </row>
    <row r="50" spans="1:6" ht="30.75">
      <c r="A50" s="2" t="s">
        <v>1338</v>
      </c>
      <c r="B50" s="3"/>
      <c r="C50" s="3">
        <v>15</v>
      </c>
      <c r="D50" s="8" t="s">
        <v>353</v>
      </c>
      <c r="E50" s="3">
        <v>44</v>
      </c>
      <c r="F50" s="4">
        <v>51969</v>
      </c>
    </row>
    <row r="51" spans="1:6" ht="15.75">
      <c r="A51" s="5" t="s">
        <v>1339</v>
      </c>
      <c r="B51" s="6"/>
      <c r="C51" s="6">
        <v>15</v>
      </c>
      <c r="D51" s="9" t="s">
        <v>353</v>
      </c>
      <c r="E51" s="6">
        <v>51</v>
      </c>
      <c r="F51" s="7">
        <v>30068</v>
      </c>
    </row>
    <row r="52" spans="1:6" ht="15.75">
      <c r="A52" s="2" t="s">
        <v>1340</v>
      </c>
      <c r="B52" s="2">
        <v>46530</v>
      </c>
      <c r="C52" s="3">
        <v>7</v>
      </c>
      <c r="D52" s="8" t="s">
        <v>353</v>
      </c>
      <c r="E52" s="3">
        <v>27</v>
      </c>
      <c r="F52" s="4">
        <v>30465</v>
      </c>
    </row>
    <row r="53" spans="1:6" ht="15.75">
      <c r="A53" s="2" t="s">
        <v>384</v>
      </c>
      <c r="C53" s="21">
        <f>MEDIAN(C2:C52)</f>
        <v>37</v>
      </c>
      <c r="D53" s="21">
        <f t="shared" ref="D53:E53" si="0">MEDIAN(D2:D52)</f>
        <v>22</v>
      </c>
      <c r="E53" s="21">
        <f t="shared" si="0"/>
        <v>43</v>
      </c>
      <c r="F53" s="4"/>
    </row>
  </sheetData>
  <hyperlinks>
    <hyperlink ref="A2" r:id="rId1" xr:uid="{79023193-8B74-402B-8B58-0EE176F95346}"/>
    <hyperlink ref="B2" r:id="rId2" display="46312" xr:uid="{E87E82FD-823B-4ED4-885D-748F3FE0CBCF}"/>
    <hyperlink ref="A3" r:id="rId3" xr:uid="{BC89BAE9-8B7E-4BF7-BD02-292960DA0450}"/>
    <hyperlink ref="B3" r:id="rId4" display="46324" xr:uid="{A58EA084-AB26-49AC-AAE2-1D19137ECBDF}"/>
    <hyperlink ref="A4" r:id="rId5" xr:uid="{3C6DA593-9566-434A-BA59-43BEFE5EE4EB}"/>
    <hyperlink ref="A5" r:id="rId6" xr:uid="{AF9907C0-A9CE-493F-9384-5CE94F44F007}"/>
    <hyperlink ref="A6" r:id="rId7" xr:uid="{F6CAC67A-E854-4F0D-ADE0-85AEB4EF9E07}"/>
    <hyperlink ref="B6" r:id="rId8" display="46322" xr:uid="{438EE737-B10A-44A4-8361-817587CBCAFE}"/>
    <hyperlink ref="A7" r:id="rId9" xr:uid="{EF4FD4A7-DC75-4258-9B84-AEA2DB4C3226}"/>
    <hyperlink ref="A8" r:id="rId10" xr:uid="{B1FB3C3E-EC2F-4D05-9C17-C7534F7ABF01}"/>
    <hyperlink ref="B8" r:id="rId11" display="47714" xr:uid="{25B466BB-595F-4443-9134-6F24AF37BC74}"/>
    <hyperlink ref="A9" r:id="rId12" xr:uid="{73931890-0902-484A-9602-96810F80246D}"/>
    <hyperlink ref="A10" r:id="rId13" xr:uid="{77BE14A4-FEC7-45D6-AEA8-2C7DEB0E5F70}"/>
    <hyperlink ref="B10" r:id="rId14" display="47405" xr:uid="{DE24C062-EDD7-4A19-BC45-7D771D262D55}"/>
    <hyperlink ref="A11" r:id="rId15" xr:uid="{BE3D1783-39A6-454E-B2EC-998EC241A54D}"/>
    <hyperlink ref="A12" r:id="rId16" xr:uid="{2644B979-D641-4B6D-9BF9-B15A1C2ED78D}"/>
    <hyperlink ref="B12" r:id="rId17" display="46615" xr:uid="{6378AB41-7E95-4FFB-9C35-CC2B4B8CFA88}"/>
    <hyperlink ref="A13" r:id="rId18" xr:uid="{CA045F0E-69AC-4747-A160-0D71CC729AD3}"/>
    <hyperlink ref="A14" r:id="rId19" xr:uid="{DBB75892-3CE1-4ED9-ADD2-12B7496A5F37}"/>
    <hyperlink ref="A15" r:id="rId20" xr:uid="{2E304DB8-F2F2-4E47-A480-143D3D05448F}"/>
    <hyperlink ref="B15" r:id="rId21" display="47807" xr:uid="{B76C1E2A-138A-4296-869D-FE15406FEA14}"/>
    <hyperlink ref="A16" r:id="rId22" xr:uid="{77362E71-E27A-4101-A2F6-FAE0FB631BAE}"/>
    <hyperlink ref="A17" r:id="rId23" xr:uid="{D39656D7-BA2C-441C-B09F-1790DC38736A}"/>
    <hyperlink ref="A18" r:id="rId24" xr:uid="{C37BDECA-A886-483E-9C83-A6714A1120F1}"/>
    <hyperlink ref="A19" r:id="rId25" xr:uid="{9D54E65C-CE6E-449A-9610-A6A662B384C0}"/>
    <hyperlink ref="A20" r:id="rId26" xr:uid="{2AE761F5-C15C-415B-B10F-C96C11D4C1E8}"/>
    <hyperlink ref="A21" r:id="rId27" xr:uid="{92249A3C-873C-4485-90A7-5C45B7C8E00D}"/>
    <hyperlink ref="B21" r:id="rId28" display="47305" xr:uid="{996F8C49-84D5-437F-8721-4EE6875DADAC}"/>
    <hyperlink ref="A22" r:id="rId29" xr:uid="{8413D07E-FD81-4B54-9147-E0EF97748319}"/>
    <hyperlink ref="B22" r:id="rId30" display="47904" xr:uid="{627CB0E4-1E5C-46FE-B16A-E78759121151}"/>
    <hyperlink ref="A23" r:id="rId31" xr:uid="{4136A3C0-ED16-4D08-ABA5-2ABF1CC60590}"/>
    <hyperlink ref="A24" r:id="rId32" xr:uid="{66A4AED0-7727-4EB2-9541-649243389B53}"/>
    <hyperlink ref="A25" r:id="rId33" xr:uid="{017CFA37-189B-40F4-A30A-BAC8314E02DA}"/>
    <hyperlink ref="A26" r:id="rId34" xr:uid="{08D6FF6F-E22A-4228-A589-3F2CC163B117}"/>
    <hyperlink ref="B26" r:id="rId35" display="47129" xr:uid="{DFF94F67-4426-4FF6-B63B-C939CFEC4C22}"/>
    <hyperlink ref="A27" r:id="rId36" xr:uid="{E81CE9A1-0EBB-4809-B5B4-0DDA81F1FE31}"/>
    <hyperlink ref="A28" r:id="rId37" xr:uid="{1F3677B7-A8A8-4585-995D-F682BB5F9988}"/>
    <hyperlink ref="A29" r:id="rId38" xr:uid="{FD69A38F-13B7-4ECF-ACE5-5DF29226561B}"/>
    <hyperlink ref="B29" r:id="rId39" display="46321" xr:uid="{F005DEEB-6718-4229-911E-AFBF8F0ADEE0}"/>
    <hyperlink ref="A30" r:id="rId40" xr:uid="{0E521296-0367-48D9-8265-76852C7968D4}"/>
    <hyperlink ref="B30" r:id="rId41" display="46016" xr:uid="{BD198361-870D-40EE-8860-72F2284727FA}"/>
    <hyperlink ref="A31" r:id="rId42" xr:uid="{7DA9426C-DB57-4A09-A3ED-94B8440209E0}"/>
    <hyperlink ref="B31" r:id="rId43" display="46815" xr:uid="{BE298D23-C102-458B-A59B-86E971FD9AEC}"/>
    <hyperlink ref="A32" r:id="rId44" xr:uid="{83588C21-8F34-4D51-9BD7-C71411560A12}"/>
    <hyperlink ref="B32" r:id="rId45" display="46404" xr:uid="{C801902B-1133-4D06-BB7D-350F8A277388}"/>
    <hyperlink ref="A33" r:id="rId46" xr:uid="{A3334DD0-1D2B-446F-AC64-F8A54BB4ECCD}"/>
    <hyperlink ref="B33" r:id="rId47" display="46227" xr:uid="{FD2D1684-1A46-4401-A13E-158DFB9B2470}"/>
    <hyperlink ref="A34" r:id="rId48" xr:uid="{4649B539-006E-4A41-985F-0537E57420B5}"/>
    <hyperlink ref="A35" r:id="rId49" xr:uid="{DB66CA5D-C1B6-429A-8532-C5875968921E}"/>
    <hyperlink ref="A36" r:id="rId50" xr:uid="{179C0525-8BF5-448A-9541-DDF2B2A503F2}"/>
    <hyperlink ref="A37" r:id="rId51" xr:uid="{CE0DEC6D-AAA5-4384-BF2C-272B3D244DD1}"/>
    <hyperlink ref="A38" r:id="rId52" xr:uid="{990A0DE9-BB01-4D15-8424-3C0D8EF21109}"/>
    <hyperlink ref="A39" r:id="rId53" xr:uid="{48CE2FEE-C10B-4767-8697-CF431914B86D}"/>
    <hyperlink ref="A40" r:id="rId54" xr:uid="{D19C7AD5-D176-42F9-A632-26CDC7F9488B}"/>
    <hyperlink ref="A41" r:id="rId55" xr:uid="{C3BD00FD-E490-4DA4-B564-4B146ACFF815}"/>
    <hyperlink ref="B41" r:id="rId56" display="46236" xr:uid="{C8696C22-4F1E-4D04-B1DD-BFB083CE708E}"/>
    <hyperlink ref="A42" r:id="rId57" xr:uid="{1AB4A789-3C92-4325-BB03-70649E43A848}"/>
    <hyperlink ref="B42" r:id="rId58" display="47130" xr:uid="{4DBDC98C-5FC7-4146-BC01-5A05DEFE8CE6}"/>
    <hyperlink ref="A43" r:id="rId59" xr:uid="{0D92E921-4B3F-4668-8F5B-684BE13BF16A}"/>
    <hyperlink ref="A44" r:id="rId60" xr:uid="{145E8A6D-0CA7-40A6-B718-7A253075A8EE}"/>
    <hyperlink ref="B44" r:id="rId61" display="46375" xr:uid="{00254637-2C70-40F8-8602-BF46B13915BA}"/>
    <hyperlink ref="A45" r:id="rId62" xr:uid="{59CA62AB-379A-4055-9E59-F7A753CEB2DE}"/>
    <hyperlink ref="A46" r:id="rId63" xr:uid="{207880E5-5084-4691-9CB8-EC80CE994B15}"/>
    <hyperlink ref="A47" r:id="rId64" xr:uid="{BB1A61FB-362A-488C-A8E3-43DD4EF4BA25}"/>
    <hyperlink ref="B47" r:id="rId65" display="46032" xr:uid="{628BDD65-1596-4D4E-8B3D-6947E027A5D4}"/>
    <hyperlink ref="A48" r:id="rId66" xr:uid="{B3B8D4EA-8CA3-4E18-9B11-847DA1B32F18}"/>
    <hyperlink ref="B48" r:id="rId67" display="46038" xr:uid="{284212D6-2A2F-4318-8F30-3F6460F7C636}"/>
    <hyperlink ref="A49" r:id="rId68" xr:uid="{53B082F8-6AF4-4079-877C-D0DB330D14C5}"/>
    <hyperlink ref="B49" r:id="rId69" display="46368" xr:uid="{7A1A3D38-66EE-4484-A526-2851639AED6B}"/>
    <hyperlink ref="A50" r:id="rId70" xr:uid="{CB974CD6-4FD7-459C-B034-80F9FBA7F884}"/>
    <hyperlink ref="A51" r:id="rId71" xr:uid="{55D76510-F156-4778-A048-E751A0EC83BE}"/>
    <hyperlink ref="A52" r:id="rId72" xr:uid="{C3C5FDE3-810B-4ADE-8721-068F96F70015}"/>
    <hyperlink ref="B52" r:id="rId73" display="46530" xr:uid="{623FD4A9-1185-481E-9388-ED28DF7D88F7}"/>
  </hyperlinks>
  <pageMargins left="0.7" right="0.7" top="0.75" bottom="0.75" header="0.3" footer="0.3"/>
  <tableParts count="1">
    <tablePart r:id="rId7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14D9-750D-46B0-9A0F-A4B722587C01}">
  <dimension ref="A1:F26"/>
  <sheetViews>
    <sheetView topLeftCell="A18" workbookViewId="0">
      <selection activeCell="C26" sqref="C26:E2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91.5">
      <c r="A2" s="2" t="s">
        <v>1341</v>
      </c>
      <c r="B2" s="2">
        <v>50315</v>
      </c>
      <c r="C2" s="3">
        <v>45</v>
      </c>
      <c r="D2" s="3">
        <v>30</v>
      </c>
      <c r="E2" s="3">
        <v>39</v>
      </c>
      <c r="F2" s="4">
        <v>203433</v>
      </c>
    </row>
    <row r="3" spans="1:6" ht="15.75">
      <c r="A3" s="5" t="s">
        <v>1342</v>
      </c>
      <c r="B3" s="5">
        <v>52245</v>
      </c>
      <c r="C3" s="6">
        <v>45</v>
      </c>
      <c r="D3" s="9" t="s">
        <v>353</v>
      </c>
      <c r="E3" s="6">
        <v>66</v>
      </c>
      <c r="F3" s="7">
        <v>67862</v>
      </c>
    </row>
    <row r="4" spans="1:6" ht="30.75">
      <c r="A4" s="2" t="s">
        <v>1343</v>
      </c>
      <c r="B4" s="2">
        <v>52806</v>
      </c>
      <c r="C4" s="3">
        <v>44</v>
      </c>
      <c r="D4" s="8" t="s">
        <v>353</v>
      </c>
      <c r="E4" s="3">
        <v>40</v>
      </c>
      <c r="F4" s="4">
        <v>99685</v>
      </c>
    </row>
    <row r="5" spans="1:6" ht="30.75">
      <c r="A5" s="5" t="s">
        <v>1344</v>
      </c>
      <c r="B5" s="6"/>
      <c r="C5" s="6">
        <v>43</v>
      </c>
      <c r="D5" s="6">
        <v>17</v>
      </c>
      <c r="E5" s="6">
        <v>47</v>
      </c>
      <c r="F5" s="7">
        <v>27552</v>
      </c>
    </row>
    <row r="6" spans="1:6" ht="15.75">
      <c r="A6" s="2" t="s">
        <v>1345</v>
      </c>
      <c r="B6" s="3"/>
      <c r="C6" s="3">
        <v>42</v>
      </c>
      <c r="D6" s="8" t="s">
        <v>353</v>
      </c>
      <c r="E6" s="3">
        <v>69</v>
      </c>
      <c r="F6" s="4">
        <v>58965</v>
      </c>
    </row>
    <row r="7" spans="1:6" ht="30.75">
      <c r="A7" s="5" t="s">
        <v>338</v>
      </c>
      <c r="B7" s="6"/>
      <c r="C7" s="6">
        <v>41</v>
      </c>
      <c r="D7" s="6">
        <v>15</v>
      </c>
      <c r="E7" s="6">
        <v>37</v>
      </c>
      <c r="F7" s="7">
        <v>25663</v>
      </c>
    </row>
    <row r="8" spans="1:6" ht="30.75">
      <c r="A8" s="2" t="s">
        <v>1346</v>
      </c>
      <c r="B8" s="2">
        <v>51104</v>
      </c>
      <c r="C8" s="3">
        <v>40</v>
      </c>
      <c r="D8" s="3">
        <v>23</v>
      </c>
      <c r="E8" s="3">
        <v>36</v>
      </c>
      <c r="F8" s="4">
        <v>82684</v>
      </c>
    </row>
    <row r="9" spans="1:6" ht="15.75">
      <c r="A9" s="5" t="s">
        <v>1347</v>
      </c>
      <c r="B9" s="6"/>
      <c r="C9" s="6">
        <v>40</v>
      </c>
      <c r="D9" s="6">
        <v>25</v>
      </c>
      <c r="E9" s="6">
        <v>34</v>
      </c>
      <c r="F9" s="7">
        <v>57637</v>
      </c>
    </row>
    <row r="10" spans="1:6" ht="30.75">
      <c r="A10" s="2" t="s">
        <v>1348</v>
      </c>
      <c r="B10" s="3"/>
      <c r="C10" s="3">
        <v>38</v>
      </c>
      <c r="D10" s="3">
        <v>20</v>
      </c>
      <c r="E10" s="3">
        <v>56</v>
      </c>
      <c r="F10" s="4">
        <v>39260</v>
      </c>
    </row>
    <row r="11" spans="1:6" ht="15.75">
      <c r="A11" s="5" t="s">
        <v>1349</v>
      </c>
      <c r="B11" s="6"/>
      <c r="C11" s="6">
        <v>38</v>
      </c>
      <c r="D11" s="6">
        <v>22</v>
      </c>
      <c r="E11" s="6">
        <v>39</v>
      </c>
      <c r="F11" s="7">
        <v>26885</v>
      </c>
    </row>
    <row r="12" spans="1:6" ht="30.75">
      <c r="A12" s="2" t="s">
        <v>1350</v>
      </c>
      <c r="B12" s="3"/>
      <c r="C12" s="3">
        <v>38</v>
      </c>
      <c r="D12" s="3">
        <v>22</v>
      </c>
      <c r="E12" s="3">
        <v>38</v>
      </c>
      <c r="F12" s="4">
        <v>22886</v>
      </c>
    </row>
    <row r="13" spans="1:6" ht="15.75">
      <c r="A13" s="5" t="s">
        <v>1351</v>
      </c>
      <c r="B13" s="5">
        <v>50702</v>
      </c>
      <c r="C13" s="6">
        <v>37</v>
      </c>
      <c r="D13" s="9" t="s">
        <v>353</v>
      </c>
      <c r="E13" s="6">
        <v>47</v>
      </c>
      <c r="F13" s="7">
        <v>68406</v>
      </c>
    </row>
    <row r="14" spans="1:6" ht="30.75">
      <c r="A14" s="2" t="s">
        <v>1352</v>
      </c>
      <c r="B14" s="2">
        <v>51501</v>
      </c>
      <c r="C14" s="3">
        <v>37</v>
      </c>
      <c r="D14" s="8" t="s">
        <v>353</v>
      </c>
      <c r="E14" s="3">
        <v>45</v>
      </c>
      <c r="F14" s="4">
        <v>62230</v>
      </c>
    </row>
    <row r="15" spans="1:6" ht="30.75">
      <c r="A15" s="5" t="s">
        <v>1353</v>
      </c>
      <c r="B15" s="6"/>
      <c r="C15" s="6">
        <v>37</v>
      </c>
      <c r="D15" s="6">
        <v>20</v>
      </c>
      <c r="E15" s="6">
        <v>50</v>
      </c>
      <c r="F15" s="7">
        <v>28079</v>
      </c>
    </row>
    <row r="16" spans="1:6" ht="15.75">
      <c r="A16" s="2" t="s">
        <v>1354</v>
      </c>
      <c r="B16" s="3"/>
      <c r="C16" s="3">
        <v>35</v>
      </c>
      <c r="D16" s="8" t="s">
        <v>353</v>
      </c>
      <c r="E16" s="3">
        <v>37</v>
      </c>
      <c r="F16" s="4">
        <v>25023</v>
      </c>
    </row>
    <row r="17" spans="1:6" ht="30.75">
      <c r="A17" s="5" t="s">
        <v>1355</v>
      </c>
      <c r="B17" s="5">
        <v>52402</v>
      </c>
      <c r="C17" s="6">
        <v>34</v>
      </c>
      <c r="D17" s="6">
        <v>20</v>
      </c>
      <c r="E17" s="6">
        <v>41</v>
      </c>
      <c r="F17" s="7">
        <v>126326</v>
      </c>
    </row>
    <row r="18" spans="1:6" ht="30.75">
      <c r="A18" s="2" t="s">
        <v>1356</v>
      </c>
      <c r="B18" s="2">
        <v>50265</v>
      </c>
      <c r="C18" s="3">
        <v>34</v>
      </c>
      <c r="D18" s="8" t="s">
        <v>353</v>
      </c>
      <c r="E18" s="3">
        <v>37</v>
      </c>
      <c r="F18" s="4">
        <v>56609</v>
      </c>
    </row>
    <row r="19" spans="1:6" ht="15.75">
      <c r="A19" s="5" t="s">
        <v>1357</v>
      </c>
      <c r="B19" s="6"/>
      <c r="C19" s="6">
        <v>34</v>
      </c>
      <c r="D19" s="9" t="s">
        <v>353</v>
      </c>
      <c r="E19" s="6">
        <v>39</v>
      </c>
      <c r="F19" s="7">
        <v>45582</v>
      </c>
    </row>
    <row r="20" spans="1:6" ht="30.75">
      <c r="A20" s="2" t="s">
        <v>1358</v>
      </c>
      <c r="B20" s="3"/>
      <c r="C20" s="3">
        <v>34</v>
      </c>
      <c r="D20" s="3">
        <v>19</v>
      </c>
      <c r="E20" s="3">
        <v>42</v>
      </c>
      <c r="F20" s="4">
        <v>25206</v>
      </c>
    </row>
    <row r="21" spans="1:6" ht="15.75">
      <c r="A21" s="5" t="s">
        <v>1359</v>
      </c>
      <c r="B21" s="5">
        <v>52241</v>
      </c>
      <c r="C21" s="6">
        <v>33</v>
      </c>
      <c r="D21" s="6">
        <v>23</v>
      </c>
      <c r="E21" s="6">
        <v>46</v>
      </c>
      <c r="F21" s="7">
        <v>18907</v>
      </c>
    </row>
    <row r="22" spans="1:6" ht="30.75">
      <c r="A22" s="2" t="s">
        <v>1360</v>
      </c>
      <c r="B22" s="2">
        <v>50322</v>
      </c>
      <c r="C22" s="3">
        <v>32</v>
      </c>
      <c r="D22" s="8" t="s">
        <v>353</v>
      </c>
      <c r="E22" s="3">
        <v>38</v>
      </c>
      <c r="F22" s="4">
        <v>39463</v>
      </c>
    </row>
    <row r="23" spans="1:6" ht="15.75">
      <c r="A23" s="5" t="s">
        <v>1237</v>
      </c>
      <c r="B23" s="6"/>
      <c r="C23" s="6">
        <v>32</v>
      </c>
      <c r="D23" s="9" t="s">
        <v>353</v>
      </c>
      <c r="E23" s="6">
        <v>38</v>
      </c>
      <c r="F23" s="7">
        <v>34768</v>
      </c>
    </row>
    <row r="24" spans="1:6" ht="30.75">
      <c r="A24" s="2" t="s">
        <v>1361</v>
      </c>
      <c r="B24" s="3"/>
      <c r="C24" s="3">
        <v>29</v>
      </c>
      <c r="D24" s="8" t="s">
        <v>353</v>
      </c>
      <c r="E24" s="3">
        <v>39</v>
      </c>
      <c r="F24" s="4">
        <v>33217</v>
      </c>
    </row>
    <row r="25" spans="1:6" ht="15.75">
      <c r="A25" s="5" t="s">
        <v>1362</v>
      </c>
      <c r="B25" s="6"/>
      <c r="C25" s="6">
        <v>21</v>
      </c>
      <c r="D25" s="9" t="s">
        <v>353</v>
      </c>
      <c r="E25" s="6">
        <v>30</v>
      </c>
      <c r="F25" s="7">
        <v>17278</v>
      </c>
    </row>
    <row r="26" spans="1:6" ht="15.75">
      <c r="A26" s="5" t="s">
        <v>384</v>
      </c>
      <c r="C26" s="22">
        <f>MEDIAN(C2:C25)</f>
        <v>37</v>
      </c>
      <c r="D26" s="22">
        <f t="shared" ref="D26:E26" si="0">MEDIAN(D2:D25)</f>
        <v>21</v>
      </c>
      <c r="E26" s="22">
        <f t="shared" si="0"/>
        <v>39</v>
      </c>
      <c r="F26" s="7"/>
    </row>
  </sheetData>
  <hyperlinks>
    <hyperlink ref="A2" r:id="rId1" xr:uid="{36291DCB-C591-4C1C-8350-D602C09E9575}"/>
    <hyperlink ref="B2" r:id="rId2" display="50315" xr:uid="{B4C994BA-D251-4666-850C-68B5C11535C3}"/>
    <hyperlink ref="A3" r:id="rId3" xr:uid="{BD01ECB3-65AE-4964-9D14-D90F11C03DC1}"/>
    <hyperlink ref="B3" r:id="rId4" display="52245" xr:uid="{024EFB19-2E83-443F-B87F-508E72915548}"/>
    <hyperlink ref="A4" r:id="rId5" xr:uid="{509199B5-B9FB-4190-AD46-CFC0AAC30B77}"/>
    <hyperlink ref="B4" r:id="rId6" display="52806" xr:uid="{1905998C-C9A1-4777-A8C5-F80D4A7D85F1}"/>
    <hyperlink ref="A5" r:id="rId7" xr:uid="{DDC7C385-499C-486B-BC1E-6D0A57D67665}"/>
    <hyperlink ref="A6" r:id="rId8" xr:uid="{E9FE29D5-FD74-4CAB-914E-8E50E982F344}"/>
    <hyperlink ref="A7" r:id="rId9" xr:uid="{01E262BA-4A8A-41FA-9A62-F76AB23B8F96}"/>
    <hyperlink ref="A8" r:id="rId10" xr:uid="{82FFE1CA-3D49-499B-B59A-036812579852}"/>
    <hyperlink ref="B8" r:id="rId11" display="51104" xr:uid="{CFF372B1-D4D9-44BE-843B-97D8C853AADA}"/>
    <hyperlink ref="A9" r:id="rId12" xr:uid="{3871AE29-4330-411C-8E8E-E14DB113B457}"/>
    <hyperlink ref="A10" r:id="rId13" xr:uid="{245C84A3-0FFD-4602-AE43-62DDCD15CD93}"/>
    <hyperlink ref="A11" r:id="rId14" xr:uid="{A30C6AAD-D86C-4757-819D-566A9F624851}"/>
    <hyperlink ref="A12" r:id="rId15" xr:uid="{F2D62B5B-5821-4F97-99E2-68D9E66C2673}"/>
    <hyperlink ref="A13" r:id="rId16" xr:uid="{33D232F1-03E9-4A3F-8E16-35A9D3C7987F}"/>
    <hyperlink ref="B13" r:id="rId17" display="50702" xr:uid="{EBBDED9A-9028-4498-A4B0-4FB27EDD5D84}"/>
    <hyperlink ref="A14" r:id="rId18" xr:uid="{6DB5776E-BE72-4539-8740-5C5EFE67D3A0}"/>
    <hyperlink ref="B14" r:id="rId19" display="51501" xr:uid="{CA4BA425-97A5-4EE9-AA99-771FA68E5E57}"/>
    <hyperlink ref="A15" r:id="rId20" xr:uid="{7966DBBE-F6CA-46D6-9FAA-53A7338086B6}"/>
    <hyperlink ref="A16" r:id="rId21" xr:uid="{DC469DFA-4C92-43FA-80F2-FDDE53F5DC99}"/>
    <hyperlink ref="A17" r:id="rId22" xr:uid="{170E79A7-CDC6-4619-80A7-DDF4356B8CA4}"/>
    <hyperlink ref="B17" r:id="rId23" display="52402" xr:uid="{09957D4B-C3A4-48A7-99DB-AD40AA381694}"/>
    <hyperlink ref="A18" r:id="rId24" xr:uid="{F6FACF7F-4767-48B7-9955-F093184F40C7}"/>
    <hyperlink ref="B18" r:id="rId25" display="50265" xr:uid="{78C8A021-AD5B-4B93-B1F8-F5A03080F6ED}"/>
    <hyperlink ref="A19" r:id="rId26" xr:uid="{8672604D-18FB-4B2F-BA29-EB183A0D6F97}"/>
    <hyperlink ref="A20" r:id="rId27" xr:uid="{2A23B46D-B942-43FE-B103-B5906286DEF8}"/>
    <hyperlink ref="A21" r:id="rId28" xr:uid="{087C3894-A18D-4A0D-BB85-32CC58298128}"/>
    <hyperlink ref="B21" r:id="rId29" display="52241" xr:uid="{B98895B9-86A5-4E43-870B-9E88CADC7292}"/>
    <hyperlink ref="A22" r:id="rId30" xr:uid="{FA681F63-9FFF-4EF3-BF29-553F0E339761}"/>
    <hyperlink ref="B22" r:id="rId31" display="50322" xr:uid="{F3D23BF8-216E-4C9E-BA4F-3CB03BC2F030}"/>
    <hyperlink ref="A23" r:id="rId32" xr:uid="{D980A5AC-3E12-404D-8098-735724B76C55}"/>
    <hyperlink ref="A24" r:id="rId33" xr:uid="{0234C831-0D98-443D-8B8E-A557D16A37F9}"/>
    <hyperlink ref="A25" r:id="rId34" xr:uid="{CA320F1A-4B3B-43E7-B329-19CB5BD6BADD}"/>
  </hyperlinks>
  <pageMargins left="0.7" right="0.7" top="0.75" bottom="0.75" header="0.3" footer="0.3"/>
  <tableParts count="1">
    <tablePart r:id="rId3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65C3-CABE-49B7-8227-21F153265975}">
  <dimension ref="A1:F26"/>
  <sheetViews>
    <sheetView topLeftCell="A16" workbookViewId="0">
      <selection activeCell="C26" sqref="C26:E2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1363</v>
      </c>
      <c r="B2" s="3"/>
      <c r="C2" s="3">
        <v>45</v>
      </c>
      <c r="D2" s="8" t="s">
        <v>353</v>
      </c>
      <c r="E2" s="3">
        <v>45</v>
      </c>
      <c r="F2" s="4">
        <v>24916</v>
      </c>
    </row>
    <row r="3" spans="1:6" ht="30.75">
      <c r="A3" s="5" t="s">
        <v>1364</v>
      </c>
      <c r="B3" s="6"/>
      <c r="C3" s="6">
        <v>42</v>
      </c>
      <c r="D3" s="9" t="s">
        <v>353</v>
      </c>
      <c r="E3" s="6">
        <v>37</v>
      </c>
      <c r="F3" s="7">
        <v>21447</v>
      </c>
    </row>
    <row r="4" spans="1:6" ht="15.75">
      <c r="A4" s="2" t="s">
        <v>1330</v>
      </c>
      <c r="B4" s="3"/>
      <c r="C4" s="3">
        <v>41</v>
      </c>
      <c r="D4" s="3">
        <v>35</v>
      </c>
      <c r="E4" s="3">
        <v>61</v>
      </c>
      <c r="F4" s="4">
        <v>87643</v>
      </c>
    </row>
    <row r="5" spans="1:6" ht="15.75">
      <c r="A5" s="5" t="s">
        <v>1365</v>
      </c>
      <c r="B5" s="6"/>
      <c r="C5" s="6">
        <v>41</v>
      </c>
      <c r="D5" s="9" t="s">
        <v>353</v>
      </c>
      <c r="E5" s="6">
        <v>42</v>
      </c>
      <c r="F5" s="7">
        <v>20525</v>
      </c>
    </row>
    <row r="6" spans="1:6" ht="30.75">
      <c r="A6" s="2" t="s">
        <v>1366</v>
      </c>
      <c r="B6" s="2">
        <v>66506</v>
      </c>
      <c r="C6" s="3">
        <v>39</v>
      </c>
      <c r="D6" s="8" t="s">
        <v>353</v>
      </c>
      <c r="E6" s="3">
        <v>54</v>
      </c>
      <c r="F6" s="4">
        <v>52281</v>
      </c>
    </row>
    <row r="7" spans="1:6" ht="15.75">
      <c r="A7" s="5" t="s">
        <v>1367</v>
      </c>
      <c r="B7" s="6"/>
      <c r="C7" s="6">
        <v>39</v>
      </c>
      <c r="D7" s="9" t="s">
        <v>353</v>
      </c>
      <c r="E7" s="6">
        <v>45</v>
      </c>
      <c r="F7" s="7">
        <v>47707</v>
      </c>
    </row>
    <row r="8" spans="1:6" ht="15.75">
      <c r="A8" s="2" t="s">
        <v>1368</v>
      </c>
      <c r="B8" s="3"/>
      <c r="C8" s="3">
        <v>39</v>
      </c>
      <c r="D8" s="8" t="s">
        <v>353</v>
      </c>
      <c r="E8" s="3">
        <v>41</v>
      </c>
      <c r="F8" s="4">
        <v>20510</v>
      </c>
    </row>
    <row r="9" spans="1:6" ht="15.75">
      <c r="A9" s="5" t="s">
        <v>1369</v>
      </c>
      <c r="B9" s="5">
        <v>66604</v>
      </c>
      <c r="C9" s="6">
        <v>37</v>
      </c>
      <c r="D9" s="6">
        <v>23</v>
      </c>
      <c r="E9" s="6">
        <v>54</v>
      </c>
      <c r="F9" s="7">
        <v>127473</v>
      </c>
    </row>
    <row r="10" spans="1:6" ht="30.75">
      <c r="A10" s="2" t="s">
        <v>1370</v>
      </c>
      <c r="B10" s="3"/>
      <c r="C10" s="3">
        <v>37</v>
      </c>
      <c r="D10" s="8" t="s">
        <v>353</v>
      </c>
      <c r="E10" s="3">
        <v>48</v>
      </c>
      <c r="F10" s="4">
        <v>26658</v>
      </c>
    </row>
    <row r="11" spans="1:6" ht="15.75">
      <c r="A11" s="5" t="s">
        <v>693</v>
      </c>
      <c r="B11" s="6"/>
      <c r="C11" s="6">
        <v>36</v>
      </c>
      <c r="D11" s="9" t="s">
        <v>353</v>
      </c>
      <c r="E11" s="6">
        <v>55</v>
      </c>
      <c r="F11" s="7">
        <v>20233</v>
      </c>
    </row>
    <row r="12" spans="1:6" ht="76.5">
      <c r="A12" s="2" t="s">
        <v>1371</v>
      </c>
      <c r="B12" s="2">
        <v>67212</v>
      </c>
      <c r="C12" s="3">
        <v>35</v>
      </c>
      <c r="D12" s="3">
        <v>20</v>
      </c>
      <c r="E12" s="3">
        <v>44</v>
      </c>
      <c r="F12" s="4">
        <v>382368</v>
      </c>
    </row>
    <row r="13" spans="1:6" ht="30.75">
      <c r="A13" s="5" t="s">
        <v>1372</v>
      </c>
      <c r="B13" s="5">
        <v>66212</v>
      </c>
      <c r="C13" s="6">
        <v>35</v>
      </c>
      <c r="D13" s="6">
        <v>16</v>
      </c>
      <c r="E13" s="6">
        <v>46</v>
      </c>
      <c r="F13" s="7">
        <v>173372</v>
      </c>
    </row>
    <row r="14" spans="1:6" ht="30.75">
      <c r="A14" s="2" t="s">
        <v>1373</v>
      </c>
      <c r="B14" s="3"/>
      <c r="C14" s="3">
        <v>35</v>
      </c>
      <c r="D14" s="8" t="s">
        <v>353</v>
      </c>
      <c r="E14" s="3">
        <v>42</v>
      </c>
      <c r="F14" s="4">
        <v>42080</v>
      </c>
    </row>
    <row r="15" spans="1:6" ht="30.75">
      <c r="A15" s="5" t="s">
        <v>1374</v>
      </c>
      <c r="B15" s="6"/>
      <c r="C15" s="6">
        <v>34</v>
      </c>
      <c r="D15" s="9" t="s">
        <v>353</v>
      </c>
      <c r="E15" s="6">
        <v>38</v>
      </c>
      <c r="F15" s="7">
        <v>27340</v>
      </c>
    </row>
    <row r="16" spans="1:6" ht="15.75">
      <c r="A16" s="2" t="s">
        <v>1375</v>
      </c>
      <c r="B16" s="3"/>
      <c r="C16" s="3">
        <v>34</v>
      </c>
      <c r="D16" s="8" t="s">
        <v>353</v>
      </c>
      <c r="E16" s="3">
        <v>48</v>
      </c>
      <c r="F16" s="4">
        <v>19132</v>
      </c>
    </row>
    <row r="17" spans="1:6" ht="15.75">
      <c r="A17" s="5" t="s">
        <v>1376</v>
      </c>
      <c r="B17" s="5">
        <v>66215</v>
      </c>
      <c r="C17" s="6">
        <v>33</v>
      </c>
      <c r="D17" s="9" t="s">
        <v>353</v>
      </c>
      <c r="E17" s="6">
        <v>44</v>
      </c>
      <c r="F17" s="7">
        <v>48190</v>
      </c>
    </row>
    <row r="18" spans="1:6" ht="30.75">
      <c r="A18" s="2" t="s">
        <v>1377</v>
      </c>
      <c r="B18" s="2">
        <v>66102</v>
      </c>
      <c r="C18" s="3">
        <v>32</v>
      </c>
      <c r="D18" s="3">
        <v>19</v>
      </c>
      <c r="E18" s="3">
        <v>28</v>
      </c>
      <c r="F18" s="4">
        <v>145786</v>
      </c>
    </row>
    <row r="19" spans="1:6" ht="15.75">
      <c r="A19" s="5" t="s">
        <v>1378</v>
      </c>
      <c r="B19" s="6"/>
      <c r="C19" s="6">
        <v>32</v>
      </c>
      <c r="D19" s="9" t="s">
        <v>353</v>
      </c>
      <c r="E19" s="6">
        <v>36</v>
      </c>
      <c r="F19" s="7">
        <v>22158</v>
      </c>
    </row>
    <row r="20" spans="1:6" ht="30.75">
      <c r="A20" s="2" t="s">
        <v>1379</v>
      </c>
      <c r="B20" s="3"/>
      <c r="C20" s="3">
        <v>31</v>
      </c>
      <c r="D20" s="8" t="s">
        <v>353</v>
      </c>
      <c r="E20" s="3">
        <v>35</v>
      </c>
      <c r="F20" s="4">
        <v>23353</v>
      </c>
    </row>
    <row r="21" spans="1:6" ht="15.75">
      <c r="A21" s="5" t="s">
        <v>1380</v>
      </c>
      <c r="B21" s="6"/>
      <c r="C21" s="6">
        <v>30</v>
      </c>
      <c r="D21" s="6">
        <v>10</v>
      </c>
      <c r="E21" s="6">
        <v>50</v>
      </c>
      <c r="F21" s="7">
        <v>125872</v>
      </c>
    </row>
    <row r="22" spans="1:6" ht="30.75">
      <c r="A22" s="2" t="s">
        <v>1381</v>
      </c>
      <c r="B22" s="2">
        <v>66027</v>
      </c>
      <c r="C22" s="3">
        <v>29</v>
      </c>
      <c r="D22" s="8" t="s">
        <v>353</v>
      </c>
      <c r="E22" s="3">
        <v>35</v>
      </c>
      <c r="F22" s="4">
        <v>35251</v>
      </c>
    </row>
    <row r="23" spans="1:6" ht="15.75">
      <c r="A23" s="5" t="s">
        <v>1382</v>
      </c>
      <c r="B23" s="5">
        <v>66216</v>
      </c>
      <c r="C23" s="6">
        <v>24</v>
      </c>
      <c r="D23" s="9" t="s">
        <v>353</v>
      </c>
      <c r="E23" s="6">
        <v>33</v>
      </c>
      <c r="F23" s="7">
        <v>62209</v>
      </c>
    </row>
    <row r="24" spans="1:6" ht="15.75">
      <c r="A24" s="2" t="s">
        <v>1383</v>
      </c>
      <c r="B24" s="3"/>
      <c r="C24" s="3">
        <v>24</v>
      </c>
      <c r="D24" s="8" t="s">
        <v>353</v>
      </c>
      <c r="E24" s="3">
        <v>38</v>
      </c>
      <c r="F24" s="4">
        <v>19123</v>
      </c>
    </row>
    <row r="25" spans="1:6" ht="15.75">
      <c r="A25" s="5" t="s">
        <v>1384</v>
      </c>
      <c r="B25" s="5">
        <v>66206</v>
      </c>
      <c r="C25" s="6">
        <v>22</v>
      </c>
      <c r="D25" s="9" t="s">
        <v>353</v>
      </c>
      <c r="E25" s="6">
        <v>32</v>
      </c>
      <c r="F25" s="7">
        <v>31867</v>
      </c>
    </row>
    <row r="26" spans="1:6" ht="15.75">
      <c r="A26" s="5" t="s">
        <v>384</v>
      </c>
      <c r="C26" s="22">
        <f>MEDIAN(C2:C25)</f>
        <v>35</v>
      </c>
      <c r="D26" s="22">
        <f t="shared" ref="D26:E26" si="0">MEDIAN(D2:D25)</f>
        <v>19.5</v>
      </c>
      <c r="E26" s="22">
        <f t="shared" si="0"/>
        <v>43</v>
      </c>
      <c r="F26" s="7"/>
    </row>
  </sheetData>
  <hyperlinks>
    <hyperlink ref="A2" r:id="rId1" xr:uid="{8E95B568-B601-4641-BEE6-9E79AF9B8834}"/>
    <hyperlink ref="A3" r:id="rId2" xr:uid="{5DAAE3C7-0DB2-4287-B9EC-D582BF472DC9}"/>
    <hyperlink ref="A4" r:id="rId3" xr:uid="{0158BCBA-B591-4269-B741-B51B43ED2649}"/>
    <hyperlink ref="A5" r:id="rId4" xr:uid="{9D7732C4-5257-452A-9555-E24B1351428E}"/>
    <hyperlink ref="A6" r:id="rId5" xr:uid="{6BBC730B-093D-4334-ABFE-A3F4D1E16E28}"/>
    <hyperlink ref="B6" r:id="rId6" display="66506" xr:uid="{29B5FCAC-4104-4D84-B068-6D681FD4CC0A}"/>
    <hyperlink ref="A7" r:id="rId7" xr:uid="{1574AEC9-BBD7-4AF6-A657-865C30855C38}"/>
    <hyperlink ref="A8" r:id="rId8" xr:uid="{B996A259-9126-4453-85D6-8D8F6969221F}"/>
    <hyperlink ref="A9" r:id="rId9" xr:uid="{BC3791B0-7952-45B9-9265-C01CB41673E5}"/>
    <hyperlink ref="B9" r:id="rId10" display="66604" xr:uid="{3BB5A6DC-6B1D-488A-BC3A-FE1F23226686}"/>
    <hyperlink ref="A10" r:id="rId11" xr:uid="{FF1561D2-6E5B-4297-9CF6-234583C209E1}"/>
    <hyperlink ref="A11" r:id="rId12" xr:uid="{77DDD093-5EBD-41DA-B566-73B9F42AF08B}"/>
    <hyperlink ref="A12" r:id="rId13" xr:uid="{2D8171A6-C920-46F8-818A-BCF98D6D0196}"/>
    <hyperlink ref="B12" r:id="rId14" display="67212" xr:uid="{9A0E58DC-0770-4AC1-976C-AB311B83DDB1}"/>
    <hyperlink ref="A13" r:id="rId15" xr:uid="{D02A5EEA-0A8B-4A58-9F2D-3D80BC8B2746}"/>
    <hyperlink ref="B13" r:id="rId16" display="66212" xr:uid="{BB383A1F-8E8A-42C9-84F9-1DC08ADFD4BA}"/>
    <hyperlink ref="A14" r:id="rId17" xr:uid="{F45E8BB7-0476-432D-9C08-CFBE8D48E8D7}"/>
    <hyperlink ref="A15" r:id="rId18" xr:uid="{C6AF665B-DDFD-4368-BAA0-3533754270F2}"/>
    <hyperlink ref="A16" r:id="rId19" xr:uid="{A7B43FBA-708F-4A1D-9041-F7A07208AE6E}"/>
    <hyperlink ref="A17" r:id="rId20" xr:uid="{2E6AC96F-6164-46A2-821B-15407837E0E6}"/>
    <hyperlink ref="B17" r:id="rId21" display="66215" xr:uid="{21238DFA-EB74-4783-A308-D2D299291EB8}"/>
    <hyperlink ref="A18" r:id="rId22" xr:uid="{8D731DD6-4F0A-413C-B370-35A9BD81C0E2}"/>
    <hyperlink ref="B18" r:id="rId23" display="66102" xr:uid="{5285C018-8150-4FFD-BFD3-E9C130B5E458}"/>
    <hyperlink ref="A19" r:id="rId24" xr:uid="{1C882B75-CAAF-4BFE-B412-EDDD89C47C8D}"/>
    <hyperlink ref="A20" r:id="rId25" xr:uid="{4561C49D-6F0A-4715-96D9-AF94784C79F7}"/>
    <hyperlink ref="A21" r:id="rId26" xr:uid="{89D8F3C5-EF90-468A-A903-006B98EAC926}"/>
    <hyperlink ref="A22" r:id="rId27" xr:uid="{E33FDFBE-FBEF-4624-9A2F-2DC98CFF7BDA}"/>
    <hyperlink ref="B22" r:id="rId28" display="66027" xr:uid="{E2797179-FEA9-4776-ABE4-CD2C5C7F10B0}"/>
    <hyperlink ref="A23" r:id="rId29" xr:uid="{7FBFDF1A-B399-47C6-9D4A-3A96A9B6A05D}"/>
    <hyperlink ref="B23" r:id="rId30" display="66216" xr:uid="{6AACEA12-D5E1-4F87-BCE9-6A8336318197}"/>
    <hyperlink ref="A24" r:id="rId31" xr:uid="{3A218048-5D67-4EDB-9208-482FDBD05E8E}"/>
    <hyperlink ref="A25" r:id="rId32" xr:uid="{36CDD786-D779-43B1-82D3-E9146408D7AC}"/>
    <hyperlink ref="B25" r:id="rId33" display="66206" xr:uid="{54485095-9181-428D-8EE8-1E8DB9E99874}"/>
  </hyperlinks>
  <pageMargins left="0.7" right="0.7" top="0.75" bottom="0.75" header="0.3" footer="0.3"/>
  <tableParts count="1">
    <tablePart r:id="rId3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C2E3-DEC8-4C0D-B51C-733066AF0C43}">
  <dimension ref="A1:F25"/>
  <sheetViews>
    <sheetView topLeftCell="A20" workbookViewId="0">
      <selection activeCell="C25" sqref="C25:E2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45.75">
      <c r="A2" s="2" t="s">
        <v>1385</v>
      </c>
      <c r="B2" s="3"/>
      <c r="C2" s="3">
        <v>50</v>
      </c>
      <c r="D2" s="3">
        <v>36</v>
      </c>
      <c r="E2" s="3">
        <v>47</v>
      </c>
      <c r="F2" s="4">
        <v>17472</v>
      </c>
    </row>
    <row r="3" spans="1:6" ht="30.75">
      <c r="A3" s="5" t="s">
        <v>1386</v>
      </c>
      <c r="B3" s="5">
        <v>41014</v>
      </c>
      <c r="C3" s="6">
        <v>42</v>
      </c>
      <c r="D3" s="6">
        <v>28</v>
      </c>
      <c r="E3" s="6">
        <v>40</v>
      </c>
      <c r="F3" s="7">
        <v>40640</v>
      </c>
    </row>
    <row r="4" spans="1:6" ht="15.75">
      <c r="A4" s="2" t="s">
        <v>1387</v>
      </c>
      <c r="B4" s="3"/>
      <c r="C4" s="3">
        <v>38</v>
      </c>
      <c r="D4" s="8" t="s">
        <v>353</v>
      </c>
      <c r="E4" s="3">
        <v>38</v>
      </c>
      <c r="F4" s="4">
        <v>25024</v>
      </c>
    </row>
    <row r="5" spans="1:6" ht="30.75">
      <c r="A5" s="5" t="s">
        <v>1388</v>
      </c>
      <c r="B5" s="6"/>
      <c r="C5" s="6">
        <v>37</v>
      </c>
      <c r="D5" s="9" t="s">
        <v>353</v>
      </c>
      <c r="E5" s="6">
        <v>39</v>
      </c>
      <c r="F5" s="7">
        <v>58067</v>
      </c>
    </row>
    <row r="6" spans="1:6" ht="30.75">
      <c r="A6" s="2" t="s">
        <v>1389</v>
      </c>
      <c r="B6" s="3"/>
      <c r="C6" s="3">
        <v>36</v>
      </c>
      <c r="D6" s="8" t="s">
        <v>353</v>
      </c>
      <c r="E6" s="3">
        <v>47</v>
      </c>
      <c r="F6" s="4">
        <v>57265</v>
      </c>
    </row>
    <row r="7" spans="1:6" ht="30.75">
      <c r="A7" s="5" t="s">
        <v>1390</v>
      </c>
      <c r="B7" s="6"/>
      <c r="C7" s="6">
        <v>36</v>
      </c>
      <c r="D7" s="9" t="s">
        <v>353</v>
      </c>
      <c r="E7" s="6">
        <v>30</v>
      </c>
      <c r="F7" s="7">
        <v>18368</v>
      </c>
    </row>
    <row r="8" spans="1:6" ht="30.75">
      <c r="A8" s="2" t="s">
        <v>339</v>
      </c>
      <c r="B8" s="3"/>
      <c r="C8" s="3">
        <v>35</v>
      </c>
      <c r="D8" s="8" t="s">
        <v>353</v>
      </c>
      <c r="E8" s="3">
        <v>32</v>
      </c>
      <c r="F8" s="4">
        <v>31364</v>
      </c>
    </row>
    <row r="9" spans="1:6" ht="121.5">
      <c r="A9" s="5" t="s">
        <v>1391</v>
      </c>
      <c r="B9" s="5">
        <v>40214</v>
      </c>
      <c r="C9" s="6">
        <v>34</v>
      </c>
      <c r="D9" s="6">
        <v>27</v>
      </c>
      <c r="E9" s="6">
        <v>43</v>
      </c>
      <c r="F9" s="7">
        <v>597337</v>
      </c>
    </row>
    <row r="10" spans="1:6" ht="30.75">
      <c r="A10" s="2" t="s">
        <v>1392</v>
      </c>
      <c r="B10" s="2">
        <v>40517</v>
      </c>
      <c r="C10" s="3">
        <v>34</v>
      </c>
      <c r="D10" s="3">
        <v>27</v>
      </c>
      <c r="E10" s="3">
        <v>46</v>
      </c>
      <c r="F10" s="4">
        <v>295803</v>
      </c>
    </row>
    <row r="11" spans="1:6" ht="15.75">
      <c r="A11" s="5" t="s">
        <v>355</v>
      </c>
      <c r="B11" s="6"/>
      <c r="C11" s="6">
        <v>33</v>
      </c>
      <c r="D11" s="6">
        <v>19</v>
      </c>
      <c r="E11" s="6">
        <v>31</v>
      </c>
      <c r="F11" s="7">
        <v>29951</v>
      </c>
    </row>
    <row r="12" spans="1:6" ht="15.75">
      <c r="A12" s="2" t="s">
        <v>1393</v>
      </c>
      <c r="B12" s="3"/>
      <c r="C12" s="3">
        <v>33</v>
      </c>
      <c r="D12" s="8" t="s">
        <v>353</v>
      </c>
      <c r="E12" s="3">
        <v>38</v>
      </c>
      <c r="F12" s="4">
        <v>17741</v>
      </c>
    </row>
    <row r="13" spans="1:6" ht="30.75">
      <c r="A13" s="5" t="s">
        <v>1394</v>
      </c>
      <c r="B13" s="6"/>
      <c r="C13" s="6">
        <v>32</v>
      </c>
      <c r="D13" s="9" t="s">
        <v>353</v>
      </c>
      <c r="E13" s="6">
        <v>37</v>
      </c>
      <c r="F13" s="7">
        <v>28757</v>
      </c>
    </row>
    <row r="14" spans="1:6" ht="15.75">
      <c r="A14" s="2" t="s">
        <v>513</v>
      </c>
      <c r="B14" s="3"/>
      <c r="C14" s="3">
        <v>31</v>
      </c>
      <c r="D14" s="8" t="s">
        <v>353</v>
      </c>
      <c r="E14" s="3">
        <v>28</v>
      </c>
      <c r="F14" s="4">
        <v>21684</v>
      </c>
    </row>
    <row r="15" spans="1:6" ht="30.75">
      <c r="A15" s="5" t="s">
        <v>1395</v>
      </c>
      <c r="B15" s="6"/>
      <c r="C15" s="6">
        <v>30</v>
      </c>
      <c r="D15" s="6">
        <v>22</v>
      </c>
      <c r="E15" s="6">
        <v>37</v>
      </c>
      <c r="F15" s="7">
        <v>26595</v>
      </c>
    </row>
    <row r="16" spans="1:6" ht="15.75">
      <c r="A16" s="2" t="s">
        <v>1291</v>
      </c>
      <c r="B16" s="3"/>
      <c r="C16" s="3">
        <v>29</v>
      </c>
      <c r="D16" s="8" t="s">
        <v>353</v>
      </c>
      <c r="E16" s="3">
        <v>25</v>
      </c>
      <c r="F16" s="4">
        <v>25527</v>
      </c>
    </row>
    <row r="17" spans="1:6" ht="30.75">
      <c r="A17" s="5" t="s">
        <v>1396</v>
      </c>
      <c r="B17" s="6"/>
      <c r="C17" s="6">
        <v>27</v>
      </c>
      <c r="D17" s="9" t="s">
        <v>353</v>
      </c>
      <c r="E17" s="6">
        <v>28</v>
      </c>
      <c r="F17" s="7">
        <v>28531</v>
      </c>
    </row>
    <row r="18" spans="1:6" ht="30.75">
      <c r="A18" s="2" t="s">
        <v>1397</v>
      </c>
      <c r="B18" s="3"/>
      <c r="C18" s="3">
        <v>27</v>
      </c>
      <c r="D18" s="8" t="s">
        <v>353</v>
      </c>
      <c r="E18" s="3">
        <v>31</v>
      </c>
      <c r="F18" s="4">
        <v>28015</v>
      </c>
    </row>
    <row r="19" spans="1:6" ht="30.75">
      <c r="A19" s="5" t="s">
        <v>1398</v>
      </c>
      <c r="B19" s="6"/>
      <c r="C19" s="6">
        <v>24</v>
      </c>
      <c r="D19" s="9" t="s">
        <v>353</v>
      </c>
      <c r="E19" s="6">
        <v>31</v>
      </c>
      <c r="F19" s="7">
        <v>31577</v>
      </c>
    </row>
    <row r="20" spans="1:6" ht="30.75">
      <c r="A20" s="2" t="s">
        <v>1399</v>
      </c>
      <c r="B20" s="3"/>
      <c r="C20" s="3">
        <v>23</v>
      </c>
      <c r="D20" s="8" t="s">
        <v>353</v>
      </c>
      <c r="E20" s="3">
        <v>28</v>
      </c>
      <c r="F20" s="4">
        <v>29098</v>
      </c>
    </row>
    <row r="21" spans="1:6" ht="15.75">
      <c r="A21" s="5" t="s">
        <v>1400</v>
      </c>
      <c r="B21" s="6"/>
      <c r="C21" s="6">
        <v>21</v>
      </c>
      <c r="D21" s="6">
        <v>11</v>
      </c>
      <c r="E21" s="6">
        <v>23</v>
      </c>
      <c r="F21" s="7">
        <v>18082</v>
      </c>
    </row>
    <row r="22" spans="1:6" ht="30.75">
      <c r="A22" s="2" t="s">
        <v>1401</v>
      </c>
      <c r="B22" s="3"/>
      <c r="C22" s="3">
        <v>20</v>
      </c>
      <c r="D22" s="8" t="s">
        <v>353</v>
      </c>
      <c r="E22" s="3">
        <v>27</v>
      </c>
      <c r="F22" s="4">
        <v>19591</v>
      </c>
    </row>
    <row r="23" spans="1:6" ht="15.75">
      <c r="A23" s="5" t="s">
        <v>1402</v>
      </c>
      <c r="B23" s="6"/>
      <c r="C23" s="6">
        <v>19</v>
      </c>
      <c r="D23" s="9" t="s">
        <v>353</v>
      </c>
      <c r="E23" s="6">
        <v>29</v>
      </c>
      <c r="F23" s="7">
        <v>21688</v>
      </c>
    </row>
    <row r="24" spans="1:6" ht="30.75">
      <c r="A24" s="2" t="s">
        <v>1403</v>
      </c>
      <c r="B24" s="3"/>
      <c r="C24" s="3">
        <v>11</v>
      </c>
      <c r="D24" s="3">
        <v>10</v>
      </c>
      <c r="E24" s="3">
        <v>13</v>
      </c>
      <c r="F24" s="4">
        <v>24757</v>
      </c>
    </row>
    <row r="25" spans="1:6" ht="15.75">
      <c r="A25" s="2" t="s">
        <v>384</v>
      </c>
      <c r="B25" s="3"/>
      <c r="C25" s="21">
        <f>MEDIAN(C2:C24)</f>
        <v>32</v>
      </c>
      <c r="D25" s="21">
        <f t="shared" ref="D25:E25" si="0">MEDIAN(D2:D24)</f>
        <v>24.5</v>
      </c>
      <c r="E25" s="21">
        <f t="shared" si="0"/>
        <v>31</v>
      </c>
      <c r="F25" s="4"/>
    </row>
  </sheetData>
  <hyperlinks>
    <hyperlink ref="A2" r:id="rId1" xr:uid="{98128C2E-3A27-4E8B-A420-E8809541212F}"/>
    <hyperlink ref="A3" r:id="rId2" xr:uid="{01C92CA5-5ABA-405F-B759-8AD8F47628ED}"/>
    <hyperlink ref="B3" r:id="rId3" display="41014" xr:uid="{CF257833-C589-475D-9011-10B2945C3E9C}"/>
    <hyperlink ref="A4" r:id="rId4" xr:uid="{EC9573C6-4047-488A-AF01-8C53BC633A60}"/>
    <hyperlink ref="A5" r:id="rId5" xr:uid="{5B6B7C4F-3473-4CC1-AB2F-887760E2E122}"/>
    <hyperlink ref="A6" r:id="rId6" xr:uid="{3006D8E5-4870-4F97-A07B-E9D23F100E49}"/>
    <hyperlink ref="A7" r:id="rId7" xr:uid="{F5584454-45DF-4AB4-B7C7-944F8FCAB4FA}"/>
    <hyperlink ref="A8" r:id="rId8" xr:uid="{950704FD-C2EE-4DF7-A1DB-B3FF81216C6C}"/>
    <hyperlink ref="A9" r:id="rId9" xr:uid="{89D7D870-C999-471B-8197-0A39FD58F381}"/>
    <hyperlink ref="B9" r:id="rId10" display="40214" xr:uid="{E745CD77-92C2-4256-B1A5-D91307BC15B5}"/>
    <hyperlink ref="A10" r:id="rId11" xr:uid="{AF978884-65D0-49BD-8E10-6DC8457081FD}"/>
    <hyperlink ref="B10" r:id="rId12" display="40517" xr:uid="{9B8D3927-5EE7-4B12-863F-BD4BAC4D6B7A}"/>
    <hyperlink ref="A11" r:id="rId13" xr:uid="{BBEE3D98-9844-4897-A297-20AD71D96159}"/>
    <hyperlink ref="A12" r:id="rId14" xr:uid="{80A75BB3-D71D-4A76-A2E0-A46D43660609}"/>
    <hyperlink ref="A13" r:id="rId15" xr:uid="{89F6C8D6-6145-4243-B0A2-806F1EC5B3F4}"/>
    <hyperlink ref="A14" r:id="rId16" xr:uid="{7201BEF8-0F4A-4799-B6F3-FA9FDCAACBC9}"/>
    <hyperlink ref="A15" r:id="rId17" xr:uid="{66AA125B-BDEE-4218-A125-152C1541735C}"/>
    <hyperlink ref="A16" r:id="rId18" xr:uid="{D4575172-C998-4B48-8060-CCF83BF2914D}"/>
    <hyperlink ref="A17" r:id="rId19" xr:uid="{4E416942-7660-4F7A-BC06-6F2CDECA1F36}"/>
    <hyperlink ref="A18" r:id="rId20" xr:uid="{4FAF76E2-FBFD-454C-BCB0-BAA6CDAFE2B8}"/>
    <hyperlink ref="A19" r:id="rId21" xr:uid="{4A6BEC6E-1EFE-48B8-9219-B91B625D262A}"/>
    <hyperlink ref="A20" r:id="rId22" xr:uid="{490EAB2E-B3AC-446D-ADF9-76BC349FBB46}"/>
    <hyperlink ref="A21" r:id="rId23" xr:uid="{78E419CE-D63D-4961-8E68-52C057AD3E2C}"/>
    <hyperlink ref="A22" r:id="rId24" xr:uid="{0AF1CBA4-9374-4CFF-A978-4ED229FB7DDD}"/>
    <hyperlink ref="A23" r:id="rId25" xr:uid="{5C634121-EABC-400F-8011-B363A891A30B}"/>
    <hyperlink ref="A24" r:id="rId26" xr:uid="{43F1A23A-F35B-4FC6-9756-F3AF649608B7}"/>
  </hyperlinks>
  <pageMargins left="0.7" right="0.7" top="0.75" bottom="0.75" header="0.3" footer="0.3"/>
  <tableParts count="1">
    <tablePart r:id="rId27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8EE3-9F63-45EA-A574-82EF1D4F6735}">
  <dimension ref="A1:F30"/>
  <sheetViews>
    <sheetView topLeftCell="A21" workbookViewId="0">
      <selection activeCell="C30" sqref="C30:E3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1404</v>
      </c>
      <c r="B2" s="2">
        <v>70053</v>
      </c>
      <c r="C2" s="3">
        <v>65</v>
      </c>
      <c r="D2" s="8" t="s">
        <v>353</v>
      </c>
      <c r="E2" s="3">
        <v>54</v>
      </c>
      <c r="F2" s="4">
        <v>17736</v>
      </c>
    </row>
    <row r="3" spans="1:6" ht="106.5">
      <c r="A3" s="5" t="s">
        <v>1405</v>
      </c>
      <c r="B3" s="5">
        <v>70119</v>
      </c>
      <c r="C3" s="6">
        <v>58</v>
      </c>
      <c r="D3" s="6">
        <v>44</v>
      </c>
      <c r="E3" s="6">
        <v>66</v>
      </c>
      <c r="F3" s="7">
        <v>343829</v>
      </c>
    </row>
    <row r="4" spans="1:6" ht="15.75">
      <c r="A4" s="2" t="s">
        <v>1406</v>
      </c>
      <c r="B4" s="2">
        <v>70003</v>
      </c>
      <c r="C4" s="3">
        <v>54</v>
      </c>
      <c r="D4" s="8" t="s">
        <v>353</v>
      </c>
      <c r="E4" s="3">
        <v>48</v>
      </c>
      <c r="F4" s="4">
        <v>138481</v>
      </c>
    </row>
    <row r="5" spans="1:6" ht="30.75">
      <c r="A5" s="5" t="s">
        <v>1407</v>
      </c>
      <c r="B5" s="6"/>
      <c r="C5" s="6">
        <v>53</v>
      </c>
      <c r="D5" s="9" t="s">
        <v>353</v>
      </c>
      <c r="E5" s="6">
        <v>43</v>
      </c>
      <c r="F5" s="7">
        <v>23319</v>
      </c>
    </row>
    <row r="6" spans="1:6" ht="30.75">
      <c r="A6" s="2" t="s">
        <v>1408</v>
      </c>
      <c r="B6" s="3"/>
      <c r="C6" s="3">
        <v>48</v>
      </c>
      <c r="D6" s="8" t="s">
        <v>353</v>
      </c>
      <c r="E6" s="3">
        <v>44</v>
      </c>
      <c r="F6" s="4">
        <v>16751</v>
      </c>
    </row>
    <row r="7" spans="1:6" ht="15.75">
      <c r="A7" s="5" t="s">
        <v>1409</v>
      </c>
      <c r="B7" s="5">
        <v>70065</v>
      </c>
      <c r="C7" s="6">
        <v>46</v>
      </c>
      <c r="D7" s="9" t="s">
        <v>353</v>
      </c>
      <c r="E7" s="6">
        <v>46</v>
      </c>
      <c r="F7" s="7">
        <v>66702</v>
      </c>
    </row>
    <row r="8" spans="1:6" ht="30.75">
      <c r="A8" s="2" t="s">
        <v>1410</v>
      </c>
      <c r="B8" s="3"/>
      <c r="C8" s="3">
        <v>44</v>
      </c>
      <c r="D8" s="8" t="s">
        <v>353</v>
      </c>
      <c r="E8" s="3">
        <v>45</v>
      </c>
      <c r="F8" s="4">
        <v>16634</v>
      </c>
    </row>
    <row r="9" spans="1:6" ht="15.75">
      <c r="A9" s="5" t="s">
        <v>1411</v>
      </c>
      <c r="B9" s="6"/>
      <c r="C9" s="6">
        <v>43</v>
      </c>
      <c r="D9" s="9" t="s">
        <v>353</v>
      </c>
      <c r="E9" s="6">
        <v>43</v>
      </c>
      <c r="F9" s="7">
        <v>33141</v>
      </c>
    </row>
    <row r="10" spans="1:6" ht="30.75">
      <c r="A10" s="2" t="s">
        <v>1412</v>
      </c>
      <c r="B10" s="3"/>
      <c r="C10" s="3">
        <v>43</v>
      </c>
      <c r="D10" s="8" t="s">
        <v>353</v>
      </c>
      <c r="E10" s="3">
        <v>48</v>
      </c>
      <c r="F10" s="4">
        <v>30617</v>
      </c>
    </row>
    <row r="11" spans="1:6" ht="15.75">
      <c r="A11" s="5" t="s">
        <v>1187</v>
      </c>
      <c r="B11" s="6"/>
      <c r="C11" s="6">
        <v>43</v>
      </c>
      <c r="D11" s="6">
        <v>0</v>
      </c>
      <c r="E11" s="6">
        <v>42</v>
      </c>
      <c r="F11" s="7">
        <v>20348</v>
      </c>
    </row>
    <row r="12" spans="1:6" ht="15.75">
      <c r="A12" s="2" t="s">
        <v>776</v>
      </c>
      <c r="B12" s="3"/>
      <c r="C12" s="3">
        <v>42</v>
      </c>
      <c r="D12" s="8" t="s">
        <v>353</v>
      </c>
      <c r="E12" s="3">
        <v>47</v>
      </c>
      <c r="F12" s="4">
        <v>120623</v>
      </c>
    </row>
    <row r="13" spans="1:6" ht="15.75">
      <c r="A13" s="5" t="s">
        <v>1413</v>
      </c>
      <c r="B13" s="6"/>
      <c r="C13" s="6">
        <v>40</v>
      </c>
      <c r="D13" s="9" t="s">
        <v>353</v>
      </c>
      <c r="E13" s="6">
        <v>44</v>
      </c>
      <c r="F13" s="7">
        <v>33727</v>
      </c>
    </row>
    <row r="14" spans="1:6" ht="30.75">
      <c r="A14" s="2" t="s">
        <v>1414</v>
      </c>
      <c r="B14" s="2">
        <v>70808</v>
      </c>
      <c r="C14" s="3">
        <v>39</v>
      </c>
      <c r="D14" s="8" t="s">
        <v>353</v>
      </c>
      <c r="E14" s="3">
        <v>44</v>
      </c>
      <c r="F14" s="4">
        <v>229493</v>
      </c>
    </row>
    <row r="15" spans="1:6" ht="30.75">
      <c r="A15" s="5" t="s">
        <v>1415</v>
      </c>
      <c r="B15" s="6"/>
      <c r="C15" s="6">
        <v>39</v>
      </c>
      <c r="D15" s="9" t="s">
        <v>353</v>
      </c>
      <c r="E15" s="6">
        <v>45</v>
      </c>
      <c r="F15" s="7">
        <v>19355</v>
      </c>
    </row>
    <row r="16" spans="1:6" ht="30.75">
      <c r="A16" s="2" t="s">
        <v>1416</v>
      </c>
      <c r="B16" s="2">
        <v>70601</v>
      </c>
      <c r="C16" s="3">
        <v>37</v>
      </c>
      <c r="D16" s="8" t="s">
        <v>353</v>
      </c>
      <c r="E16" s="3">
        <v>44</v>
      </c>
      <c r="F16" s="4">
        <v>71993</v>
      </c>
    </row>
    <row r="17" spans="1:6" ht="15.75">
      <c r="A17" s="5" t="s">
        <v>1417</v>
      </c>
      <c r="B17" s="6"/>
      <c r="C17" s="6">
        <v>36</v>
      </c>
      <c r="D17" s="9" t="s">
        <v>353</v>
      </c>
      <c r="E17" s="6">
        <v>45</v>
      </c>
      <c r="F17" s="7">
        <v>27068</v>
      </c>
    </row>
    <row r="18" spans="1:6" ht="15.75">
      <c r="A18" s="2" t="s">
        <v>1418</v>
      </c>
      <c r="B18" s="2">
        <v>71201</v>
      </c>
      <c r="C18" s="3">
        <v>32</v>
      </c>
      <c r="D18" s="8" t="s">
        <v>353</v>
      </c>
      <c r="E18" s="3">
        <v>41</v>
      </c>
      <c r="F18" s="4">
        <v>48815</v>
      </c>
    </row>
    <row r="19" spans="1:6" ht="30.75">
      <c r="A19" s="5" t="s">
        <v>1298</v>
      </c>
      <c r="B19" s="6"/>
      <c r="C19" s="6">
        <v>32</v>
      </c>
      <c r="D19" s="9" t="s">
        <v>353</v>
      </c>
      <c r="E19" s="6">
        <v>45</v>
      </c>
      <c r="F19" s="7">
        <v>20019</v>
      </c>
    </row>
    <row r="20" spans="1:6" ht="30.75">
      <c r="A20" s="2" t="s">
        <v>1419</v>
      </c>
      <c r="B20" s="3"/>
      <c r="C20" s="3">
        <v>32</v>
      </c>
      <c r="D20" s="8" t="s">
        <v>353</v>
      </c>
      <c r="E20" s="3">
        <v>43</v>
      </c>
      <c r="F20" s="4">
        <v>18323</v>
      </c>
    </row>
    <row r="21" spans="1:6" ht="30.75">
      <c r="A21" s="5" t="s">
        <v>1420</v>
      </c>
      <c r="B21" s="5">
        <v>71105</v>
      </c>
      <c r="C21" s="6">
        <v>31</v>
      </c>
      <c r="D21" s="9" t="s">
        <v>353</v>
      </c>
      <c r="E21" s="6">
        <v>37</v>
      </c>
      <c r="F21" s="7">
        <v>199311</v>
      </c>
    </row>
    <row r="22" spans="1:6" ht="30.75">
      <c r="A22" s="2" t="s">
        <v>1421</v>
      </c>
      <c r="B22" s="3"/>
      <c r="C22" s="3">
        <v>31</v>
      </c>
      <c r="D22" s="8" t="s">
        <v>353</v>
      </c>
      <c r="E22" s="3">
        <v>39</v>
      </c>
      <c r="F22" s="4">
        <v>61315</v>
      </c>
    </row>
    <row r="23" spans="1:6" ht="30.75">
      <c r="A23" s="5" t="s">
        <v>1422</v>
      </c>
      <c r="B23" s="6"/>
      <c r="C23" s="6">
        <v>30</v>
      </c>
      <c r="D23" s="9" t="s">
        <v>353</v>
      </c>
      <c r="E23" s="6">
        <v>41</v>
      </c>
      <c r="F23" s="7">
        <v>47723</v>
      </c>
    </row>
    <row r="24" spans="1:6" ht="15.75">
      <c r="A24" s="2" t="s">
        <v>1423</v>
      </c>
      <c r="B24" s="3"/>
      <c r="C24" s="3">
        <v>30</v>
      </c>
      <c r="D24" s="8" t="s">
        <v>353</v>
      </c>
      <c r="E24" s="3">
        <v>38</v>
      </c>
      <c r="F24" s="4">
        <v>20410</v>
      </c>
    </row>
    <row r="25" spans="1:6" ht="15.75">
      <c r="A25" s="5" t="s">
        <v>1424</v>
      </c>
      <c r="B25" s="6"/>
      <c r="C25" s="6">
        <v>25</v>
      </c>
      <c r="D25" s="9" t="s">
        <v>353</v>
      </c>
      <c r="E25" s="6">
        <v>28</v>
      </c>
      <c r="F25" s="7">
        <v>21859</v>
      </c>
    </row>
    <row r="26" spans="1:6" ht="15.75">
      <c r="A26" s="2" t="s">
        <v>1425</v>
      </c>
      <c r="B26" s="2">
        <v>70068</v>
      </c>
      <c r="C26" s="3">
        <v>24</v>
      </c>
      <c r="D26" s="8" t="s">
        <v>353</v>
      </c>
      <c r="E26" s="3">
        <v>36</v>
      </c>
      <c r="F26" s="4">
        <v>29872</v>
      </c>
    </row>
    <row r="27" spans="1:6" ht="30.75">
      <c r="A27" s="5" t="s">
        <v>1426</v>
      </c>
      <c r="B27" s="6"/>
      <c r="C27" s="6">
        <v>23</v>
      </c>
      <c r="D27" s="9" t="s">
        <v>353</v>
      </c>
      <c r="E27" s="6">
        <v>33</v>
      </c>
      <c r="F27" s="7">
        <v>18399</v>
      </c>
    </row>
    <row r="28" spans="1:6" ht="30.75">
      <c r="A28" s="2" t="s">
        <v>1427</v>
      </c>
      <c r="B28" s="3"/>
      <c r="C28" s="3">
        <v>12</v>
      </c>
      <c r="D28" s="8" t="s">
        <v>353</v>
      </c>
      <c r="E28" s="3">
        <v>30</v>
      </c>
      <c r="F28" s="4">
        <v>26895</v>
      </c>
    </row>
    <row r="29" spans="1:6" ht="15.75">
      <c r="A29" s="5" t="s">
        <v>1428</v>
      </c>
      <c r="B29" s="5">
        <v>70818</v>
      </c>
      <c r="C29" s="6">
        <v>7</v>
      </c>
      <c r="D29" s="9" t="s">
        <v>353</v>
      </c>
      <c r="E29" s="6">
        <v>27</v>
      </c>
      <c r="F29" s="7">
        <v>26864</v>
      </c>
    </row>
    <row r="30" spans="1:6" ht="15.75">
      <c r="A30" s="5" t="s">
        <v>384</v>
      </c>
      <c r="C30" s="22">
        <f>MEDIAN(C2:C29)</f>
        <v>38</v>
      </c>
      <c r="D30" s="22">
        <f t="shared" ref="D30:E30" si="0">MEDIAN(D2:D29)</f>
        <v>22</v>
      </c>
      <c r="E30" s="22">
        <f t="shared" si="0"/>
        <v>43.5</v>
      </c>
      <c r="F30" s="7"/>
    </row>
  </sheetData>
  <hyperlinks>
    <hyperlink ref="A2" r:id="rId1" xr:uid="{504D3416-28B3-4822-9B72-FFB7E5124F10}"/>
    <hyperlink ref="B2" r:id="rId2" display="70053" xr:uid="{CE2BD62E-3341-4739-8788-D6ABFD9B7FE9}"/>
    <hyperlink ref="A3" r:id="rId3" xr:uid="{432C342E-185A-434A-9501-5DCB7008D334}"/>
    <hyperlink ref="B3" r:id="rId4" display="70119" xr:uid="{BC2581F6-6151-4A96-A91E-C82ACDE8E9C4}"/>
    <hyperlink ref="A4" r:id="rId5" xr:uid="{9027FB1E-8F87-45F8-B0BF-01BF5E2926D6}"/>
    <hyperlink ref="B4" r:id="rId6" display="70003" xr:uid="{0A9D0A85-3919-49E8-9DE6-9818875BD6D7}"/>
    <hyperlink ref="A5" r:id="rId7" xr:uid="{5A48C900-8729-4C7C-8576-509BFCA75499}"/>
    <hyperlink ref="A6" r:id="rId8" xr:uid="{721766C3-7DF2-4E09-8258-47CC7C95B451}"/>
    <hyperlink ref="A7" r:id="rId9" xr:uid="{43A6F5E1-2653-4B03-9535-DFB9BD8F1FBB}"/>
    <hyperlink ref="B7" r:id="rId10" display="70065" xr:uid="{34D1A8D9-651F-4408-B3E2-20F5991F0478}"/>
    <hyperlink ref="A8" r:id="rId11" xr:uid="{E76EEB87-8A08-4A1F-A203-B076E3E75561}"/>
    <hyperlink ref="A9" r:id="rId12" xr:uid="{A3AB92E8-7A6F-49B3-89CB-C282B3AAEA8D}"/>
    <hyperlink ref="A10" r:id="rId13" xr:uid="{5172EEF1-A85C-44C7-AF15-6994E0E00853}"/>
    <hyperlink ref="A11" r:id="rId14" xr:uid="{744D5C5D-03AC-4BF8-AB14-700C307C3F12}"/>
    <hyperlink ref="A12" r:id="rId15" xr:uid="{27D573A4-937F-4A5A-BA9F-4D5F9A9A42E9}"/>
    <hyperlink ref="A13" r:id="rId16" xr:uid="{92FF71D6-FF4D-42D4-8E30-198F5027C04F}"/>
    <hyperlink ref="A14" r:id="rId17" xr:uid="{F4A6B73B-6F27-4C31-A6AB-947A5F3A769F}"/>
    <hyperlink ref="B14" r:id="rId18" display="70808" xr:uid="{91DBC99F-05B6-4A49-AC4F-EF432E06640A}"/>
    <hyperlink ref="A15" r:id="rId19" xr:uid="{76667FFC-FDFA-4258-B691-CB83D72CADAC}"/>
    <hyperlink ref="A16" r:id="rId20" xr:uid="{317EBF77-AF77-4A68-9854-7AD6382CE6D6}"/>
    <hyperlink ref="B16" r:id="rId21" display="70601" xr:uid="{A1C1301A-59CD-4180-9E39-B836CC9228FB}"/>
    <hyperlink ref="A17" r:id="rId22" xr:uid="{D72ECC29-3B82-4B4F-ABF7-28764DA1DBAA}"/>
    <hyperlink ref="A18" r:id="rId23" xr:uid="{DF581781-E925-438E-953F-B867EA712A8C}"/>
    <hyperlink ref="B18" r:id="rId24" display="71201" xr:uid="{7FA54670-E028-441F-8BB0-17A47FEF69A7}"/>
    <hyperlink ref="A19" r:id="rId25" xr:uid="{32FCD311-0D85-440D-A495-B4E0FB25A797}"/>
    <hyperlink ref="A20" r:id="rId26" xr:uid="{E90E162E-A442-430F-AE6F-059ADC182A19}"/>
    <hyperlink ref="A21" r:id="rId27" xr:uid="{D8D0E897-9D4C-4146-92AA-45C85B39C6F0}"/>
    <hyperlink ref="B21" r:id="rId28" display="71105" xr:uid="{F73C0440-0674-449F-9D7B-B84390E239E7}"/>
    <hyperlink ref="A22" r:id="rId29" xr:uid="{9262C51D-3D40-4D1F-B13E-FA598016AD88}"/>
    <hyperlink ref="A23" r:id="rId30" xr:uid="{E716F62F-2F27-4CC8-B4FF-3FBDBA4B9DD7}"/>
    <hyperlink ref="A24" r:id="rId31" xr:uid="{8C8B630C-15FD-436C-B31D-21A89D874F81}"/>
    <hyperlink ref="A25" r:id="rId32" xr:uid="{487A93A8-B7BB-4F58-99C1-70109F80239E}"/>
    <hyperlink ref="A26" r:id="rId33" xr:uid="{DE5BFC47-A457-44BE-83DA-8FC109B08660}"/>
    <hyperlink ref="B26" r:id="rId34" display="70068" xr:uid="{111DD590-A25F-42C7-9448-E55896F1AB64}"/>
    <hyperlink ref="A27" r:id="rId35" xr:uid="{14C57E89-CB1E-4954-8C30-5274A874BC09}"/>
    <hyperlink ref="A28" r:id="rId36" xr:uid="{BB799E77-846B-4214-ADBC-36C2D2ECEBAC}"/>
    <hyperlink ref="A29" r:id="rId37" xr:uid="{54A4D5DD-6F12-4ECE-9F42-69459ADB3481}"/>
    <hyperlink ref="B29" r:id="rId38" display="70818" xr:uid="{72A614C8-4F32-4970-A23C-C5FAB449B8BA}"/>
  </hyperlinks>
  <pageMargins left="0.7" right="0.7" top="0.75" bottom="0.75" header="0.3" footer="0.3"/>
  <tableParts count="1">
    <tablePart r:id="rId3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0EED-B59E-4F8D-872F-B440C4465675}">
  <dimension ref="A1:B51"/>
  <sheetViews>
    <sheetView topLeftCell="A2" workbookViewId="0">
      <selection activeCell="D5" sqref="D5"/>
    </sheetView>
  </sheetViews>
  <sheetFormatPr defaultRowHeight="15"/>
  <cols>
    <col min="1" max="1" width="16.28515625" bestFit="1" customWidth="1"/>
    <col min="2" max="2" width="27.42578125" bestFit="1" customWidth="1"/>
  </cols>
  <sheetData>
    <row r="1" spans="1:2">
      <c r="A1" t="s">
        <v>0</v>
      </c>
      <c r="B1" t="s">
        <v>112</v>
      </c>
    </row>
    <row r="2" spans="1:2">
      <c r="A2" t="s">
        <v>113</v>
      </c>
      <c r="B2" s="48">
        <v>60700</v>
      </c>
    </row>
    <row r="3" spans="1:2">
      <c r="A3" t="s">
        <v>114</v>
      </c>
      <c r="B3" s="48">
        <v>59560</v>
      </c>
    </row>
    <row r="4" spans="1:2">
      <c r="A4" t="s">
        <v>115</v>
      </c>
      <c r="B4" s="48">
        <v>59502</v>
      </c>
    </row>
    <row r="5" spans="1:2">
      <c r="A5" t="s">
        <v>116</v>
      </c>
      <c r="B5" s="48">
        <v>59128</v>
      </c>
    </row>
    <row r="6" spans="1:2">
      <c r="A6" t="s">
        <v>117</v>
      </c>
      <c r="B6" s="48">
        <v>58178</v>
      </c>
    </row>
    <row r="7" spans="1:2">
      <c r="A7" t="s">
        <v>118</v>
      </c>
      <c r="B7" s="48">
        <v>57315</v>
      </c>
    </row>
    <row r="8" spans="1:2">
      <c r="A8" t="s">
        <v>119</v>
      </c>
      <c r="B8" s="48">
        <v>56109</v>
      </c>
    </row>
    <row r="9" spans="1:2">
      <c r="A9" t="s">
        <v>120</v>
      </c>
      <c r="B9" s="48">
        <v>55103</v>
      </c>
    </row>
    <row r="10" spans="1:2">
      <c r="A10" t="s">
        <v>121</v>
      </c>
      <c r="B10" s="48">
        <v>54400</v>
      </c>
    </row>
    <row r="11" spans="1:2">
      <c r="A11" t="s">
        <v>122</v>
      </c>
      <c r="B11" s="48">
        <v>54264</v>
      </c>
    </row>
    <row r="12" spans="1:2">
      <c r="A12" t="s">
        <v>123</v>
      </c>
      <c r="B12" s="48">
        <v>53792</v>
      </c>
    </row>
    <row r="13" spans="1:2">
      <c r="A13" t="s">
        <v>124</v>
      </c>
      <c r="B13" s="48">
        <v>53240</v>
      </c>
    </row>
    <row r="14" spans="1:2">
      <c r="A14" t="s">
        <v>125</v>
      </c>
      <c r="B14" s="48">
        <v>53112</v>
      </c>
    </row>
    <row r="15" spans="1:2">
      <c r="A15" t="s">
        <v>126</v>
      </c>
      <c r="B15" s="48">
        <v>52698</v>
      </c>
    </row>
    <row r="16" spans="1:2">
      <c r="A16" t="s">
        <v>127</v>
      </c>
      <c r="B16" s="48">
        <v>52304</v>
      </c>
    </row>
    <row r="17" spans="1:2">
      <c r="A17" t="s">
        <v>128</v>
      </c>
      <c r="B17" s="48">
        <v>52206</v>
      </c>
    </row>
    <row r="18" spans="1:2">
      <c r="A18" t="s">
        <v>129</v>
      </c>
      <c r="B18" s="48">
        <v>52115</v>
      </c>
    </row>
    <row r="19" spans="1:2">
      <c r="A19" t="s">
        <v>130</v>
      </c>
      <c r="B19" s="48">
        <v>51977</v>
      </c>
    </row>
    <row r="20" spans="1:2">
      <c r="A20" t="s">
        <v>131</v>
      </c>
      <c r="B20" s="48">
        <v>51900</v>
      </c>
    </row>
    <row r="21" spans="1:2">
      <c r="A21" t="s">
        <v>132</v>
      </c>
      <c r="B21" s="48">
        <v>51341</v>
      </c>
    </row>
    <row r="22" spans="1:2">
      <c r="A22" t="s">
        <v>133</v>
      </c>
      <c r="B22" s="48">
        <v>51305</v>
      </c>
    </row>
    <row r="23" spans="1:2">
      <c r="A23" t="s">
        <v>134</v>
      </c>
      <c r="B23" s="48">
        <v>51271</v>
      </c>
    </row>
    <row r="24" spans="1:2">
      <c r="A24" t="s">
        <v>135</v>
      </c>
      <c r="B24" s="48">
        <v>51120</v>
      </c>
    </row>
    <row r="25" spans="1:2">
      <c r="A25" t="s">
        <v>136</v>
      </c>
      <c r="B25" s="48">
        <v>49914</v>
      </c>
    </row>
    <row r="26" spans="1:2">
      <c r="A26" t="s">
        <v>137</v>
      </c>
      <c r="B26" s="48">
        <v>49575</v>
      </c>
    </row>
    <row r="27" spans="1:2">
      <c r="A27" t="s">
        <v>138</v>
      </c>
      <c r="B27" s="48">
        <v>48882</v>
      </c>
    </row>
    <row r="28" spans="1:2">
      <c r="A28" t="s">
        <v>139</v>
      </c>
      <c r="B28" s="48">
        <v>48837</v>
      </c>
    </row>
    <row r="29" spans="1:2">
      <c r="A29" t="s">
        <v>140</v>
      </c>
      <c r="B29" s="48">
        <v>48160</v>
      </c>
    </row>
    <row r="30" spans="1:2">
      <c r="A30" t="s">
        <v>141</v>
      </c>
      <c r="B30" s="48">
        <v>48076</v>
      </c>
    </row>
    <row r="31" spans="1:2">
      <c r="A31" t="s">
        <v>142</v>
      </c>
      <c r="B31" s="48">
        <v>48054</v>
      </c>
    </row>
    <row r="32" spans="1:2">
      <c r="A32" t="s">
        <v>143</v>
      </c>
      <c r="B32" s="48">
        <v>48050</v>
      </c>
    </row>
    <row r="33" spans="1:2">
      <c r="A33" t="s">
        <v>144</v>
      </c>
      <c r="B33" s="48">
        <v>47975</v>
      </c>
    </row>
    <row r="34" spans="1:2">
      <c r="A34" t="s">
        <v>145</v>
      </c>
      <c r="B34" s="48">
        <v>47951</v>
      </c>
    </row>
    <row r="35" spans="1:2">
      <c r="A35" t="s">
        <v>146</v>
      </c>
      <c r="B35" s="48">
        <v>47946</v>
      </c>
    </row>
    <row r="36" spans="1:2">
      <c r="A36" t="s">
        <v>147</v>
      </c>
      <c r="B36" s="48">
        <v>47922</v>
      </c>
    </row>
    <row r="37" spans="1:2">
      <c r="A37" t="s">
        <v>148</v>
      </c>
      <c r="B37" s="48">
        <v>47083</v>
      </c>
    </row>
    <row r="38" spans="1:2">
      <c r="A38" t="s">
        <v>149</v>
      </c>
      <c r="B38" s="48">
        <v>46838</v>
      </c>
    </row>
    <row r="39" spans="1:2">
      <c r="A39" t="s">
        <v>150</v>
      </c>
      <c r="B39" s="48">
        <v>46814</v>
      </c>
    </row>
    <row r="40" spans="1:2">
      <c r="A40" t="s">
        <v>151</v>
      </c>
      <c r="B40" s="48">
        <v>46785</v>
      </c>
    </row>
    <row r="41" spans="1:2">
      <c r="A41" t="s">
        <v>152</v>
      </c>
      <c r="B41" s="48">
        <v>46613</v>
      </c>
    </row>
    <row r="42" spans="1:2">
      <c r="A42" t="s">
        <v>153</v>
      </c>
      <c r="B42" s="48">
        <v>46568</v>
      </c>
    </row>
    <row r="43" spans="1:2">
      <c r="A43" t="s">
        <v>154</v>
      </c>
      <c r="B43" s="48">
        <v>46159</v>
      </c>
    </row>
    <row r="44" spans="1:2">
      <c r="A44" t="s">
        <v>155</v>
      </c>
      <c r="B44" s="48">
        <v>46084</v>
      </c>
    </row>
    <row r="45" spans="1:2">
      <c r="A45" t="s">
        <v>156</v>
      </c>
      <c r="B45" s="48">
        <v>45853</v>
      </c>
    </row>
    <row r="46" spans="1:2">
      <c r="A46" t="s">
        <v>157</v>
      </c>
      <c r="B46" s="48">
        <v>45824</v>
      </c>
    </row>
    <row r="47" spans="1:2">
      <c r="A47" t="s">
        <v>158</v>
      </c>
      <c r="B47" s="48">
        <v>45801</v>
      </c>
    </row>
    <row r="48" spans="1:2">
      <c r="A48" t="s">
        <v>159</v>
      </c>
      <c r="B48" s="48">
        <v>45410</v>
      </c>
    </row>
    <row r="49" spans="1:2">
      <c r="A49" t="s">
        <v>160</v>
      </c>
      <c r="B49" s="48">
        <v>44823</v>
      </c>
    </row>
    <row r="50" spans="1:2">
      <c r="A50" t="s">
        <v>161</v>
      </c>
      <c r="B50" s="48">
        <v>44571</v>
      </c>
    </row>
    <row r="51" spans="1:2">
      <c r="A51" t="s">
        <v>162</v>
      </c>
      <c r="B51" s="48">
        <v>43308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8DC2-511D-4657-8890-5E3FED61111C}">
  <dimension ref="A1:F11"/>
  <sheetViews>
    <sheetView topLeftCell="A2" workbookViewId="0">
      <selection activeCell="K15" sqref="K1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76.5">
      <c r="A2" s="2" t="s">
        <v>1429</v>
      </c>
      <c r="B2" s="2">
        <v>4103</v>
      </c>
      <c r="C2" s="3">
        <v>62</v>
      </c>
      <c r="D2" s="3">
        <v>4</v>
      </c>
      <c r="E2" s="3">
        <v>68</v>
      </c>
      <c r="F2" s="4">
        <v>66194</v>
      </c>
    </row>
    <row r="3" spans="1:6" ht="15.75">
      <c r="A3" s="5" t="s">
        <v>1156</v>
      </c>
      <c r="B3" s="5">
        <v>4240</v>
      </c>
      <c r="C3" s="6">
        <v>46</v>
      </c>
      <c r="D3" s="9" t="s">
        <v>353</v>
      </c>
      <c r="E3" s="6">
        <v>41</v>
      </c>
      <c r="F3" s="7">
        <v>36592</v>
      </c>
    </row>
    <row r="4" spans="1:6" ht="30.75">
      <c r="A4" s="2" t="s">
        <v>1430</v>
      </c>
      <c r="B4" s="2">
        <v>4106</v>
      </c>
      <c r="C4" s="3">
        <v>44</v>
      </c>
      <c r="D4" s="8" t="s">
        <v>353</v>
      </c>
      <c r="E4" s="3">
        <v>61</v>
      </c>
      <c r="F4" s="4">
        <v>25002</v>
      </c>
    </row>
    <row r="5" spans="1:6" ht="30.75">
      <c r="A5" s="5" t="s">
        <v>1431</v>
      </c>
      <c r="B5" s="6"/>
      <c r="C5" s="6">
        <v>42</v>
      </c>
      <c r="D5" s="9" t="s">
        <v>353</v>
      </c>
      <c r="E5" s="6">
        <v>42</v>
      </c>
      <c r="F5" s="7">
        <v>21277</v>
      </c>
    </row>
    <row r="6" spans="1:6" ht="15.75">
      <c r="A6" s="2" t="s">
        <v>1432</v>
      </c>
      <c r="B6" s="3"/>
      <c r="C6" s="3">
        <v>40</v>
      </c>
      <c r="D6" s="8" t="s">
        <v>353</v>
      </c>
      <c r="E6" s="3">
        <v>36</v>
      </c>
      <c r="F6" s="4">
        <v>33039</v>
      </c>
    </row>
    <row r="7" spans="1:6" ht="15.75">
      <c r="A7" s="5" t="s">
        <v>357</v>
      </c>
      <c r="B7" s="5">
        <v>4210</v>
      </c>
      <c r="C7" s="6">
        <v>35</v>
      </c>
      <c r="D7" s="9" t="s">
        <v>353</v>
      </c>
      <c r="E7" s="6">
        <v>31</v>
      </c>
      <c r="F7" s="7">
        <v>23055</v>
      </c>
    </row>
    <row r="8" spans="1:6" ht="30.75">
      <c r="A8" s="2" t="s">
        <v>1433</v>
      </c>
      <c r="B8" s="2">
        <v>4092</v>
      </c>
      <c r="C8" s="3">
        <v>31</v>
      </c>
      <c r="D8" s="8" t="s">
        <v>353</v>
      </c>
      <c r="E8" s="3">
        <v>46</v>
      </c>
      <c r="F8" s="4">
        <v>17494</v>
      </c>
    </row>
    <row r="9" spans="1:6" ht="15.75">
      <c r="A9" s="5" t="s">
        <v>1434</v>
      </c>
      <c r="B9" s="6"/>
      <c r="C9" s="6">
        <v>27</v>
      </c>
      <c r="D9" s="9" t="s">
        <v>353</v>
      </c>
      <c r="E9" s="6">
        <v>30</v>
      </c>
      <c r="F9" s="7">
        <v>19136</v>
      </c>
    </row>
    <row r="10" spans="1:6" ht="15.75">
      <c r="A10" s="2" t="s">
        <v>1435</v>
      </c>
      <c r="B10" s="2">
        <v>4072</v>
      </c>
      <c r="C10" s="3">
        <v>24</v>
      </c>
      <c r="D10" s="8" t="s">
        <v>353</v>
      </c>
      <c r="E10" s="3">
        <v>38</v>
      </c>
      <c r="F10" s="4">
        <v>18482</v>
      </c>
    </row>
    <row r="11" spans="1:6" ht="15.75">
      <c r="A11" s="2" t="s">
        <v>384</v>
      </c>
      <c r="C11" s="21">
        <f>MEDIAN(C2:C10)</f>
        <v>40</v>
      </c>
      <c r="D11" s="21">
        <f t="shared" ref="D11:E11" si="0">MEDIAN(D2:D10)</f>
        <v>4</v>
      </c>
      <c r="E11" s="21">
        <f t="shared" si="0"/>
        <v>41</v>
      </c>
      <c r="F11" s="4"/>
    </row>
  </sheetData>
  <hyperlinks>
    <hyperlink ref="A2" r:id="rId1" xr:uid="{C9AAB054-78B8-4FC5-9FA5-96BAED778FDF}"/>
    <hyperlink ref="B2" r:id="rId2" display="4103" xr:uid="{443F214C-1E21-4C3A-AF0B-88B85861DBD8}"/>
    <hyperlink ref="A3" r:id="rId3" xr:uid="{93239253-E529-45BA-9B23-64AF1B5607E9}"/>
    <hyperlink ref="B3" r:id="rId4" display="4240" xr:uid="{5E88B03B-7EAF-49EC-B32F-B098CAA43D67}"/>
    <hyperlink ref="A4" r:id="rId5" xr:uid="{68C13129-2FFD-434C-82B6-2A9C11C72B6D}"/>
    <hyperlink ref="B4" r:id="rId6" display="4106" xr:uid="{94AF58DF-0866-4BCB-9E65-16ECAF844C8A}"/>
    <hyperlink ref="A5" r:id="rId7" xr:uid="{8F6711FE-EB3F-4674-BCBE-ABFCAE0ACED0}"/>
    <hyperlink ref="A6" r:id="rId8" xr:uid="{473821EB-279C-429F-A2BA-E7243522FCD7}"/>
    <hyperlink ref="A7" r:id="rId9" xr:uid="{B29C6028-B2C0-4002-8E22-CA84BA164085}"/>
    <hyperlink ref="B7" r:id="rId10" display="4210" xr:uid="{A5951C8F-D8BC-43C7-B2AE-6513E607EFBF}"/>
    <hyperlink ref="A8" r:id="rId11" xr:uid="{24868E47-B4DB-4F5D-875F-B8BF8734ACD7}"/>
    <hyperlink ref="B8" r:id="rId12" display="4092" xr:uid="{68F10FEA-676F-4046-AA04-41680D0663EA}"/>
    <hyperlink ref="A9" r:id="rId13" xr:uid="{2D8336C3-4F17-47E0-93FE-FFAE8401DF52}"/>
    <hyperlink ref="A10" r:id="rId14" xr:uid="{F32DE868-5F9A-415B-883F-98CFC41E8413}"/>
    <hyperlink ref="B10" r:id="rId15" display="4072" xr:uid="{3E4A605D-89B5-4EB2-98B5-79F2923C01EB}"/>
  </hyperlinks>
  <pageMargins left="0.7" right="0.7" top="0.75" bottom="0.75" header="0.3" footer="0.3"/>
  <tableParts count="1">
    <tablePart r:id="rId16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86F0-667E-46AA-9F93-04A17D414529}">
  <dimension ref="A1:F80"/>
  <sheetViews>
    <sheetView topLeftCell="A75" workbookViewId="0">
      <selection activeCell="C80" sqref="C80:E8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1436</v>
      </c>
      <c r="B2" s="3"/>
      <c r="C2" s="3">
        <v>72</v>
      </c>
      <c r="D2" s="3">
        <v>57</v>
      </c>
      <c r="E2" s="3">
        <v>51</v>
      </c>
      <c r="F2" s="4">
        <v>18755</v>
      </c>
    </row>
    <row r="3" spans="1:6" ht="30.75">
      <c r="A3" s="5" t="s">
        <v>1437</v>
      </c>
      <c r="B3" s="6"/>
      <c r="C3" s="6">
        <v>70</v>
      </c>
      <c r="D3" s="6">
        <v>60</v>
      </c>
      <c r="E3" s="6">
        <v>68</v>
      </c>
      <c r="F3" s="7">
        <v>16715</v>
      </c>
    </row>
    <row r="4" spans="1:6" ht="30.75">
      <c r="A4" s="2" t="s">
        <v>1438</v>
      </c>
      <c r="B4" s="3"/>
      <c r="C4" s="3">
        <v>69</v>
      </c>
      <c r="D4" s="3">
        <v>55</v>
      </c>
      <c r="E4" s="3">
        <v>73</v>
      </c>
      <c r="F4" s="4">
        <v>17557</v>
      </c>
    </row>
    <row r="5" spans="1:6" ht="91.5">
      <c r="A5" s="5" t="s">
        <v>1439</v>
      </c>
      <c r="B5" s="5">
        <v>21215</v>
      </c>
      <c r="C5" s="6">
        <v>64</v>
      </c>
      <c r="D5" s="6">
        <v>53</v>
      </c>
      <c r="E5" s="6">
        <v>53</v>
      </c>
      <c r="F5" s="7">
        <v>620961</v>
      </c>
    </row>
    <row r="6" spans="1:6" ht="30.75">
      <c r="A6" s="2" t="s">
        <v>1440</v>
      </c>
      <c r="B6" s="2">
        <v>20910</v>
      </c>
      <c r="C6" s="3">
        <v>63</v>
      </c>
      <c r="D6" s="3">
        <v>63</v>
      </c>
      <c r="E6" s="3">
        <v>58</v>
      </c>
      <c r="F6" s="4">
        <v>71452</v>
      </c>
    </row>
    <row r="7" spans="1:6" ht="15.75">
      <c r="A7" s="5" t="s">
        <v>1441</v>
      </c>
      <c r="B7" s="6"/>
      <c r="C7" s="6">
        <v>58</v>
      </c>
      <c r="D7" s="6">
        <v>35</v>
      </c>
      <c r="E7" s="6">
        <v>41</v>
      </c>
      <c r="F7" s="7">
        <v>30734</v>
      </c>
    </row>
    <row r="8" spans="1:6" ht="15.75">
      <c r="A8" s="2" t="s">
        <v>1442</v>
      </c>
      <c r="B8" s="3"/>
      <c r="C8" s="3">
        <v>56</v>
      </c>
      <c r="D8" s="3">
        <v>52</v>
      </c>
      <c r="E8" s="3">
        <v>58</v>
      </c>
      <c r="F8" s="4">
        <v>61209</v>
      </c>
    </row>
    <row r="9" spans="1:6" ht="15.75">
      <c r="A9" s="5" t="s">
        <v>1443</v>
      </c>
      <c r="B9" s="6"/>
      <c r="C9" s="6">
        <v>54</v>
      </c>
      <c r="D9" s="6">
        <v>52</v>
      </c>
      <c r="E9" s="6">
        <v>55</v>
      </c>
      <c r="F9" s="7">
        <v>33513</v>
      </c>
    </row>
    <row r="10" spans="1:6" ht="30.75">
      <c r="A10" s="2" t="s">
        <v>1444</v>
      </c>
      <c r="B10" s="3"/>
      <c r="C10" s="3">
        <v>53</v>
      </c>
      <c r="D10" s="3">
        <v>44</v>
      </c>
      <c r="E10" s="3">
        <v>70</v>
      </c>
      <c r="F10" s="4">
        <v>30413</v>
      </c>
    </row>
    <row r="11" spans="1:6" ht="15.75">
      <c r="A11" s="5" t="s">
        <v>1445</v>
      </c>
      <c r="B11" s="6"/>
      <c r="C11" s="6">
        <v>53</v>
      </c>
      <c r="D11" s="6">
        <v>32</v>
      </c>
      <c r="E11" s="6">
        <v>40</v>
      </c>
      <c r="F11" s="7">
        <v>25115</v>
      </c>
    </row>
    <row r="12" spans="1:6" ht="30.75">
      <c r="A12" s="2" t="s">
        <v>1446</v>
      </c>
      <c r="B12" s="3"/>
      <c r="C12" s="3">
        <v>52</v>
      </c>
      <c r="D12" s="3">
        <v>40</v>
      </c>
      <c r="E12" s="3">
        <v>51</v>
      </c>
      <c r="F12" s="4">
        <v>59933</v>
      </c>
    </row>
    <row r="13" spans="1:6" ht="30.75">
      <c r="A13" s="5" t="s">
        <v>1447</v>
      </c>
      <c r="B13" s="6"/>
      <c r="C13" s="6">
        <v>52</v>
      </c>
      <c r="D13" s="9" t="s">
        <v>353</v>
      </c>
      <c r="E13" s="6">
        <v>51</v>
      </c>
      <c r="F13" s="7">
        <v>39662</v>
      </c>
    </row>
    <row r="14" spans="1:6" ht="15.75">
      <c r="A14" s="2" t="s">
        <v>1448</v>
      </c>
      <c r="B14" s="2">
        <v>21204</v>
      </c>
      <c r="C14" s="3">
        <v>50</v>
      </c>
      <c r="D14" s="3">
        <v>37</v>
      </c>
      <c r="E14" s="3">
        <v>36</v>
      </c>
      <c r="F14" s="4">
        <v>55197</v>
      </c>
    </row>
    <row r="15" spans="1:6" ht="30.75">
      <c r="A15" s="5" t="s">
        <v>1449</v>
      </c>
      <c r="B15" s="6"/>
      <c r="C15" s="6">
        <v>50</v>
      </c>
      <c r="D15" s="6">
        <v>52</v>
      </c>
      <c r="E15" s="6">
        <v>55</v>
      </c>
      <c r="F15" s="7">
        <v>43828</v>
      </c>
    </row>
    <row r="16" spans="1:6" ht="15.75">
      <c r="A16" s="2" t="s">
        <v>1450</v>
      </c>
      <c r="B16" s="2">
        <v>21222</v>
      </c>
      <c r="C16" s="3">
        <v>49</v>
      </c>
      <c r="D16" s="3">
        <v>31</v>
      </c>
      <c r="E16" s="3">
        <v>43</v>
      </c>
      <c r="F16" s="4">
        <v>63597</v>
      </c>
    </row>
    <row r="17" spans="1:6" ht="15.75">
      <c r="A17" s="5" t="s">
        <v>1218</v>
      </c>
      <c r="B17" s="6"/>
      <c r="C17" s="6">
        <v>48</v>
      </c>
      <c r="D17" s="6">
        <v>56</v>
      </c>
      <c r="E17" s="6">
        <v>44</v>
      </c>
      <c r="F17" s="7">
        <v>48284</v>
      </c>
    </row>
    <row r="18" spans="1:6" ht="30.75">
      <c r="A18" s="2" t="s">
        <v>1451</v>
      </c>
      <c r="B18" s="3"/>
      <c r="C18" s="3">
        <v>48</v>
      </c>
      <c r="D18" s="3">
        <v>35</v>
      </c>
      <c r="E18" s="3">
        <v>58</v>
      </c>
      <c r="F18" s="4">
        <v>38394</v>
      </c>
    </row>
    <row r="19" spans="1:6" ht="15.75">
      <c r="A19" s="5" t="s">
        <v>1452</v>
      </c>
      <c r="B19" s="6"/>
      <c r="C19" s="6">
        <v>48</v>
      </c>
      <c r="D19" s="6">
        <v>42</v>
      </c>
      <c r="E19" s="6">
        <v>30</v>
      </c>
      <c r="F19" s="7">
        <v>23078</v>
      </c>
    </row>
    <row r="20" spans="1:6" ht="30.75">
      <c r="A20" s="2" t="s">
        <v>1453</v>
      </c>
      <c r="B20" s="3"/>
      <c r="C20" s="3">
        <v>48</v>
      </c>
      <c r="D20" s="3">
        <v>21</v>
      </c>
      <c r="E20" s="3">
        <v>34</v>
      </c>
      <c r="F20" s="4">
        <v>20859</v>
      </c>
    </row>
    <row r="21" spans="1:6" ht="15.75">
      <c r="A21" s="5" t="s">
        <v>1454</v>
      </c>
      <c r="B21" s="6"/>
      <c r="C21" s="6">
        <v>47</v>
      </c>
      <c r="D21" s="9" t="s">
        <v>353</v>
      </c>
      <c r="E21" s="6">
        <v>47</v>
      </c>
      <c r="F21" s="7">
        <v>65239</v>
      </c>
    </row>
    <row r="22" spans="1:6" ht="15.75">
      <c r="A22" s="2" t="s">
        <v>1455</v>
      </c>
      <c r="B22" s="3"/>
      <c r="C22" s="3">
        <v>45</v>
      </c>
      <c r="D22" s="3">
        <v>43</v>
      </c>
      <c r="E22" s="3">
        <v>57</v>
      </c>
      <c r="F22" s="4">
        <v>60858</v>
      </c>
    </row>
    <row r="23" spans="1:6" ht="15.75">
      <c r="A23" s="5" t="s">
        <v>1456</v>
      </c>
      <c r="B23" s="6"/>
      <c r="C23" s="6">
        <v>44</v>
      </c>
      <c r="D23" s="9" t="s">
        <v>353</v>
      </c>
      <c r="E23" s="6">
        <v>44</v>
      </c>
      <c r="F23" s="7">
        <v>30343</v>
      </c>
    </row>
    <row r="24" spans="1:6" ht="15.75">
      <c r="A24" s="2" t="s">
        <v>1457</v>
      </c>
      <c r="B24" s="3"/>
      <c r="C24" s="3">
        <v>42</v>
      </c>
      <c r="D24" s="3">
        <v>21</v>
      </c>
      <c r="E24" s="3">
        <v>28</v>
      </c>
      <c r="F24" s="4">
        <v>29941</v>
      </c>
    </row>
    <row r="25" spans="1:6" ht="15.75">
      <c r="A25" s="5" t="s">
        <v>1458</v>
      </c>
      <c r="B25" s="6"/>
      <c r="C25" s="6">
        <v>42</v>
      </c>
      <c r="D25" s="6">
        <v>34</v>
      </c>
      <c r="E25" s="6">
        <v>33</v>
      </c>
      <c r="F25" s="7">
        <v>20483</v>
      </c>
    </row>
    <row r="26" spans="1:6" ht="30.75">
      <c r="A26" s="2" t="s">
        <v>1459</v>
      </c>
      <c r="B26" s="3"/>
      <c r="C26" s="3">
        <v>41</v>
      </c>
      <c r="D26" s="3">
        <v>34</v>
      </c>
      <c r="E26" s="3">
        <v>48</v>
      </c>
      <c r="F26" s="4">
        <v>23068</v>
      </c>
    </row>
    <row r="27" spans="1:6" ht="30.75">
      <c r="A27" s="5" t="s">
        <v>1460</v>
      </c>
      <c r="B27" s="6"/>
      <c r="C27" s="6">
        <v>41</v>
      </c>
      <c r="D27" s="6">
        <v>51</v>
      </c>
      <c r="E27" s="6">
        <v>30</v>
      </c>
      <c r="F27" s="7">
        <v>17403</v>
      </c>
    </row>
    <row r="28" spans="1:6" ht="15.75">
      <c r="A28" s="2" t="s">
        <v>1461</v>
      </c>
      <c r="B28" s="3"/>
      <c r="C28" s="3">
        <v>40</v>
      </c>
      <c r="D28" s="3">
        <v>33</v>
      </c>
      <c r="E28" s="3">
        <v>38</v>
      </c>
      <c r="F28" s="4">
        <v>39262</v>
      </c>
    </row>
    <row r="29" spans="1:6" ht="45.75">
      <c r="A29" s="5" t="s">
        <v>1462</v>
      </c>
      <c r="B29" s="6"/>
      <c r="C29" s="6">
        <v>39</v>
      </c>
      <c r="D29" s="6">
        <v>39</v>
      </c>
      <c r="E29" s="6">
        <v>34</v>
      </c>
      <c r="F29" s="7">
        <v>32032</v>
      </c>
    </row>
    <row r="30" spans="1:6" ht="15.75">
      <c r="A30" s="2" t="s">
        <v>1463</v>
      </c>
      <c r="B30" s="3"/>
      <c r="C30" s="3">
        <v>39</v>
      </c>
      <c r="D30" s="3">
        <v>29</v>
      </c>
      <c r="E30" s="3">
        <v>42</v>
      </c>
      <c r="F30" s="4">
        <v>16772</v>
      </c>
    </row>
    <row r="31" spans="1:6" ht="15.75">
      <c r="A31" s="5" t="s">
        <v>1464</v>
      </c>
      <c r="B31" s="6"/>
      <c r="C31" s="6">
        <v>39</v>
      </c>
      <c r="D31" s="6">
        <v>35</v>
      </c>
      <c r="E31" s="6">
        <v>38</v>
      </c>
      <c r="F31" s="7">
        <v>16746</v>
      </c>
    </row>
    <row r="32" spans="1:6" ht="30.75">
      <c r="A32" s="2" t="s">
        <v>1465</v>
      </c>
      <c r="B32" s="3"/>
      <c r="C32" s="3">
        <v>38</v>
      </c>
      <c r="D32" s="3">
        <v>34</v>
      </c>
      <c r="E32" s="3">
        <v>34</v>
      </c>
      <c r="F32" s="4">
        <v>41567</v>
      </c>
    </row>
    <row r="33" spans="1:6" ht="30.75">
      <c r="A33" s="5" t="s">
        <v>1466</v>
      </c>
      <c r="B33" s="6"/>
      <c r="C33" s="6">
        <v>38</v>
      </c>
      <c r="D33" s="6">
        <v>37</v>
      </c>
      <c r="E33" s="6">
        <v>33</v>
      </c>
      <c r="F33" s="7">
        <v>37879</v>
      </c>
    </row>
    <row r="34" spans="1:6" ht="30.75">
      <c r="A34" s="2" t="s">
        <v>506</v>
      </c>
      <c r="B34" s="3"/>
      <c r="C34" s="3">
        <v>38</v>
      </c>
      <c r="D34" s="3">
        <v>13</v>
      </c>
      <c r="E34" s="3">
        <v>33</v>
      </c>
      <c r="F34" s="4">
        <v>18590</v>
      </c>
    </row>
    <row r="35" spans="1:6" ht="30.75">
      <c r="A35" s="5" t="s">
        <v>1467</v>
      </c>
      <c r="B35" s="6"/>
      <c r="C35" s="6">
        <v>37</v>
      </c>
      <c r="D35" s="6">
        <v>35</v>
      </c>
      <c r="E35" s="6">
        <v>32</v>
      </c>
      <c r="F35" s="7">
        <v>29042</v>
      </c>
    </row>
    <row r="36" spans="1:6" ht="30.75">
      <c r="A36" s="2" t="s">
        <v>1468</v>
      </c>
      <c r="B36" s="3"/>
      <c r="C36" s="3">
        <v>37</v>
      </c>
      <c r="D36" s="3">
        <v>21</v>
      </c>
      <c r="E36" s="3">
        <v>31</v>
      </c>
      <c r="F36" s="4">
        <v>25968</v>
      </c>
    </row>
    <row r="37" spans="1:6" ht="15.75">
      <c r="A37" s="5" t="s">
        <v>1469</v>
      </c>
      <c r="B37" s="6"/>
      <c r="C37" s="6">
        <v>37</v>
      </c>
      <c r="D37" s="6">
        <v>43</v>
      </c>
      <c r="E37" s="6">
        <v>30</v>
      </c>
      <c r="F37" s="7">
        <v>25825</v>
      </c>
    </row>
    <row r="38" spans="1:6" ht="30.75">
      <c r="A38" s="2" t="s">
        <v>1470</v>
      </c>
      <c r="B38" s="3"/>
      <c r="C38" s="3">
        <v>36</v>
      </c>
      <c r="D38" s="3">
        <v>37</v>
      </c>
      <c r="E38" s="3">
        <v>45</v>
      </c>
      <c r="F38" s="4">
        <v>86395</v>
      </c>
    </row>
    <row r="39" spans="1:6" ht="30.75">
      <c r="A39" s="5" t="s">
        <v>1471</v>
      </c>
      <c r="B39" s="6"/>
      <c r="C39" s="6">
        <v>36</v>
      </c>
      <c r="D39" s="6">
        <v>22</v>
      </c>
      <c r="E39" s="6">
        <v>41</v>
      </c>
      <c r="F39" s="7">
        <v>67639</v>
      </c>
    </row>
    <row r="40" spans="1:6" ht="30.75">
      <c r="A40" s="2" t="s">
        <v>1472</v>
      </c>
      <c r="B40" s="3"/>
      <c r="C40" s="3">
        <v>35</v>
      </c>
      <c r="D40" s="3">
        <v>22</v>
      </c>
      <c r="E40" s="3">
        <v>24</v>
      </c>
      <c r="F40" s="4">
        <v>30622</v>
      </c>
    </row>
    <row r="41" spans="1:6" ht="30.75">
      <c r="A41" s="5" t="s">
        <v>1473</v>
      </c>
      <c r="B41" s="6"/>
      <c r="C41" s="6">
        <v>35</v>
      </c>
      <c r="D41" s="6">
        <v>23</v>
      </c>
      <c r="E41" s="6">
        <v>37</v>
      </c>
      <c r="F41" s="7">
        <v>25191</v>
      </c>
    </row>
    <row r="42" spans="1:6" ht="15.75">
      <c r="A42" s="2" t="s">
        <v>1474</v>
      </c>
      <c r="B42" s="3"/>
      <c r="C42" s="3">
        <v>34</v>
      </c>
      <c r="D42" s="3">
        <v>30</v>
      </c>
      <c r="E42" s="3">
        <v>27</v>
      </c>
      <c r="F42" s="4">
        <v>19257</v>
      </c>
    </row>
    <row r="43" spans="1:6" ht="15.75">
      <c r="A43" s="5" t="s">
        <v>333</v>
      </c>
      <c r="B43" s="5">
        <v>21044</v>
      </c>
      <c r="C43" s="6">
        <v>33</v>
      </c>
      <c r="D43" s="6">
        <v>28</v>
      </c>
      <c r="E43" s="6">
        <v>32</v>
      </c>
      <c r="F43" s="7">
        <v>99615</v>
      </c>
    </row>
    <row r="44" spans="1:6" ht="15.75">
      <c r="A44" s="2" t="s">
        <v>1475</v>
      </c>
      <c r="B44" s="3"/>
      <c r="C44" s="3">
        <v>33</v>
      </c>
      <c r="D44" s="3">
        <v>28</v>
      </c>
      <c r="E44" s="3">
        <v>28</v>
      </c>
      <c r="F44" s="4">
        <v>30764</v>
      </c>
    </row>
    <row r="45" spans="1:6" ht="30.75">
      <c r="A45" s="5" t="s">
        <v>1476</v>
      </c>
      <c r="B45" s="6"/>
      <c r="C45" s="6">
        <v>33</v>
      </c>
      <c r="D45" s="6">
        <v>22</v>
      </c>
      <c r="E45" s="6">
        <v>26</v>
      </c>
      <c r="F45" s="7">
        <v>20776</v>
      </c>
    </row>
    <row r="46" spans="1:6" ht="30.75">
      <c r="A46" s="2" t="s">
        <v>1477</v>
      </c>
      <c r="B46" s="3"/>
      <c r="C46" s="3">
        <v>32</v>
      </c>
      <c r="D46" s="3">
        <v>50</v>
      </c>
      <c r="E46" s="3">
        <v>21</v>
      </c>
      <c r="F46" s="4">
        <v>17295</v>
      </c>
    </row>
    <row r="47" spans="1:6" ht="30.75">
      <c r="A47" s="5" t="s">
        <v>1478</v>
      </c>
      <c r="B47" s="6"/>
      <c r="C47" s="6">
        <v>31</v>
      </c>
      <c r="D47" s="6">
        <v>23</v>
      </c>
      <c r="E47" s="6">
        <v>31</v>
      </c>
      <c r="F47" s="7">
        <v>26112</v>
      </c>
    </row>
    <row r="48" spans="1:6" ht="15.75">
      <c r="A48" s="2" t="s">
        <v>1479</v>
      </c>
      <c r="B48" s="3"/>
      <c r="C48" s="3">
        <v>30</v>
      </c>
      <c r="D48" s="3">
        <v>27</v>
      </c>
      <c r="E48" s="3">
        <v>39</v>
      </c>
      <c r="F48" s="4">
        <v>17287</v>
      </c>
    </row>
    <row r="49" spans="1:6" ht="30.75">
      <c r="A49" s="5" t="s">
        <v>1480</v>
      </c>
      <c r="B49" s="6"/>
      <c r="C49" s="6">
        <v>29</v>
      </c>
      <c r="D49" s="6">
        <v>41</v>
      </c>
      <c r="E49" s="6">
        <v>37</v>
      </c>
      <c r="F49" s="7">
        <v>48759</v>
      </c>
    </row>
    <row r="50" spans="1:6" ht="30.75">
      <c r="A50" s="2" t="s">
        <v>1481</v>
      </c>
      <c r="B50" s="3"/>
      <c r="C50" s="3">
        <v>29</v>
      </c>
      <c r="D50" s="3">
        <v>5</v>
      </c>
      <c r="E50" s="3">
        <v>25</v>
      </c>
      <c r="F50" s="4">
        <v>28474</v>
      </c>
    </row>
    <row r="51" spans="1:6" ht="15.75">
      <c r="A51" s="5" t="s">
        <v>1482</v>
      </c>
      <c r="B51" s="5">
        <v>21114</v>
      </c>
      <c r="C51" s="6">
        <v>29</v>
      </c>
      <c r="D51" s="9" t="s">
        <v>353</v>
      </c>
      <c r="E51" s="6">
        <v>31</v>
      </c>
      <c r="F51" s="7">
        <v>27348</v>
      </c>
    </row>
    <row r="52" spans="1:6" ht="30.75">
      <c r="A52" s="2" t="s">
        <v>1483</v>
      </c>
      <c r="B52" s="3"/>
      <c r="C52" s="3">
        <v>27</v>
      </c>
      <c r="D52" s="8" t="s">
        <v>353</v>
      </c>
      <c r="E52" s="3">
        <v>39</v>
      </c>
      <c r="F52" s="4">
        <v>18274</v>
      </c>
    </row>
    <row r="53" spans="1:6" ht="15.75">
      <c r="A53" s="5" t="s">
        <v>1484</v>
      </c>
      <c r="B53" s="6"/>
      <c r="C53" s="6">
        <v>27</v>
      </c>
      <c r="D53" s="6">
        <v>35</v>
      </c>
      <c r="E53" s="6">
        <v>35</v>
      </c>
      <c r="F53" s="7">
        <v>17724</v>
      </c>
    </row>
    <row r="54" spans="1:6" ht="15.75">
      <c r="A54" s="2" t="s">
        <v>1485</v>
      </c>
      <c r="B54" s="3"/>
      <c r="C54" s="3">
        <v>26</v>
      </c>
      <c r="D54" s="8" t="s">
        <v>353</v>
      </c>
      <c r="E54" s="3">
        <v>37</v>
      </c>
      <c r="F54" s="4">
        <v>37132</v>
      </c>
    </row>
    <row r="55" spans="1:6" ht="15.75">
      <c r="A55" s="5" t="s">
        <v>1486</v>
      </c>
      <c r="B55" s="6"/>
      <c r="C55" s="6">
        <v>26</v>
      </c>
      <c r="D55" s="6">
        <v>39</v>
      </c>
      <c r="E55" s="6">
        <v>26</v>
      </c>
      <c r="F55" s="7">
        <v>25333</v>
      </c>
    </row>
    <row r="56" spans="1:6" ht="15.75">
      <c r="A56" s="2" t="s">
        <v>1487</v>
      </c>
      <c r="B56" s="3"/>
      <c r="C56" s="3">
        <v>26</v>
      </c>
      <c r="D56" s="3">
        <v>39</v>
      </c>
      <c r="E56" s="3">
        <v>34</v>
      </c>
      <c r="F56" s="4">
        <v>17242</v>
      </c>
    </row>
    <row r="57" spans="1:6" ht="15.75">
      <c r="A57" s="5" t="s">
        <v>1488</v>
      </c>
      <c r="B57" s="6"/>
      <c r="C57" s="6">
        <v>25</v>
      </c>
      <c r="D57" s="6">
        <v>24</v>
      </c>
      <c r="E57" s="6">
        <v>38</v>
      </c>
      <c r="F57" s="7">
        <v>54727</v>
      </c>
    </row>
    <row r="58" spans="1:6" ht="30.75">
      <c r="A58" s="2" t="s">
        <v>1489</v>
      </c>
      <c r="B58" s="3"/>
      <c r="C58" s="3">
        <v>25</v>
      </c>
      <c r="D58" s="8" t="s">
        <v>353</v>
      </c>
      <c r="E58" s="3">
        <v>25</v>
      </c>
      <c r="F58" s="4">
        <v>24333</v>
      </c>
    </row>
    <row r="59" spans="1:6" ht="15.75">
      <c r="A59" s="5" t="s">
        <v>489</v>
      </c>
      <c r="B59" s="6"/>
      <c r="C59" s="6">
        <v>25</v>
      </c>
      <c r="D59" s="9" t="s">
        <v>353</v>
      </c>
      <c r="E59" s="6">
        <v>31</v>
      </c>
      <c r="F59" s="7">
        <v>24287</v>
      </c>
    </row>
    <row r="60" spans="1:6" ht="30.75">
      <c r="A60" s="2" t="s">
        <v>1490</v>
      </c>
      <c r="B60" s="3"/>
      <c r="C60" s="3">
        <v>23</v>
      </c>
      <c r="D60" s="3">
        <v>11</v>
      </c>
      <c r="E60" s="3">
        <v>23</v>
      </c>
      <c r="F60" s="4">
        <v>65834</v>
      </c>
    </row>
    <row r="61" spans="1:6" ht="15.75">
      <c r="A61" s="5" t="s">
        <v>1491</v>
      </c>
      <c r="B61" s="5">
        <v>20832</v>
      </c>
      <c r="C61" s="6">
        <v>23</v>
      </c>
      <c r="D61" s="6">
        <v>26</v>
      </c>
      <c r="E61" s="6">
        <v>44</v>
      </c>
      <c r="F61" s="7">
        <v>33844</v>
      </c>
    </row>
    <row r="62" spans="1:6" ht="30.75">
      <c r="A62" s="2" t="s">
        <v>1492</v>
      </c>
      <c r="B62" s="3"/>
      <c r="C62" s="3">
        <v>23</v>
      </c>
      <c r="D62" s="3">
        <v>23</v>
      </c>
      <c r="E62" s="3">
        <v>27</v>
      </c>
      <c r="F62" s="4">
        <v>32430</v>
      </c>
    </row>
    <row r="63" spans="1:6" ht="15.75">
      <c r="A63" s="5" t="s">
        <v>1493</v>
      </c>
      <c r="B63" s="6"/>
      <c r="C63" s="6">
        <v>23</v>
      </c>
      <c r="D63" s="6">
        <v>41</v>
      </c>
      <c r="E63" s="6">
        <v>41</v>
      </c>
      <c r="F63" s="7">
        <v>23681</v>
      </c>
    </row>
    <row r="64" spans="1:6" ht="15.75">
      <c r="A64" s="2" t="s">
        <v>1494</v>
      </c>
      <c r="B64" s="3"/>
      <c r="C64" s="3">
        <v>23</v>
      </c>
      <c r="D64" s="3">
        <v>27</v>
      </c>
      <c r="E64" s="3">
        <v>25</v>
      </c>
      <c r="F64" s="4">
        <v>17722</v>
      </c>
    </row>
    <row r="65" spans="1:6" ht="30.75">
      <c r="A65" s="5" t="s">
        <v>1495</v>
      </c>
      <c r="B65" s="6"/>
      <c r="C65" s="6">
        <v>22</v>
      </c>
      <c r="D65" s="6">
        <v>16</v>
      </c>
      <c r="E65" s="6">
        <v>24</v>
      </c>
      <c r="F65" s="7">
        <v>47709</v>
      </c>
    </row>
    <row r="66" spans="1:6" ht="30.75">
      <c r="A66" s="2" t="s">
        <v>1496</v>
      </c>
      <c r="B66" s="3"/>
      <c r="C66" s="3">
        <v>22</v>
      </c>
      <c r="D66" s="3">
        <v>27</v>
      </c>
      <c r="E66" s="3">
        <v>28</v>
      </c>
      <c r="F66" s="4">
        <v>19096</v>
      </c>
    </row>
    <row r="67" spans="1:6" ht="30.75">
      <c r="A67" s="5" t="s">
        <v>1497</v>
      </c>
      <c r="B67" s="5">
        <v>21040</v>
      </c>
      <c r="C67" s="6">
        <v>21</v>
      </c>
      <c r="D67" s="6">
        <v>23</v>
      </c>
      <c r="E67" s="6">
        <v>26</v>
      </c>
      <c r="F67" s="7">
        <v>25562</v>
      </c>
    </row>
    <row r="68" spans="1:6" ht="30.75">
      <c r="A68" s="2" t="s">
        <v>1498</v>
      </c>
      <c r="B68" s="2">
        <v>21146</v>
      </c>
      <c r="C68" s="3">
        <v>20</v>
      </c>
      <c r="D68" s="3">
        <v>11</v>
      </c>
      <c r="E68" s="3">
        <v>29</v>
      </c>
      <c r="F68" s="4">
        <v>37634</v>
      </c>
    </row>
    <row r="69" spans="1:6" ht="30.75">
      <c r="A69" s="5" t="s">
        <v>1499</v>
      </c>
      <c r="B69" s="6"/>
      <c r="C69" s="6">
        <v>20</v>
      </c>
      <c r="D69" s="6">
        <v>24</v>
      </c>
      <c r="E69" s="6">
        <v>32</v>
      </c>
      <c r="F69" s="7">
        <v>24410</v>
      </c>
    </row>
    <row r="70" spans="1:6" ht="15.75">
      <c r="A70" s="2" t="s">
        <v>1500</v>
      </c>
      <c r="B70" s="3"/>
      <c r="C70" s="3">
        <v>20</v>
      </c>
      <c r="D70" s="8" t="s">
        <v>353</v>
      </c>
      <c r="E70" s="3">
        <v>21</v>
      </c>
      <c r="F70" s="4">
        <v>23476</v>
      </c>
    </row>
    <row r="71" spans="1:6" ht="15.75">
      <c r="A71" s="5" t="s">
        <v>1501</v>
      </c>
      <c r="B71" s="6"/>
      <c r="C71" s="6">
        <v>19</v>
      </c>
      <c r="D71" s="9" t="s">
        <v>353</v>
      </c>
      <c r="E71" s="6">
        <v>34</v>
      </c>
      <c r="F71" s="7">
        <v>67752</v>
      </c>
    </row>
    <row r="72" spans="1:6" ht="15.75">
      <c r="A72" s="2" t="s">
        <v>1502</v>
      </c>
      <c r="B72" s="3"/>
      <c r="C72" s="3">
        <v>17</v>
      </c>
      <c r="D72" s="3">
        <v>16</v>
      </c>
      <c r="E72" s="3">
        <v>30</v>
      </c>
      <c r="F72" s="4">
        <v>44231</v>
      </c>
    </row>
    <row r="73" spans="1:6" ht="30.75">
      <c r="A73" s="5" t="s">
        <v>1503</v>
      </c>
      <c r="B73" s="6"/>
      <c r="C73" s="6">
        <v>17</v>
      </c>
      <c r="D73" s="9" t="s">
        <v>353</v>
      </c>
      <c r="E73" s="6">
        <v>27</v>
      </c>
      <c r="F73" s="7">
        <v>30568</v>
      </c>
    </row>
    <row r="74" spans="1:6" ht="15.75">
      <c r="A74" s="2" t="s">
        <v>1504</v>
      </c>
      <c r="B74" s="3"/>
      <c r="C74" s="3">
        <v>16</v>
      </c>
      <c r="D74" s="8" t="s">
        <v>353</v>
      </c>
      <c r="E74" s="3">
        <v>25</v>
      </c>
      <c r="F74" s="4">
        <v>44965</v>
      </c>
    </row>
    <row r="75" spans="1:6" ht="45.75">
      <c r="A75" s="5" t="s">
        <v>1505</v>
      </c>
      <c r="B75" s="6"/>
      <c r="C75" s="6">
        <v>16</v>
      </c>
      <c r="D75" s="6">
        <v>21</v>
      </c>
      <c r="E75" s="6">
        <v>19</v>
      </c>
      <c r="F75" s="7">
        <v>23717</v>
      </c>
    </row>
    <row r="76" spans="1:6" ht="15.75">
      <c r="A76" s="2" t="s">
        <v>1506</v>
      </c>
      <c r="B76" s="2">
        <v>21012</v>
      </c>
      <c r="C76" s="3">
        <v>15</v>
      </c>
      <c r="D76" s="3">
        <v>9</v>
      </c>
      <c r="E76" s="3">
        <v>19</v>
      </c>
      <c r="F76" s="4">
        <v>23106</v>
      </c>
    </row>
    <row r="77" spans="1:6" ht="30.75">
      <c r="A77" s="5" t="s">
        <v>1507</v>
      </c>
      <c r="B77" s="6"/>
      <c r="C77" s="6">
        <v>14</v>
      </c>
      <c r="D77" s="9" t="s">
        <v>353</v>
      </c>
      <c r="E77" s="6">
        <v>18</v>
      </c>
      <c r="F77" s="7">
        <v>30531</v>
      </c>
    </row>
    <row r="78" spans="1:6" ht="30.75">
      <c r="A78" s="2" t="s">
        <v>1508</v>
      </c>
      <c r="B78" s="3"/>
      <c r="C78" s="3">
        <v>14</v>
      </c>
      <c r="D78" s="8" t="s">
        <v>353</v>
      </c>
      <c r="E78" s="3">
        <v>25</v>
      </c>
      <c r="F78" s="4">
        <v>19477</v>
      </c>
    </row>
    <row r="79" spans="1:6" ht="15.75">
      <c r="A79" s="5" t="s">
        <v>1349</v>
      </c>
      <c r="B79" s="5">
        <v>20735</v>
      </c>
      <c r="C79" s="6">
        <v>13</v>
      </c>
      <c r="D79" s="6">
        <v>5</v>
      </c>
      <c r="E79" s="6">
        <v>24</v>
      </c>
      <c r="F79" s="7">
        <v>35970</v>
      </c>
    </row>
    <row r="80" spans="1:6" ht="15.75">
      <c r="A80" s="5" t="s">
        <v>384</v>
      </c>
      <c r="C80" s="22">
        <f>MEDIAN(C2:C79)</f>
        <v>35</v>
      </c>
      <c r="D80" s="22">
        <f t="shared" ref="D80:E80" si="0">MEDIAN(D2:D79)</f>
        <v>33.5</v>
      </c>
      <c r="E80" s="22">
        <f t="shared" si="0"/>
        <v>34</v>
      </c>
      <c r="F80" s="7"/>
    </row>
  </sheetData>
  <hyperlinks>
    <hyperlink ref="A2" r:id="rId1" xr:uid="{BA9983A8-CAB2-4635-B343-E0633BE5E10D}"/>
    <hyperlink ref="A3" r:id="rId2" xr:uid="{0AD3DFE1-0D19-4504-8ECE-9D7B6C605AC7}"/>
    <hyperlink ref="A4" r:id="rId3" xr:uid="{1D775A24-48AD-4FFA-992A-4EBBB30DE31C}"/>
    <hyperlink ref="A5" r:id="rId4" xr:uid="{21538BC9-6E53-40A8-9EAE-7FB754277BAD}"/>
    <hyperlink ref="B5" r:id="rId5" display="21215" xr:uid="{D7A7FE9A-5854-4289-B0E1-625CC4400F14}"/>
    <hyperlink ref="A6" r:id="rId6" xr:uid="{588BFBE9-5FD0-4537-B9D3-A3D2C906573B}"/>
    <hyperlink ref="B6" r:id="rId7" display="20910" xr:uid="{75498E02-C29F-4591-959C-DA0251483DEA}"/>
    <hyperlink ref="A7" r:id="rId8" xr:uid="{F4D2C013-0541-4C3D-AF13-FDEE922A4704}"/>
    <hyperlink ref="A8" r:id="rId9" xr:uid="{8B252A8E-DE18-4F3B-9D30-5EAA04232B58}"/>
    <hyperlink ref="A9" r:id="rId10" xr:uid="{7CCB8286-2B60-4C38-8FEA-C9F63F3811FB}"/>
    <hyperlink ref="A10" r:id="rId11" xr:uid="{22AEF7D3-D4F1-405D-B57D-04246D8E88F9}"/>
    <hyperlink ref="A11" r:id="rId12" xr:uid="{8A7A55B9-601F-41FA-B9CB-74DA26D5A5E7}"/>
    <hyperlink ref="A12" r:id="rId13" xr:uid="{F3EE7AA6-A56A-4D15-899B-D59E1B999434}"/>
    <hyperlink ref="A13" r:id="rId14" xr:uid="{508C9788-46C2-4175-80FA-7CCBA671443E}"/>
    <hyperlink ref="A14" r:id="rId15" xr:uid="{B8783AF3-95B0-4B60-8D72-B94E7E481E3D}"/>
    <hyperlink ref="B14" r:id="rId16" display="21204" xr:uid="{1D250CEA-4597-4A94-ADC3-DF481054F247}"/>
    <hyperlink ref="A15" r:id="rId17" xr:uid="{AC44F50B-8EA2-4900-9164-A66F4CA68811}"/>
    <hyperlink ref="A16" r:id="rId18" xr:uid="{43479B7B-0265-4A2E-9D2F-1FA02061545E}"/>
    <hyperlink ref="B16" r:id="rId19" display="21222" xr:uid="{152AE2E8-D954-49CC-88F4-C7DA5F9B8173}"/>
    <hyperlink ref="A17" r:id="rId20" xr:uid="{2B5718EA-8B8A-493D-A273-87AC6501B8FA}"/>
    <hyperlink ref="A18" r:id="rId21" xr:uid="{B35A871C-AE09-4EE6-8BA1-BA5484789BAB}"/>
    <hyperlink ref="A19" r:id="rId22" xr:uid="{2248F48A-339A-4D8F-9506-F579C3866925}"/>
    <hyperlink ref="A20" r:id="rId23" xr:uid="{0753F03B-7FEB-490B-8775-19D779402654}"/>
    <hyperlink ref="A21" r:id="rId24" xr:uid="{C6C8F752-AC2B-459B-9DCA-FAD4BF22EE8C}"/>
    <hyperlink ref="A22" r:id="rId25" xr:uid="{0D96F2C0-C6D7-4B20-903C-71F50DA356B8}"/>
    <hyperlink ref="A23" r:id="rId26" xr:uid="{4A449FCE-E3CE-4966-A05D-9EADA53CC6E3}"/>
    <hyperlink ref="A24" r:id="rId27" xr:uid="{8DDE1C06-4DC1-4FCD-9AD7-813E6AED2046}"/>
    <hyperlink ref="A25" r:id="rId28" xr:uid="{3EDB7B58-62AB-4A3A-81DC-BA5E84EA3C4A}"/>
    <hyperlink ref="A26" r:id="rId29" xr:uid="{CC65382C-106E-44CB-B581-1B7B8723F667}"/>
    <hyperlink ref="A27" r:id="rId30" xr:uid="{5B9B860D-B3E1-4A2F-96DB-598E91A55F88}"/>
    <hyperlink ref="A28" r:id="rId31" xr:uid="{47EDC0E8-C1FE-4CC9-A325-585122367329}"/>
    <hyperlink ref="A29" r:id="rId32" xr:uid="{E044DCF5-D730-4DC0-B36C-93E019D7CB86}"/>
    <hyperlink ref="A30" r:id="rId33" xr:uid="{AFB194E7-E42E-4C2B-86A6-9360B1C8853B}"/>
    <hyperlink ref="A31" r:id="rId34" xr:uid="{C6FFAA38-756F-4D62-B9C5-8653025170F0}"/>
    <hyperlink ref="A32" r:id="rId35" xr:uid="{55A2ACF7-1739-4413-9808-0297E2F60F77}"/>
    <hyperlink ref="A33" r:id="rId36" xr:uid="{0689280A-D13F-4F5A-8EAF-C4E2F30BF573}"/>
    <hyperlink ref="A34" r:id="rId37" xr:uid="{AE71AA0A-AF7A-4319-A49D-A64747175D92}"/>
    <hyperlink ref="A35" r:id="rId38" xr:uid="{11703836-F968-4596-9E21-E191C7B0041A}"/>
    <hyperlink ref="A36" r:id="rId39" xr:uid="{3DA93EE8-35D1-46CC-B044-45A20ABC2FC7}"/>
    <hyperlink ref="A37" r:id="rId40" xr:uid="{55675A98-2E88-4546-827E-ABD4F221D0B4}"/>
    <hyperlink ref="A38" r:id="rId41" xr:uid="{D817D1ED-94E8-47B3-B55D-2FEDF7FFCA39}"/>
    <hyperlink ref="A39" r:id="rId42" xr:uid="{90EEFFA3-ECB1-4CF3-8CD2-755D3F8AE032}"/>
    <hyperlink ref="A40" r:id="rId43" xr:uid="{AADFC9BF-27DB-45C0-85C5-2282B8D0C6D4}"/>
    <hyperlink ref="A41" r:id="rId44" xr:uid="{39E79425-0789-45DF-BC43-8BAAEEB0EEE4}"/>
    <hyperlink ref="A42" r:id="rId45" xr:uid="{21474173-FF25-4C69-886D-C864761D6DA0}"/>
    <hyperlink ref="A43" r:id="rId46" xr:uid="{185DB875-5B88-4236-9AED-136EE69D7435}"/>
    <hyperlink ref="B43" r:id="rId47" display="21044" xr:uid="{4C53AFA1-C24E-45D3-92EB-E9D9544E4676}"/>
    <hyperlink ref="A44" r:id="rId48" xr:uid="{2E993C8F-32E9-4941-A41C-B0CBA7F7355E}"/>
    <hyperlink ref="A45" r:id="rId49" xr:uid="{58F35AF4-D519-4953-91EB-8A5EB0D52679}"/>
    <hyperlink ref="A46" r:id="rId50" xr:uid="{F8AE3DD0-EDD2-431B-9AA9-FF2906ABD27F}"/>
    <hyperlink ref="A47" r:id="rId51" xr:uid="{C7FEA98C-8004-4177-9450-4DD86AA7EFFF}"/>
    <hyperlink ref="A48" r:id="rId52" xr:uid="{C7279A69-404D-4539-8234-BC23C55F9799}"/>
    <hyperlink ref="A49" r:id="rId53" xr:uid="{4C0DC5C2-F427-4A6E-AAF5-A3B168F85CD4}"/>
    <hyperlink ref="A50" r:id="rId54" xr:uid="{051BF5C5-E28B-4272-B55A-E2BDF7A206CC}"/>
    <hyperlink ref="A51" r:id="rId55" xr:uid="{278099FD-BE49-4CB9-8B33-611BEE4D34B9}"/>
    <hyperlink ref="B51" r:id="rId56" display="21114" xr:uid="{BC2316BA-5C99-48CB-8051-3F33C779B075}"/>
    <hyperlink ref="A52" r:id="rId57" xr:uid="{42BCB498-9B77-4779-B20B-B5287A0A6ADC}"/>
    <hyperlink ref="A53" r:id="rId58" xr:uid="{D68FE0E1-EE30-432E-A823-DAFF3DAAFECF}"/>
    <hyperlink ref="A54" r:id="rId59" xr:uid="{E1F1CA11-0E16-4424-AFBA-CD4A77779D82}"/>
    <hyperlink ref="A55" r:id="rId60" xr:uid="{C74BC7C0-9783-441D-A34E-70640A574B60}"/>
    <hyperlink ref="A56" r:id="rId61" xr:uid="{C09757F0-5492-450F-9181-406C901CB421}"/>
    <hyperlink ref="A57" r:id="rId62" xr:uid="{CC63A85C-2B71-4C10-BCE8-0243FBC4BA48}"/>
    <hyperlink ref="A58" r:id="rId63" xr:uid="{9910D5E7-58EA-4FF0-BF48-8B8F925E65F0}"/>
    <hyperlink ref="A59" r:id="rId64" xr:uid="{543E5CF5-6E47-480F-8662-69A701699284}"/>
    <hyperlink ref="A60" r:id="rId65" xr:uid="{08219383-A38B-4AC2-A865-DDD8D7E08838}"/>
    <hyperlink ref="A61" r:id="rId66" xr:uid="{76C7EBF5-6326-415E-B56F-E9452FE3C507}"/>
    <hyperlink ref="B61" r:id="rId67" display="20832" xr:uid="{489D4759-D36D-455C-A4E4-76C498543F64}"/>
    <hyperlink ref="A62" r:id="rId68" xr:uid="{8F44F0EA-ED80-4B7E-9E04-34CE0A66993F}"/>
    <hyperlink ref="A63" r:id="rId69" xr:uid="{912E20E4-8900-4D6D-AE10-6A707D5F13B7}"/>
    <hyperlink ref="A64" r:id="rId70" xr:uid="{5A14BF89-A672-49E7-8D89-C0B96AB78FA4}"/>
    <hyperlink ref="A65" r:id="rId71" xr:uid="{63DB96E1-99E5-447D-9EE3-1FBACE7CFF1C}"/>
    <hyperlink ref="A66" r:id="rId72" xr:uid="{4CA48685-0337-4F7B-8469-2BC47F3C1206}"/>
    <hyperlink ref="A67" r:id="rId73" xr:uid="{647E4928-3EFE-4915-B510-811F00E88836}"/>
    <hyperlink ref="B67" r:id="rId74" display="21040" xr:uid="{D77C2B27-D36A-4CDF-975C-7C148A05A545}"/>
    <hyperlink ref="A68" r:id="rId75" xr:uid="{704BD99D-3823-4110-906E-C11501AE03BA}"/>
    <hyperlink ref="B68" r:id="rId76" display="21146" xr:uid="{CCE96DB8-66EC-4024-95C2-8164B2F1F0E0}"/>
    <hyperlink ref="A69" r:id="rId77" xr:uid="{6E25886B-5571-4B8E-911E-887FBE8F9096}"/>
    <hyperlink ref="A70" r:id="rId78" xr:uid="{20B13F61-8D21-4FD5-ADB8-045FF997CC20}"/>
    <hyperlink ref="A71" r:id="rId79" xr:uid="{B1CC7A5B-F0FA-4662-BE76-F544DF3E448E}"/>
    <hyperlink ref="A72" r:id="rId80" xr:uid="{694141DF-808B-4549-8FE7-CB2748678846}"/>
    <hyperlink ref="A73" r:id="rId81" xr:uid="{95262F6D-D6BE-42D9-BDBC-74BB78B4888D}"/>
    <hyperlink ref="A74" r:id="rId82" xr:uid="{82CBDF1E-311C-4D33-B954-D6124AE33507}"/>
    <hyperlink ref="A75" r:id="rId83" xr:uid="{09146199-41BD-442D-BF31-04D64D38A79C}"/>
    <hyperlink ref="A76" r:id="rId84" xr:uid="{3E8DD49A-F927-49FA-A35E-648D92A61105}"/>
    <hyperlink ref="B76" r:id="rId85" display="21012" xr:uid="{482A5897-E31D-4658-9EB6-6530AAE2CC99}"/>
    <hyperlink ref="A77" r:id="rId86" xr:uid="{B2E2BE9C-8E6B-418F-9010-AA32A520F298}"/>
    <hyperlink ref="A78" r:id="rId87" xr:uid="{83E80700-FF6B-4221-91EA-3EA3ABED9478}"/>
    <hyperlink ref="A79" r:id="rId88" xr:uid="{F90E3538-A939-40FE-9121-A64DD18C4CEC}"/>
    <hyperlink ref="B79" r:id="rId89" display="20735" xr:uid="{2761EDE0-2C75-477E-B683-6CC07308B679}"/>
  </hyperlinks>
  <pageMargins left="0.7" right="0.7" top="0.75" bottom="0.75" header="0.3" footer="0.3"/>
  <tableParts count="1">
    <tablePart r:id="rId90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8C48-A366-4B60-8294-126B11DAD197}">
  <dimension ref="A1:F74"/>
  <sheetViews>
    <sheetView topLeftCell="A67" workbookViewId="0">
      <selection activeCell="C74" sqref="C74:E7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1509</v>
      </c>
      <c r="B2" s="2">
        <v>2138</v>
      </c>
      <c r="C2" s="3">
        <v>90</v>
      </c>
      <c r="D2" s="3">
        <v>70</v>
      </c>
      <c r="E2" s="3">
        <v>96</v>
      </c>
      <c r="F2" s="4">
        <v>105162</v>
      </c>
    </row>
    <row r="3" spans="1:6" ht="30.75">
      <c r="A3" s="5" t="s">
        <v>1510</v>
      </c>
      <c r="B3" s="5">
        <v>2145</v>
      </c>
      <c r="C3" s="6">
        <v>89</v>
      </c>
      <c r="D3" s="6">
        <v>62</v>
      </c>
      <c r="E3" s="6">
        <v>90</v>
      </c>
      <c r="F3" s="7">
        <v>75754</v>
      </c>
    </row>
    <row r="4" spans="1:6" ht="91.5">
      <c r="A4" s="2" t="s">
        <v>1511</v>
      </c>
      <c r="B4" s="2">
        <v>2124</v>
      </c>
      <c r="C4" s="3">
        <v>83</v>
      </c>
      <c r="D4" s="3">
        <v>72</v>
      </c>
      <c r="E4" s="3">
        <v>69</v>
      </c>
      <c r="F4" s="4">
        <v>617594</v>
      </c>
    </row>
    <row r="5" spans="1:6" ht="15.75">
      <c r="A5" s="5" t="s">
        <v>1512</v>
      </c>
      <c r="B5" s="5">
        <v>2149</v>
      </c>
      <c r="C5" s="6">
        <v>83</v>
      </c>
      <c r="D5" s="6">
        <v>51</v>
      </c>
      <c r="E5" s="6">
        <v>50</v>
      </c>
      <c r="F5" s="7">
        <v>41667</v>
      </c>
    </row>
    <row r="6" spans="1:6" ht="15.75">
      <c r="A6" s="2" t="s">
        <v>1513</v>
      </c>
      <c r="B6" s="2">
        <v>2446</v>
      </c>
      <c r="C6" s="3">
        <v>81</v>
      </c>
      <c r="D6" s="3">
        <v>67</v>
      </c>
      <c r="E6" s="3">
        <v>74</v>
      </c>
      <c r="F6" s="4">
        <v>58732</v>
      </c>
    </row>
    <row r="7" spans="1:6" ht="15.75">
      <c r="A7" s="5" t="s">
        <v>1514</v>
      </c>
      <c r="B7" s="5">
        <v>2150</v>
      </c>
      <c r="C7" s="6">
        <v>81</v>
      </c>
      <c r="D7" s="6">
        <v>58</v>
      </c>
      <c r="E7" s="6">
        <v>45</v>
      </c>
      <c r="F7" s="7">
        <v>35177</v>
      </c>
    </row>
    <row r="8" spans="1:6" ht="30.75">
      <c r="A8" s="2" t="s">
        <v>1515</v>
      </c>
      <c r="B8" s="2">
        <v>2472</v>
      </c>
      <c r="C8" s="3">
        <v>76</v>
      </c>
      <c r="D8" s="3">
        <v>46</v>
      </c>
      <c r="E8" s="3">
        <v>68</v>
      </c>
      <c r="F8" s="4">
        <v>31915</v>
      </c>
    </row>
    <row r="9" spans="1:6" ht="15.75">
      <c r="A9" s="5" t="s">
        <v>1516</v>
      </c>
      <c r="B9" s="5">
        <v>2148</v>
      </c>
      <c r="C9" s="6">
        <v>73</v>
      </c>
      <c r="D9" s="6">
        <v>53</v>
      </c>
      <c r="E9" s="6">
        <v>49</v>
      </c>
      <c r="F9" s="7">
        <v>59450</v>
      </c>
    </row>
    <row r="10" spans="1:6" ht="15.75">
      <c r="A10" s="2" t="s">
        <v>1330</v>
      </c>
      <c r="B10" s="2">
        <v>1841</v>
      </c>
      <c r="C10" s="3">
        <v>72</v>
      </c>
      <c r="D10" s="3">
        <v>37</v>
      </c>
      <c r="E10" s="3">
        <v>44</v>
      </c>
      <c r="F10" s="4">
        <v>76377</v>
      </c>
    </row>
    <row r="11" spans="1:6" ht="15.75">
      <c r="A11" s="5" t="s">
        <v>1517</v>
      </c>
      <c r="B11" s="5">
        <v>1902</v>
      </c>
      <c r="C11" s="6">
        <v>70</v>
      </c>
      <c r="D11" s="6">
        <v>40</v>
      </c>
      <c r="E11" s="6">
        <v>45</v>
      </c>
      <c r="F11" s="7">
        <v>90329</v>
      </c>
    </row>
    <row r="12" spans="1:6" ht="15.75">
      <c r="A12" s="2" t="s">
        <v>1518</v>
      </c>
      <c r="B12" s="2">
        <v>1970</v>
      </c>
      <c r="C12" s="3">
        <v>70</v>
      </c>
      <c r="D12" s="3">
        <v>32</v>
      </c>
      <c r="E12" s="3">
        <v>54</v>
      </c>
      <c r="F12" s="4">
        <v>41340</v>
      </c>
    </row>
    <row r="13" spans="1:6" ht="15.75">
      <c r="A13" s="5" t="s">
        <v>1519</v>
      </c>
      <c r="B13" s="5">
        <v>2155</v>
      </c>
      <c r="C13" s="6">
        <v>68</v>
      </c>
      <c r="D13" s="6">
        <v>48</v>
      </c>
      <c r="E13" s="6">
        <v>59</v>
      </c>
      <c r="F13" s="7">
        <v>56173</v>
      </c>
    </row>
    <row r="14" spans="1:6" ht="15.75">
      <c r="A14" s="2" t="s">
        <v>1520</v>
      </c>
      <c r="B14" s="2">
        <v>1852</v>
      </c>
      <c r="C14" s="3">
        <v>67</v>
      </c>
      <c r="D14" s="3">
        <v>32</v>
      </c>
      <c r="E14" s="3">
        <v>44</v>
      </c>
      <c r="F14" s="4">
        <v>106519</v>
      </c>
    </row>
    <row r="15" spans="1:6" ht="15.75">
      <c r="A15" s="5" t="s">
        <v>1521</v>
      </c>
      <c r="B15" s="5">
        <v>2151</v>
      </c>
      <c r="C15" s="6">
        <v>67</v>
      </c>
      <c r="D15" s="6">
        <v>52</v>
      </c>
      <c r="E15" s="6">
        <v>44</v>
      </c>
      <c r="F15" s="7">
        <v>51755</v>
      </c>
    </row>
    <row r="16" spans="1:6" ht="30.75">
      <c r="A16" s="2" t="s">
        <v>1522</v>
      </c>
      <c r="B16" s="2">
        <v>2740</v>
      </c>
      <c r="C16" s="3">
        <v>65</v>
      </c>
      <c r="D16" s="3">
        <v>33</v>
      </c>
      <c r="E16" s="3">
        <v>49</v>
      </c>
      <c r="F16" s="4">
        <v>95072</v>
      </c>
    </row>
    <row r="17" spans="1:6" ht="15.75">
      <c r="A17" s="5" t="s">
        <v>1523</v>
      </c>
      <c r="B17" s="5">
        <v>2720</v>
      </c>
      <c r="C17" s="6">
        <v>65</v>
      </c>
      <c r="D17" s="6">
        <v>35</v>
      </c>
      <c r="E17" s="6">
        <v>48</v>
      </c>
      <c r="F17" s="7">
        <v>88857</v>
      </c>
    </row>
    <row r="18" spans="1:6" ht="15.75">
      <c r="A18" s="2" t="s">
        <v>1524</v>
      </c>
      <c r="B18" s="2">
        <v>2474</v>
      </c>
      <c r="C18" s="3">
        <v>64</v>
      </c>
      <c r="D18" s="3">
        <v>45</v>
      </c>
      <c r="E18" s="3">
        <v>65</v>
      </c>
      <c r="F18" s="4">
        <v>42844</v>
      </c>
    </row>
    <row r="19" spans="1:6" ht="15.75">
      <c r="A19" s="5" t="s">
        <v>1217</v>
      </c>
      <c r="B19" s="5">
        <v>2169</v>
      </c>
      <c r="C19" s="6">
        <v>63</v>
      </c>
      <c r="D19" s="6">
        <v>47</v>
      </c>
      <c r="E19" s="6">
        <v>42</v>
      </c>
      <c r="F19" s="7">
        <v>92271</v>
      </c>
    </row>
    <row r="20" spans="1:6" ht="15.75">
      <c r="A20" s="2" t="s">
        <v>1525</v>
      </c>
      <c r="B20" s="2">
        <v>2176</v>
      </c>
      <c r="C20" s="3">
        <v>62</v>
      </c>
      <c r="D20" s="3">
        <v>34</v>
      </c>
      <c r="E20" s="3">
        <v>39</v>
      </c>
      <c r="F20" s="4">
        <v>26983</v>
      </c>
    </row>
    <row r="21" spans="1:6" ht="15.75">
      <c r="A21" s="5" t="s">
        <v>624</v>
      </c>
      <c r="B21" s="5">
        <v>2478</v>
      </c>
      <c r="C21" s="6">
        <v>60</v>
      </c>
      <c r="D21" s="6">
        <v>40</v>
      </c>
      <c r="E21" s="6">
        <v>61</v>
      </c>
      <c r="F21" s="7">
        <v>24729</v>
      </c>
    </row>
    <row r="22" spans="1:6" ht="30.75">
      <c r="A22" s="2" t="s">
        <v>1526</v>
      </c>
      <c r="B22" s="3"/>
      <c r="C22" s="3">
        <v>60</v>
      </c>
      <c r="D22" s="8" t="s">
        <v>353</v>
      </c>
      <c r="E22" s="3">
        <v>41</v>
      </c>
      <c r="F22" s="4">
        <v>17497</v>
      </c>
    </row>
    <row r="23" spans="1:6" ht="30.75">
      <c r="A23" s="5" t="s">
        <v>319</v>
      </c>
      <c r="B23" s="5">
        <v>1109</v>
      </c>
      <c r="C23" s="6">
        <v>58</v>
      </c>
      <c r="D23" s="6">
        <v>40</v>
      </c>
      <c r="E23" s="6">
        <v>45</v>
      </c>
      <c r="F23" s="7">
        <v>153060</v>
      </c>
    </row>
    <row r="24" spans="1:6" ht="15.75">
      <c r="A24" s="2" t="s">
        <v>1375</v>
      </c>
      <c r="B24" s="2">
        <v>2459</v>
      </c>
      <c r="C24" s="3">
        <v>57</v>
      </c>
      <c r="D24" s="3">
        <v>40</v>
      </c>
      <c r="E24" s="3">
        <v>47</v>
      </c>
      <c r="F24" s="4">
        <v>85146</v>
      </c>
    </row>
    <row r="25" spans="1:6" ht="15.75">
      <c r="A25" s="5" t="s">
        <v>1527</v>
      </c>
      <c r="B25" s="5">
        <v>2453</v>
      </c>
      <c r="C25" s="6">
        <v>57</v>
      </c>
      <c r="D25" s="6">
        <v>32</v>
      </c>
      <c r="E25" s="6">
        <v>47</v>
      </c>
      <c r="F25" s="7">
        <v>60632</v>
      </c>
    </row>
    <row r="26" spans="1:6" ht="30.75">
      <c r="A26" s="2" t="s">
        <v>1528</v>
      </c>
      <c r="B26" s="2">
        <v>1604</v>
      </c>
      <c r="C26" s="3">
        <v>56</v>
      </c>
      <c r="D26" s="3">
        <v>34</v>
      </c>
      <c r="E26" s="3">
        <v>35</v>
      </c>
      <c r="F26" s="4">
        <v>181045</v>
      </c>
    </row>
    <row r="27" spans="1:6" ht="15.75">
      <c r="A27" s="5" t="s">
        <v>1529</v>
      </c>
      <c r="B27" s="5">
        <v>1040</v>
      </c>
      <c r="C27" s="6">
        <v>55</v>
      </c>
      <c r="D27" s="6">
        <v>35</v>
      </c>
      <c r="E27" s="6">
        <v>41</v>
      </c>
      <c r="F27" s="7">
        <v>39880</v>
      </c>
    </row>
    <row r="28" spans="1:6" ht="30.75">
      <c r="A28" s="2" t="s">
        <v>1530</v>
      </c>
      <c r="B28" s="2">
        <v>1003</v>
      </c>
      <c r="C28" s="3">
        <v>52</v>
      </c>
      <c r="D28" s="8" t="s">
        <v>353</v>
      </c>
      <c r="E28" s="3">
        <v>55</v>
      </c>
      <c r="F28" s="4">
        <v>19065</v>
      </c>
    </row>
    <row r="29" spans="1:6" ht="30.75">
      <c r="A29" s="5" t="s">
        <v>1531</v>
      </c>
      <c r="B29" s="5">
        <v>1950</v>
      </c>
      <c r="C29" s="6">
        <v>52</v>
      </c>
      <c r="D29" s="9" t="s">
        <v>353</v>
      </c>
      <c r="E29" s="6">
        <v>44</v>
      </c>
      <c r="F29" s="7">
        <v>17416</v>
      </c>
    </row>
    <row r="30" spans="1:6" ht="15.75">
      <c r="A30" s="2" t="s">
        <v>1532</v>
      </c>
      <c r="B30" s="2">
        <v>2301</v>
      </c>
      <c r="C30" s="3">
        <v>51</v>
      </c>
      <c r="D30" s="3">
        <v>34</v>
      </c>
      <c r="E30" s="3">
        <v>43</v>
      </c>
      <c r="F30" s="4">
        <v>93810</v>
      </c>
    </row>
    <row r="31" spans="1:6" ht="15.75">
      <c r="A31" s="5" t="s">
        <v>1533</v>
      </c>
      <c r="B31" s="5">
        <v>1915</v>
      </c>
      <c r="C31" s="6">
        <v>51</v>
      </c>
      <c r="D31" s="9" t="s">
        <v>353</v>
      </c>
      <c r="E31" s="6">
        <v>37</v>
      </c>
      <c r="F31" s="7">
        <v>39502</v>
      </c>
    </row>
    <row r="32" spans="1:6" ht="15.75">
      <c r="A32" s="2" t="s">
        <v>1534</v>
      </c>
      <c r="B32" s="2">
        <v>2062</v>
      </c>
      <c r="C32" s="3">
        <v>49</v>
      </c>
      <c r="D32" s="3">
        <v>26</v>
      </c>
      <c r="E32" s="3">
        <v>40</v>
      </c>
      <c r="F32" s="4">
        <v>28602</v>
      </c>
    </row>
    <row r="33" spans="1:6" ht="30.75">
      <c r="A33" s="5" t="s">
        <v>1535</v>
      </c>
      <c r="B33" s="5">
        <v>1880</v>
      </c>
      <c r="C33" s="6">
        <v>49</v>
      </c>
      <c r="D33" s="6">
        <v>27</v>
      </c>
      <c r="E33" s="6">
        <v>39</v>
      </c>
      <c r="F33" s="7">
        <v>24932</v>
      </c>
    </row>
    <row r="34" spans="1:6" ht="30.75">
      <c r="A34" s="2" t="s">
        <v>1536</v>
      </c>
      <c r="B34" s="2">
        <v>1945</v>
      </c>
      <c r="C34" s="3">
        <v>49</v>
      </c>
      <c r="D34" s="3">
        <v>26</v>
      </c>
      <c r="E34" s="3">
        <v>36</v>
      </c>
      <c r="F34" s="4">
        <v>19808</v>
      </c>
    </row>
    <row r="35" spans="1:6" ht="15.75">
      <c r="A35" s="5" t="s">
        <v>1537</v>
      </c>
      <c r="B35" s="5">
        <v>1801</v>
      </c>
      <c r="C35" s="6">
        <v>46</v>
      </c>
      <c r="D35" s="6">
        <v>25</v>
      </c>
      <c r="E35" s="6">
        <v>34</v>
      </c>
      <c r="F35" s="7">
        <v>38120</v>
      </c>
    </row>
    <row r="36" spans="1:6" ht="30.75">
      <c r="A36" s="2" t="s">
        <v>1538</v>
      </c>
      <c r="B36" s="2">
        <v>2180</v>
      </c>
      <c r="C36" s="3">
        <v>45</v>
      </c>
      <c r="D36" s="3">
        <v>23</v>
      </c>
      <c r="E36" s="3">
        <v>39</v>
      </c>
      <c r="F36" s="4">
        <v>21437</v>
      </c>
    </row>
    <row r="37" spans="1:6" ht="30.75">
      <c r="A37" s="5" t="s">
        <v>1539</v>
      </c>
      <c r="B37" s="5">
        <v>1060</v>
      </c>
      <c r="C37" s="6">
        <v>44</v>
      </c>
      <c r="D37" s="6">
        <v>26</v>
      </c>
      <c r="E37" s="6">
        <v>63</v>
      </c>
      <c r="F37" s="7">
        <v>28549</v>
      </c>
    </row>
    <row r="38" spans="1:6" ht="15.75">
      <c r="A38" s="2" t="s">
        <v>1540</v>
      </c>
      <c r="B38" s="2">
        <v>1960</v>
      </c>
      <c r="C38" s="3">
        <v>43</v>
      </c>
      <c r="D38" s="8" t="s">
        <v>353</v>
      </c>
      <c r="E38" s="3">
        <v>35</v>
      </c>
      <c r="F38" s="4">
        <v>51251</v>
      </c>
    </row>
    <row r="39" spans="1:6" ht="15.75">
      <c r="A39" s="5" t="s">
        <v>1541</v>
      </c>
      <c r="B39" s="5">
        <v>1420</v>
      </c>
      <c r="C39" s="6">
        <v>43</v>
      </c>
      <c r="D39" s="6">
        <v>29</v>
      </c>
      <c r="E39" s="6">
        <v>33</v>
      </c>
      <c r="F39" s="7">
        <v>40318</v>
      </c>
    </row>
    <row r="40" spans="1:6" ht="15.75">
      <c r="A40" s="2" t="s">
        <v>1542</v>
      </c>
      <c r="B40" s="2">
        <v>2026</v>
      </c>
      <c r="C40" s="3">
        <v>43</v>
      </c>
      <c r="D40" s="3">
        <v>30</v>
      </c>
      <c r="E40" s="3">
        <v>35</v>
      </c>
      <c r="F40" s="4">
        <v>24729</v>
      </c>
    </row>
    <row r="41" spans="1:6" ht="30.75">
      <c r="A41" s="5" t="s">
        <v>1543</v>
      </c>
      <c r="B41" s="5">
        <v>1702</v>
      </c>
      <c r="C41" s="6">
        <v>42</v>
      </c>
      <c r="D41" s="6">
        <v>24</v>
      </c>
      <c r="E41" s="6">
        <v>37</v>
      </c>
      <c r="F41" s="7">
        <v>68318</v>
      </c>
    </row>
    <row r="42" spans="1:6" ht="15.75">
      <c r="A42" s="2" t="s">
        <v>1544</v>
      </c>
      <c r="B42" s="2">
        <v>1020</v>
      </c>
      <c r="C42" s="3">
        <v>42</v>
      </c>
      <c r="D42" s="3">
        <v>31</v>
      </c>
      <c r="E42" s="3">
        <v>37</v>
      </c>
      <c r="F42" s="4">
        <v>55298</v>
      </c>
    </row>
    <row r="43" spans="1:6" ht="30.75">
      <c r="A43" s="5" t="s">
        <v>1545</v>
      </c>
      <c r="B43" s="5">
        <v>1930</v>
      </c>
      <c r="C43" s="6">
        <v>42</v>
      </c>
      <c r="D43" s="6">
        <v>30</v>
      </c>
      <c r="E43" s="6">
        <v>29</v>
      </c>
      <c r="F43" s="7">
        <v>28789</v>
      </c>
    </row>
    <row r="44" spans="1:6" ht="15.75">
      <c r="A44" s="2" t="s">
        <v>1546</v>
      </c>
      <c r="B44" s="2">
        <v>1906</v>
      </c>
      <c r="C44" s="3">
        <v>42</v>
      </c>
      <c r="D44" s="3">
        <v>28</v>
      </c>
      <c r="E44" s="3">
        <v>29</v>
      </c>
      <c r="F44" s="4">
        <v>26628</v>
      </c>
    </row>
    <row r="45" spans="1:6" ht="15.75">
      <c r="A45" s="5" t="s">
        <v>872</v>
      </c>
      <c r="B45" s="6"/>
      <c r="C45" s="6">
        <v>42</v>
      </c>
      <c r="D45" s="9" t="s">
        <v>353</v>
      </c>
      <c r="E45" s="6">
        <v>41</v>
      </c>
      <c r="F45" s="7">
        <v>25055</v>
      </c>
    </row>
    <row r="46" spans="1:6" ht="30.75">
      <c r="A46" s="2" t="s">
        <v>1547</v>
      </c>
      <c r="B46" s="3"/>
      <c r="C46" s="3">
        <v>42</v>
      </c>
      <c r="D46" s="8" t="s">
        <v>353</v>
      </c>
      <c r="E46" s="3">
        <v>38</v>
      </c>
      <c r="F46" s="4">
        <v>17456</v>
      </c>
    </row>
    <row r="47" spans="1:6" ht="15.75">
      <c r="A47" s="5" t="s">
        <v>1548</v>
      </c>
      <c r="B47" s="5">
        <v>1830</v>
      </c>
      <c r="C47" s="6">
        <v>41</v>
      </c>
      <c r="D47" s="6">
        <v>25</v>
      </c>
      <c r="E47" s="6">
        <v>33</v>
      </c>
      <c r="F47" s="7">
        <v>60879</v>
      </c>
    </row>
    <row r="48" spans="1:6" ht="30.75">
      <c r="A48" s="2" t="s">
        <v>1549</v>
      </c>
      <c r="B48" s="2">
        <v>1453</v>
      </c>
      <c r="C48" s="3">
        <v>41</v>
      </c>
      <c r="D48" s="3">
        <v>22</v>
      </c>
      <c r="E48" s="3">
        <v>30</v>
      </c>
      <c r="F48" s="4">
        <v>40759</v>
      </c>
    </row>
    <row r="49" spans="1:6" ht="30.75">
      <c r="A49" s="5" t="s">
        <v>1550</v>
      </c>
      <c r="B49" s="5">
        <v>1752</v>
      </c>
      <c r="C49" s="6">
        <v>41</v>
      </c>
      <c r="D49" s="9" t="s">
        <v>353</v>
      </c>
      <c r="E49" s="6">
        <v>29</v>
      </c>
      <c r="F49" s="7">
        <v>38499</v>
      </c>
    </row>
    <row r="50" spans="1:6" ht="15.75">
      <c r="A50" s="2" t="s">
        <v>1551</v>
      </c>
      <c r="B50" s="3"/>
      <c r="C50" s="3">
        <v>40</v>
      </c>
      <c r="D50" s="3">
        <v>20</v>
      </c>
      <c r="E50" s="3">
        <v>39</v>
      </c>
      <c r="F50" s="4">
        <v>44737</v>
      </c>
    </row>
    <row r="51" spans="1:6" ht="30.75">
      <c r="A51" s="5" t="s">
        <v>1390</v>
      </c>
      <c r="B51" s="5">
        <v>1890</v>
      </c>
      <c r="C51" s="6">
        <v>40</v>
      </c>
      <c r="D51" s="6">
        <v>29</v>
      </c>
      <c r="E51" s="6">
        <v>44</v>
      </c>
      <c r="F51" s="7">
        <v>21374</v>
      </c>
    </row>
    <row r="52" spans="1:6" ht="30.75">
      <c r="A52" s="2" t="s">
        <v>1552</v>
      </c>
      <c r="B52" s="2">
        <v>2492</v>
      </c>
      <c r="C52" s="3">
        <v>39</v>
      </c>
      <c r="D52" s="3">
        <v>22</v>
      </c>
      <c r="E52" s="3">
        <v>35</v>
      </c>
      <c r="F52" s="4">
        <v>28886</v>
      </c>
    </row>
    <row r="53" spans="1:6" ht="15.75">
      <c r="A53" s="5" t="s">
        <v>1383</v>
      </c>
      <c r="B53" s="5">
        <v>1440</v>
      </c>
      <c r="C53" s="6">
        <v>39</v>
      </c>
      <c r="D53" s="9" t="s">
        <v>353</v>
      </c>
      <c r="E53" s="6">
        <v>25</v>
      </c>
      <c r="F53" s="7">
        <v>20228</v>
      </c>
    </row>
    <row r="54" spans="1:6" ht="30.75">
      <c r="A54" s="2" t="s">
        <v>1553</v>
      </c>
      <c r="B54" s="2">
        <v>1550</v>
      </c>
      <c r="C54" s="3">
        <v>39</v>
      </c>
      <c r="D54" s="8" t="s">
        <v>353</v>
      </c>
      <c r="E54" s="3">
        <v>29</v>
      </c>
      <c r="F54" s="4">
        <v>16719</v>
      </c>
    </row>
    <row r="55" spans="1:6" ht="30.75">
      <c r="A55" s="5" t="s">
        <v>1554</v>
      </c>
      <c r="B55" s="5">
        <v>1844</v>
      </c>
      <c r="C55" s="6">
        <v>38</v>
      </c>
      <c r="D55" s="9" t="s">
        <v>353</v>
      </c>
      <c r="E55" s="6">
        <v>31</v>
      </c>
      <c r="F55" s="7">
        <v>47255</v>
      </c>
    </row>
    <row r="56" spans="1:6" ht="30.75">
      <c r="A56" s="2" t="s">
        <v>1555</v>
      </c>
      <c r="B56" s="2">
        <v>2184</v>
      </c>
      <c r="C56" s="3">
        <v>38</v>
      </c>
      <c r="D56" s="3">
        <v>33</v>
      </c>
      <c r="E56" s="3">
        <v>32</v>
      </c>
      <c r="F56" s="4">
        <v>35744</v>
      </c>
    </row>
    <row r="57" spans="1:6" ht="30.75">
      <c r="A57" s="5" t="s">
        <v>1556</v>
      </c>
      <c r="B57" s="5">
        <v>2190</v>
      </c>
      <c r="C57" s="6">
        <v>37</v>
      </c>
      <c r="D57" s="6">
        <v>25</v>
      </c>
      <c r="E57" s="6">
        <v>34</v>
      </c>
      <c r="F57" s="7">
        <v>53743</v>
      </c>
    </row>
    <row r="58" spans="1:6" ht="15.75">
      <c r="A58" s="2" t="s">
        <v>1557</v>
      </c>
      <c r="B58" s="2">
        <v>2481</v>
      </c>
      <c r="C58" s="3">
        <v>37</v>
      </c>
      <c r="D58" s="8" t="s">
        <v>353</v>
      </c>
      <c r="E58" s="3">
        <v>33</v>
      </c>
      <c r="F58" s="4">
        <v>27982</v>
      </c>
    </row>
    <row r="59" spans="1:6" ht="15.75">
      <c r="A59" s="5" t="s">
        <v>1133</v>
      </c>
      <c r="B59" s="5">
        <v>2186</v>
      </c>
      <c r="C59" s="6">
        <v>37</v>
      </c>
      <c r="D59" s="6">
        <v>38</v>
      </c>
      <c r="E59" s="6">
        <v>48</v>
      </c>
      <c r="F59" s="7">
        <v>27003</v>
      </c>
    </row>
    <row r="60" spans="1:6" ht="15.75">
      <c r="A60" s="2" t="s">
        <v>1558</v>
      </c>
      <c r="B60" s="2">
        <v>1923</v>
      </c>
      <c r="C60" s="3">
        <v>37</v>
      </c>
      <c r="D60" s="8" t="s">
        <v>353</v>
      </c>
      <c r="E60" s="3">
        <v>33</v>
      </c>
      <c r="F60" s="4">
        <v>26493</v>
      </c>
    </row>
    <row r="61" spans="1:6" ht="15.75">
      <c r="A61" s="5" t="s">
        <v>1559</v>
      </c>
      <c r="B61" s="5">
        <v>2368</v>
      </c>
      <c r="C61" s="6">
        <v>35</v>
      </c>
      <c r="D61" s="6">
        <v>31</v>
      </c>
      <c r="E61" s="6">
        <v>41</v>
      </c>
      <c r="F61" s="7">
        <v>32112</v>
      </c>
    </row>
    <row r="62" spans="1:6" ht="45.75">
      <c r="A62" s="2" t="s">
        <v>1560</v>
      </c>
      <c r="B62" s="2">
        <v>1089</v>
      </c>
      <c r="C62" s="3">
        <v>35</v>
      </c>
      <c r="D62" s="3">
        <v>28</v>
      </c>
      <c r="E62" s="3">
        <v>35</v>
      </c>
      <c r="F62" s="4">
        <v>28391</v>
      </c>
    </row>
    <row r="63" spans="1:6" ht="15.75">
      <c r="A63" s="5" t="s">
        <v>1561</v>
      </c>
      <c r="B63" s="5">
        <v>1867</v>
      </c>
      <c r="C63" s="6">
        <v>35</v>
      </c>
      <c r="D63" s="9" t="s">
        <v>353</v>
      </c>
      <c r="E63" s="6">
        <v>35</v>
      </c>
      <c r="F63" s="7">
        <v>24747</v>
      </c>
    </row>
    <row r="64" spans="1:6" ht="15.75">
      <c r="A64" s="2" t="s">
        <v>1562</v>
      </c>
      <c r="B64" s="2">
        <v>2703</v>
      </c>
      <c r="C64" s="3">
        <v>33</v>
      </c>
      <c r="D64" s="3">
        <v>23</v>
      </c>
      <c r="E64" s="3">
        <v>38</v>
      </c>
      <c r="F64" s="4">
        <v>43593</v>
      </c>
    </row>
    <row r="65" spans="1:6" ht="15.75">
      <c r="A65" s="5" t="s">
        <v>1563</v>
      </c>
      <c r="B65" s="5">
        <v>2421</v>
      </c>
      <c r="C65" s="6">
        <v>33</v>
      </c>
      <c r="D65" s="9" t="s">
        <v>353</v>
      </c>
      <c r="E65" s="6">
        <v>44</v>
      </c>
      <c r="F65" s="7">
        <v>31394</v>
      </c>
    </row>
    <row r="66" spans="1:6" ht="30.75">
      <c r="A66" s="2" t="s">
        <v>338</v>
      </c>
      <c r="B66" s="2">
        <v>1803</v>
      </c>
      <c r="C66" s="3">
        <v>31</v>
      </c>
      <c r="D66" s="8" t="s">
        <v>353</v>
      </c>
      <c r="E66" s="3">
        <v>29</v>
      </c>
      <c r="F66" s="4">
        <v>24498</v>
      </c>
    </row>
    <row r="67" spans="1:6" ht="15.75">
      <c r="A67" s="5" t="s">
        <v>1564</v>
      </c>
      <c r="B67" s="5">
        <v>2780</v>
      </c>
      <c r="C67" s="6">
        <v>30</v>
      </c>
      <c r="D67" s="9" t="s">
        <v>353</v>
      </c>
      <c r="E67" s="6">
        <v>34</v>
      </c>
      <c r="F67" s="7">
        <v>55874</v>
      </c>
    </row>
    <row r="68" spans="1:6" ht="15.75">
      <c r="A68" s="2" t="s">
        <v>1339</v>
      </c>
      <c r="B68" s="3"/>
      <c r="C68" s="3">
        <v>29</v>
      </c>
      <c r="D68" s="3">
        <v>16</v>
      </c>
      <c r="E68" s="3">
        <v>36</v>
      </c>
      <c r="F68" s="4">
        <v>41094</v>
      </c>
    </row>
    <row r="69" spans="1:6" ht="15.75">
      <c r="A69" s="5" t="s">
        <v>1565</v>
      </c>
      <c r="B69" s="5">
        <v>2726</v>
      </c>
      <c r="C69" s="6">
        <v>29</v>
      </c>
      <c r="D69" s="9" t="s">
        <v>353</v>
      </c>
      <c r="E69" s="6">
        <v>34</v>
      </c>
      <c r="F69" s="7">
        <v>18165</v>
      </c>
    </row>
    <row r="70" spans="1:6" ht="30.75">
      <c r="A70" s="2" t="s">
        <v>1566</v>
      </c>
      <c r="B70" s="2">
        <v>2601</v>
      </c>
      <c r="C70" s="3">
        <v>24</v>
      </c>
      <c r="D70" s="3">
        <v>14</v>
      </c>
      <c r="E70" s="3">
        <v>32</v>
      </c>
      <c r="F70" s="4">
        <v>45193</v>
      </c>
    </row>
    <row r="71" spans="1:6" ht="30.75">
      <c r="A71" s="5" t="s">
        <v>1567</v>
      </c>
      <c r="B71" s="5">
        <v>1001</v>
      </c>
      <c r="C71" s="6">
        <v>23</v>
      </c>
      <c r="D71" s="9" t="s">
        <v>353</v>
      </c>
      <c r="E71" s="6">
        <v>35</v>
      </c>
      <c r="F71" s="7">
        <v>28438</v>
      </c>
    </row>
    <row r="72" spans="1:6" ht="30.75">
      <c r="A72" s="2" t="s">
        <v>301</v>
      </c>
      <c r="B72" s="2">
        <v>1887</v>
      </c>
      <c r="C72" s="3">
        <v>23</v>
      </c>
      <c r="D72" s="8" t="s">
        <v>353</v>
      </c>
      <c r="E72" s="3">
        <v>30</v>
      </c>
      <c r="F72" s="4">
        <v>22325</v>
      </c>
    </row>
    <row r="73" spans="1:6" ht="30.75">
      <c r="A73" s="5" t="s">
        <v>1568</v>
      </c>
      <c r="B73" s="5">
        <v>2038</v>
      </c>
      <c r="C73" s="6">
        <v>22</v>
      </c>
      <c r="D73" s="9" t="s">
        <v>353</v>
      </c>
      <c r="E73" s="6">
        <v>25</v>
      </c>
      <c r="F73" s="7">
        <v>31635</v>
      </c>
    </row>
    <row r="74" spans="1:6" ht="15.75">
      <c r="A74" s="5" t="s">
        <v>384</v>
      </c>
      <c r="B74" s="5"/>
      <c r="C74" s="22">
        <f>MEDIAN(C2:C73)</f>
        <v>43.5</v>
      </c>
      <c r="D74" s="22">
        <f t="shared" ref="D74:E74" si="0">MEDIAN(D2:D73)</f>
        <v>32</v>
      </c>
      <c r="E74" s="22">
        <f t="shared" si="0"/>
        <v>39</v>
      </c>
      <c r="F74" s="7"/>
    </row>
  </sheetData>
  <hyperlinks>
    <hyperlink ref="A2" r:id="rId1" xr:uid="{43688A32-57BF-4264-9BF8-8A33E1EB95E3}"/>
    <hyperlink ref="B2" r:id="rId2" display="2138" xr:uid="{B4A8DCA5-A332-4FA7-BA15-8D863665EB44}"/>
    <hyperlink ref="A3" r:id="rId3" xr:uid="{AA6D5CAC-0B90-4E3C-ABB0-750AA78E38B1}"/>
    <hyperlink ref="B3" r:id="rId4" display="2145" xr:uid="{2AD8ABFD-F1EF-4F50-8664-F9C8F792BCCC}"/>
    <hyperlink ref="A4" r:id="rId5" xr:uid="{B75CC503-DDCB-489F-B781-C58019131F13}"/>
    <hyperlink ref="B4" r:id="rId6" display="2124" xr:uid="{172FF84A-EE95-493E-A90A-B79B82944BF0}"/>
    <hyperlink ref="A5" r:id="rId7" xr:uid="{ACD64B46-CAEF-43B9-9546-B5C7C9FC5E47}"/>
    <hyperlink ref="B5" r:id="rId8" display="2149" xr:uid="{7631BCFC-A9C0-42B9-A2C8-841BA1014151}"/>
    <hyperlink ref="A6" r:id="rId9" xr:uid="{D056D1A8-0836-4B3C-9A9B-6735DEAF5264}"/>
    <hyperlink ref="B6" r:id="rId10" display="2446" xr:uid="{4EDD1C58-A1D0-4152-945B-5CDFA0B7D0D3}"/>
    <hyperlink ref="A7" r:id="rId11" xr:uid="{45950C15-61FB-4038-8B01-63AF3AD30BA9}"/>
    <hyperlink ref="B7" r:id="rId12" display="2150" xr:uid="{4E74C97C-ADEE-4FD4-9FE1-7A875BE32E21}"/>
    <hyperlink ref="A8" r:id="rId13" xr:uid="{40E84DA5-436A-4DC9-81F2-04787C8A6530}"/>
    <hyperlink ref="B8" r:id="rId14" display="2472" xr:uid="{C21A450D-7786-4FDD-BDDC-CD4BCD414513}"/>
    <hyperlink ref="A9" r:id="rId15" xr:uid="{66963EDA-0D65-4EF6-8BA5-10914781D1C7}"/>
    <hyperlink ref="B9" r:id="rId16" display="2148" xr:uid="{83C784A4-37F9-46C8-B430-2B0CB7BA55E1}"/>
    <hyperlink ref="A10" r:id="rId17" xr:uid="{9B11A1BD-2809-4A95-A40C-7121C616A620}"/>
    <hyperlink ref="B10" r:id="rId18" display="1841" xr:uid="{D2B3E66B-5B66-4E51-9688-AFF81C6A8B74}"/>
    <hyperlink ref="A11" r:id="rId19" xr:uid="{0C4109E3-9884-4C1D-B0EE-8BBA7C150AB3}"/>
    <hyperlink ref="B11" r:id="rId20" display="1902" xr:uid="{FF8AF676-A649-494B-A6AF-AD73346ECBF1}"/>
    <hyperlink ref="A12" r:id="rId21" xr:uid="{1DA0AA2A-1980-4CC8-B92F-C072A1FE05FB}"/>
    <hyperlink ref="B12" r:id="rId22" display="1970" xr:uid="{9CD8E9A3-1528-42E6-88CD-FA5F02200D1D}"/>
    <hyperlink ref="A13" r:id="rId23" xr:uid="{1610914F-F671-41A2-9506-53261D55370E}"/>
    <hyperlink ref="B13" r:id="rId24" display="2155" xr:uid="{2A3916DD-2347-40C9-A9FF-7B4BDD8FE8C9}"/>
    <hyperlink ref="A14" r:id="rId25" xr:uid="{BC027140-B17E-42FC-ACD0-40952C0A5C59}"/>
    <hyperlink ref="B14" r:id="rId26" display="1852" xr:uid="{124BE355-9C1F-4651-BB44-340EF8204B9A}"/>
    <hyperlink ref="A15" r:id="rId27" xr:uid="{341F5F70-0FF3-4847-91F7-1C4F70AB41A0}"/>
    <hyperlink ref="B15" r:id="rId28" display="2151" xr:uid="{37619279-64DF-426A-9FFA-914F15B59366}"/>
    <hyperlink ref="A16" r:id="rId29" xr:uid="{D8756119-FB61-4B5E-83C8-93F8EA9B91B4}"/>
    <hyperlink ref="B16" r:id="rId30" display="2740" xr:uid="{E8299FE4-E63C-4D79-8C90-0A400CDC200D}"/>
    <hyperlink ref="A17" r:id="rId31" xr:uid="{723F0F15-AFC1-45A3-BE1C-4EAB46510C5E}"/>
    <hyperlink ref="B17" r:id="rId32" display="2720" xr:uid="{0DC45192-95CE-4E2B-A6C0-5CF210E2DB1D}"/>
    <hyperlink ref="A18" r:id="rId33" xr:uid="{5F41374E-48E0-4E20-A998-915149C3C821}"/>
    <hyperlink ref="B18" r:id="rId34" display="2474" xr:uid="{83CB3260-FA4A-45C0-943F-8A76676038A6}"/>
    <hyperlink ref="A19" r:id="rId35" xr:uid="{5D2341E8-E91C-41C3-BFD6-44F9ACAA0DF4}"/>
    <hyperlink ref="B19" r:id="rId36" display="2169" xr:uid="{F9D00723-0E20-4360-8006-112CCB445834}"/>
    <hyperlink ref="A20" r:id="rId37" xr:uid="{F98C5D07-6154-45E7-8D96-8D2AE72528BB}"/>
    <hyperlink ref="B20" r:id="rId38" display="2176" xr:uid="{A4ADADA5-7930-4187-A6E9-00D4CB3D671C}"/>
    <hyperlink ref="A21" r:id="rId39" xr:uid="{5428713C-990C-45C3-ABDB-BA9EAA8DBD40}"/>
    <hyperlink ref="B21" r:id="rId40" display="2478" xr:uid="{30274A5C-B9AD-4539-AF50-41205E937B35}"/>
    <hyperlink ref="A22" r:id="rId41" xr:uid="{4033E2A0-2FB4-4908-93BC-5684669AB41A}"/>
    <hyperlink ref="A23" r:id="rId42" xr:uid="{BB9D0BAE-0272-46E4-954A-30C557ABD5F5}"/>
    <hyperlink ref="B23" r:id="rId43" display="1109" xr:uid="{3FD945CA-80D7-4068-8C4E-943B1E3B684C}"/>
    <hyperlink ref="A24" r:id="rId44" xr:uid="{75F8F00A-006A-449C-BE04-650A03E76823}"/>
    <hyperlink ref="B24" r:id="rId45" display="2459" xr:uid="{9F9C93C2-E300-42E8-BC6E-0BAE8F287817}"/>
    <hyperlink ref="A25" r:id="rId46" xr:uid="{3C643C21-16B3-4C3E-B201-D230373CCF8A}"/>
    <hyperlink ref="B25" r:id="rId47" display="2453" xr:uid="{98AAF7FC-FEDE-4A51-B2C9-19F50B572C2F}"/>
    <hyperlink ref="A26" r:id="rId48" xr:uid="{DAFC2B03-17A3-4C13-9827-9EEE774B4ADC}"/>
    <hyperlink ref="B26" r:id="rId49" display="1604" xr:uid="{DCC06BB6-6F63-4FA3-BAAE-C49BEBD64C71}"/>
    <hyperlink ref="A27" r:id="rId50" xr:uid="{6F57EFF9-E116-4F8B-A32E-C392C0B3DA49}"/>
    <hyperlink ref="B27" r:id="rId51" display="1040" xr:uid="{0A4BB6AA-C8F4-4129-9C09-5C9FD42B320F}"/>
    <hyperlink ref="A28" r:id="rId52" xr:uid="{A3C81861-2C2E-4E41-988D-9857068658AF}"/>
    <hyperlink ref="B28" r:id="rId53" display="1003" xr:uid="{EE575688-95D0-4634-AA94-FFB92D4AE068}"/>
    <hyperlink ref="A29" r:id="rId54" xr:uid="{110DF403-AFD5-4475-BAEC-767A96F02A3F}"/>
    <hyperlink ref="B29" r:id="rId55" display="1950" xr:uid="{61FABD4D-C2D6-4845-A5DF-5B6AA8B6CE1E}"/>
    <hyperlink ref="A30" r:id="rId56" xr:uid="{BE688ADA-8AA3-4F9B-BB31-A156C7BB3921}"/>
    <hyperlink ref="B30" r:id="rId57" display="2301" xr:uid="{37E45A09-1588-4E8D-A5EB-CF85C0335713}"/>
    <hyperlink ref="A31" r:id="rId58" xr:uid="{FCD70794-2354-4A0E-B7EB-C59E8E23F765}"/>
    <hyperlink ref="B31" r:id="rId59" display="1915" xr:uid="{DAB0C67E-1360-477C-A3AD-7A29792FB5BC}"/>
    <hyperlink ref="A32" r:id="rId60" xr:uid="{785246F1-0E61-4428-8A37-74F64BFEBAA3}"/>
    <hyperlink ref="B32" r:id="rId61" display="2062" xr:uid="{286425A1-5F0C-436B-91A5-502AFDDA81F9}"/>
    <hyperlink ref="A33" r:id="rId62" xr:uid="{B7F0AA0C-327F-4A2B-A236-4D971CB175C5}"/>
    <hyperlink ref="B33" r:id="rId63" display="1880" xr:uid="{874220E1-B6EC-477F-A7DD-0F1146341AA8}"/>
    <hyperlink ref="A34" r:id="rId64" xr:uid="{ADB61719-8293-464F-97E4-C2A7C7967C9A}"/>
    <hyperlink ref="B34" r:id="rId65" display="1945" xr:uid="{FFF1D2B4-140C-4397-B046-D48E8730C3CC}"/>
    <hyperlink ref="A35" r:id="rId66" xr:uid="{989163C9-3834-4915-8D52-7C0563EF5A60}"/>
    <hyperlink ref="B35" r:id="rId67" display="1801" xr:uid="{FD336A43-103B-41EF-9702-25E1FD91B068}"/>
    <hyperlink ref="A36" r:id="rId68" xr:uid="{9DB9EFEF-7DAB-4339-9431-42007CE6D975}"/>
    <hyperlink ref="B36" r:id="rId69" display="2180" xr:uid="{A653CCC3-10CD-43A0-912C-11A3C3774D02}"/>
    <hyperlink ref="A37" r:id="rId70" xr:uid="{15E8DD3C-31B6-4A63-B0FD-4C6E45223E61}"/>
    <hyperlink ref="B37" r:id="rId71" display="1060" xr:uid="{5C828221-8EBD-41E0-9CFF-4E8B3AF8E829}"/>
    <hyperlink ref="A38" r:id="rId72" xr:uid="{4E5232CE-5BCE-423B-AA0E-57E6A4A75DB4}"/>
    <hyperlink ref="B38" r:id="rId73" display="1960" xr:uid="{07983115-1652-4AF6-9CEE-9BE6BED33BF4}"/>
    <hyperlink ref="A39" r:id="rId74" xr:uid="{ED51AD51-7581-407D-A7C2-ED3F19278A70}"/>
    <hyperlink ref="B39" r:id="rId75" display="1420" xr:uid="{D2B38405-FC7F-4090-8423-3D09BF4A2605}"/>
    <hyperlink ref="A40" r:id="rId76" xr:uid="{308FC733-4AC1-4092-B9AB-A3C49517DFD3}"/>
    <hyperlink ref="B40" r:id="rId77" display="2026" xr:uid="{52EF845A-8382-4BF9-A1BC-1889E78D0704}"/>
    <hyperlink ref="A41" r:id="rId78" xr:uid="{A6CD27D8-8C72-4A23-AC1A-450CB4E01212}"/>
    <hyperlink ref="B41" r:id="rId79" display="1702" xr:uid="{7D996BF0-C1E8-4CB7-95FD-B6B307C5AD60}"/>
    <hyperlink ref="A42" r:id="rId80" xr:uid="{58E0F249-EB06-4026-A433-64B04857E844}"/>
    <hyperlink ref="B42" r:id="rId81" display="1020" xr:uid="{7DDF145B-120C-4E03-8BC1-38AA93717734}"/>
    <hyperlink ref="A43" r:id="rId82" xr:uid="{E029F3EB-2DAA-4862-85FE-57852327A650}"/>
    <hyperlink ref="B43" r:id="rId83" display="1930" xr:uid="{36627886-332F-4DF4-B35E-9CA5AF060873}"/>
    <hyperlink ref="A44" r:id="rId84" xr:uid="{7496CCF1-80F1-4A8F-8D15-0984CFF39192}"/>
    <hyperlink ref="B44" r:id="rId85" display="1906" xr:uid="{29889E4C-D919-4E81-855C-2F52811DBD2B}"/>
    <hyperlink ref="A45" r:id="rId86" xr:uid="{B376DC44-C8B9-4DA7-964A-94E5BE752ABC}"/>
    <hyperlink ref="A46" r:id="rId87" xr:uid="{5F635B7B-0CB1-49F2-A366-ABCE22483714}"/>
    <hyperlink ref="A47" r:id="rId88" xr:uid="{AD22088E-F6DD-445E-862B-94C3C3BC0F2D}"/>
    <hyperlink ref="B47" r:id="rId89" display="1830" xr:uid="{03F03280-0D6B-4B71-B141-3103A3F6B888}"/>
    <hyperlink ref="A48" r:id="rId90" xr:uid="{B15B934F-CC8C-4B17-A7D4-770C7653D862}"/>
    <hyperlink ref="B48" r:id="rId91" display="1453" xr:uid="{97139EB1-B6F9-4C6E-867C-4F5B908FC43F}"/>
    <hyperlink ref="A49" r:id="rId92" xr:uid="{D0EEAA60-3911-463E-9585-9EC74DC0EA40}"/>
    <hyperlink ref="B49" r:id="rId93" display="1752" xr:uid="{CD524738-33E7-4416-89FF-E5F9D8406AB4}"/>
    <hyperlink ref="A50" r:id="rId94" xr:uid="{74DA47D7-4464-4FBA-87A8-74647A869346}"/>
    <hyperlink ref="A51" r:id="rId95" xr:uid="{EED9D6F2-777A-470D-A706-5AB49550687D}"/>
    <hyperlink ref="B51" r:id="rId96" display="1890" xr:uid="{D82F3E8D-3ED9-43D8-8B8E-FEC356C35DCB}"/>
    <hyperlink ref="A52" r:id="rId97" xr:uid="{80F5DDC6-996E-440A-BABC-CB6C12C183A1}"/>
    <hyperlink ref="B52" r:id="rId98" display="2492" xr:uid="{29F48387-1178-4AEB-92C7-D6D8A3D9B3C8}"/>
    <hyperlink ref="A53" r:id="rId99" xr:uid="{F931387E-5C00-42AC-A0F2-A62FD61C619B}"/>
    <hyperlink ref="B53" r:id="rId100" display="1440" xr:uid="{B8B44C45-CD1B-47BC-BBF4-EC01B0DBB21A}"/>
    <hyperlink ref="A54" r:id="rId101" xr:uid="{39B2A815-A927-436A-B2D5-E5F17ACB7BDC}"/>
    <hyperlink ref="B54" r:id="rId102" display="1550" xr:uid="{7503DE65-B6BE-45ED-BD1B-27103B167B6B}"/>
    <hyperlink ref="A55" r:id="rId103" xr:uid="{C3E42B01-58AA-4BE4-896A-6266E0BDD611}"/>
    <hyperlink ref="B55" r:id="rId104" display="1844" xr:uid="{90418BED-DBE0-4442-BAD0-3457364022E8}"/>
    <hyperlink ref="A56" r:id="rId105" xr:uid="{6AF0A6DE-F752-4E9C-877C-3BAE6E4633DD}"/>
    <hyperlink ref="B56" r:id="rId106" display="2184" xr:uid="{F99B4DBA-083E-4B7D-AFF3-0B0F3851C791}"/>
    <hyperlink ref="A57" r:id="rId107" xr:uid="{952298CC-D12D-45BD-9978-5041D85E8AF6}"/>
    <hyperlink ref="B57" r:id="rId108" display="2190" xr:uid="{D88091A0-2591-43F1-830A-AF3ACC30B0A5}"/>
    <hyperlink ref="A58" r:id="rId109" xr:uid="{35F231CE-7807-4130-ABE3-91F9FAC51C08}"/>
    <hyperlink ref="B58" r:id="rId110" display="2481" xr:uid="{1B61A2C2-A574-41D7-9F11-4F2A2C36B72C}"/>
    <hyperlink ref="A59" r:id="rId111" xr:uid="{D4C4F3C0-BD5E-47B2-B870-1CDC1E9856DB}"/>
    <hyperlink ref="B59" r:id="rId112" display="2186" xr:uid="{07E2B8CA-D107-41AA-877F-E7639AE65B53}"/>
    <hyperlink ref="A60" r:id="rId113" xr:uid="{0260AEE4-7835-4D5E-A8F3-BA49BB202103}"/>
    <hyperlink ref="B60" r:id="rId114" display="1923" xr:uid="{41F69F2F-DA01-4D83-974A-AE031F0671BB}"/>
    <hyperlink ref="A61" r:id="rId115" xr:uid="{A7860F93-29D3-4D54-BD57-7DF98EA013E4}"/>
    <hyperlink ref="B61" r:id="rId116" display="2368" xr:uid="{6B18621A-2368-44CB-AFA6-0F69EB99AD0B}"/>
    <hyperlink ref="A62" r:id="rId117" xr:uid="{540CF5EB-FEB8-46B2-B4A3-3053170434D8}"/>
    <hyperlink ref="B62" r:id="rId118" display="1089" xr:uid="{B77FDDC7-354B-482A-AFEF-935760366756}"/>
    <hyperlink ref="A63" r:id="rId119" xr:uid="{40AF1DE7-579C-4906-B9D3-8E3C2E5D350D}"/>
    <hyperlink ref="B63" r:id="rId120" display="1867" xr:uid="{26073B2A-9DD9-4011-BB6B-5225E42FE3FD}"/>
    <hyperlink ref="A64" r:id="rId121" xr:uid="{D0E61A5A-F59A-4ADD-9594-36FC9074153E}"/>
    <hyperlink ref="B64" r:id="rId122" display="2703" xr:uid="{357F9678-B800-4949-9D17-205E969698BE}"/>
    <hyperlink ref="A65" r:id="rId123" xr:uid="{35095B54-97D0-4B1A-9637-8B449BF1D1A2}"/>
    <hyperlink ref="B65" r:id="rId124" display="2421" xr:uid="{B0C886C5-F005-4FA5-ADE2-AA280A8D5F8E}"/>
    <hyperlink ref="A66" r:id="rId125" xr:uid="{B81FCD6E-0CB8-42C1-82C4-55A02419A2A5}"/>
    <hyperlink ref="B66" r:id="rId126" display="1803" xr:uid="{55F4DA7E-5280-4D2C-8F98-FFBBEBBC8EA4}"/>
    <hyperlink ref="A67" r:id="rId127" xr:uid="{EA4BCF17-2455-4BBB-9E6D-84DB3AD51AEA}"/>
    <hyperlink ref="B67" r:id="rId128" display="2780" xr:uid="{D0612FF8-DDF1-4BA5-8E28-10081E6FF1CA}"/>
    <hyperlink ref="A68" r:id="rId129" xr:uid="{84612ADA-4854-49D3-824F-C705839E36B8}"/>
    <hyperlink ref="A69" r:id="rId130" xr:uid="{B3B3FE18-8573-49DF-9BF0-F9FBC041DC2D}"/>
    <hyperlink ref="B69" r:id="rId131" display="2726" xr:uid="{67CED3E7-A8D7-4FF8-B7A5-B8BCA3526B51}"/>
    <hyperlink ref="A70" r:id="rId132" xr:uid="{040145A9-2DCF-42AE-A5C5-9AEF1EAA2892}"/>
    <hyperlink ref="B70" r:id="rId133" display="2601" xr:uid="{5981C326-12CB-4C4F-8684-A395BCE20200}"/>
    <hyperlink ref="A71" r:id="rId134" xr:uid="{C0568D20-068B-48F6-90F7-BC9EBC56ECA3}"/>
    <hyperlink ref="B71" r:id="rId135" display="1001" xr:uid="{6A9DEC56-E250-4B3B-8AAF-E9A56FDB18D5}"/>
    <hyperlink ref="A72" r:id="rId136" xr:uid="{A9588A27-5574-42CD-8381-5204678100F5}"/>
    <hyperlink ref="B72" r:id="rId137" display="1887" xr:uid="{30F43852-6348-4CDF-A815-F46925B5EB99}"/>
    <hyperlink ref="A73" r:id="rId138" xr:uid="{CEF023FA-AB28-4680-83E2-4B98F4C851CC}"/>
    <hyperlink ref="B73" r:id="rId139" display="2038" xr:uid="{70252061-5E96-412A-873D-9B01D8D287D1}"/>
  </hyperlinks>
  <pageMargins left="0.7" right="0.7" top="0.75" bottom="0.75" header="0.3" footer="0.3"/>
  <tableParts count="1">
    <tablePart r:id="rId140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11A1-9A9F-4BB7-B3EF-D7B9D26C7EE8}">
  <dimension ref="A1:F67"/>
  <sheetViews>
    <sheetView topLeftCell="A63" workbookViewId="0">
      <selection activeCell="C67" sqref="C67:E6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1569</v>
      </c>
      <c r="B2" s="3"/>
      <c r="C2" s="3">
        <v>82</v>
      </c>
      <c r="D2" s="8" t="s">
        <v>353</v>
      </c>
      <c r="E2" s="3">
        <v>54</v>
      </c>
      <c r="F2" s="4">
        <v>22423</v>
      </c>
    </row>
    <row r="3" spans="1:6" ht="15.75">
      <c r="A3" s="5" t="s">
        <v>1464</v>
      </c>
      <c r="B3" s="5">
        <v>48220</v>
      </c>
      <c r="C3" s="6">
        <v>67</v>
      </c>
      <c r="D3" s="6">
        <v>13</v>
      </c>
      <c r="E3" s="6">
        <v>67</v>
      </c>
      <c r="F3" s="7">
        <v>19900</v>
      </c>
    </row>
    <row r="4" spans="1:6" ht="15.75">
      <c r="A4" s="2" t="s">
        <v>1570</v>
      </c>
      <c r="B4" s="3"/>
      <c r="C4" s="3">
        <v>62</v>
      </c>
      <c r="D4" s="3">
        <v>43</v>
      </c>
      <c r="E4" s="3">
        <v>66</v>
      </c>
      <c r="F4" s="4">
        <v>19435</v>
      </c>
    </row>
    <row r="5" spans="1:6" ht="30.75">
      <c r="A5" s="5" t="s">
        <v>1571</v>
      </c>
      <c r="B5" s="5">
        <v>48146</v>
      </c>
      <c r="C5" s="6">
        <v>60</v>
      </c>
      <c r="D5" s="9" t="s">
        <v>353</v>
      </c>
      <c r="E5" s="6">
        <v>50</v>
      </c>
      <c r="F5" s="7">
        <v>38144</v>
      </c>
    </row>
    <row r="6" spans="1:6" ht="30.75">
      <c r="A6" s="2" t="s">
        <v>1572</v>
      </c>
      <c r="B6" s="3"/>
      <c r="C6" s="3">
        <v>60</v>
      </c>
      <c r="D6" s="8" t="s">
        <v>353</v>
      </c>
      <c r="E6" s="3">
        <v>49</v>
      </c>
      <c r="F6" s="4">
        <v>25883</v>
      </c>
    </row>
    <row r="7" spans="1:6" ht="30.75">
      <c r="A7" s="5" t="s">
        <v>294</v>
      </c>
      <c r="B7" s="5">
        <v>48009</v>
      </c>
      <c r="C7" s="6">
        <v>60</v>
      </c>
      <c r="D7" s="9" t="s">
        <v>353</v>
      </c>
      <c r="E7" s="6">
        <v>47</v>
      </c>
      <c r="F7" s="7">
        <v>20103</v>
      </c>
    </row>
    <row r="8" spans="1:6" ht="15.75">
      <c r="A8" s="2" t="s">
        <v>1573</v>
      </c>
      <c r="B8" s="2">
        <v>48126</v>
      </c>
      <c r="C8" s="3">
        <v>58</v>
      </c>
      <c r="D8" s="8" t="s">
        <v>353</v>
      </c>
      <c r="E8" s="3">
        <v>47</v>
      </c>
      <c r="F8" s="4">
        <v>98153</v>
      </c>
    </row>
    <row r="9" spans="1:6" ht="30.75">
      <c r="A9" s="5" t="s">
        <v>1574</v>
      </c>
      <c r="B9" s="5">
        <v>48073</v>
      </c>
      <c r="C9" s="6">
        <v>57</v>
      </c>
      <c r="D9" s="9" t="s">
        <v>353</v>
      </c>
      <c r="E9" s="6">
        <v>53</v>
      </c>
      <c r="F9" s="7">
        <v>57236</v>
      </c>
    </row>
    <row r="10" spans="1:6" ht="30.75">
      <c r="A10" s="2" t="s">
        <v>1575</v>
      </c>
      <c r="B10" s="2">
        <v>48021</v>
      </c>
      <c r="C10" s="3">
        <v>57</v>
      </c>
      <c r="D10" s="8" t="s">
        <v>353</v>
      </c>
      <c r="E10" s="3">
        <v>47</v>
      </c>
      <c r="F10" s="4">
        <v>32442</v>
      </c>
    </row>
    <row r="11" spans="1:6" ht="30.75">
      <c r="A11" s="5" t="s">
        <v>1576</v>
      </c>
      <c r="B11" s="5">
        <v>48071</v>
      </c>
      <c r="C11" s="6">
        <v>57</v>
      </c>
      <c r="D11" s="9" t="s">
        <v>353</v>
      </c>
      <c r="E11" s="6">
        <v>48</v>
      </c>
      <c r="F11" s="7">
        <v>29694</v>
      </c>
    </row>
    <row r="12" spans="1:6" ht="30.75">
      <c r="A12" s="2" t="s">
        <v>1577</v>
      </c>
      <c r="B12" s="2">
        <v>49504</v>
      </c>
      <c r="C12" s="3">
        <v>56</v>
      </c>
      <c r="D12" s="3">
        <v>37</v>
      </c>
      <c r="E12" s="3">
        <v>52</v>
      </c>
      <c r="F12" s="4">
        <v>188040</v>
      </c>
    </row>
    <row r="13" spans="1:6" ht="30.75">
      <c r="A13" s="5" t="s">
        <v>1578</v>
      </c>
      <c r="B13" s="5">
        <v>48825</v>
      </c>
      <c r="C13" s="6">
        <v>54</v>
      </c>
      <c r="D13" s="9" t="s">
        <v>353</v>
      </c>
      <c r="E13" s="6">
        <v>80</v>
      </c>
      <c r="F13" s="7">
        <v>48579</v>
      </c>
    </row>
    <row r="14" spans="1:6" ht="15.75">
      <c r="A14" s="2" t="s">
        <v>1579</v>
      </c>
      <c r="B14" s="3"/>
      <c r="C14" s="3">
        <v>54</v>
      </c>
      <c r="D14" s="8" t="s">
        <v>353</v>
      </c>
      <c r="E14" s="3">
        <v>54</v>
      </c>
      <c r="F14" s="4">
        <v>34932</v>
      </c>
    </row>
    <row r="15" spans="1:6" ht="30.75">
      <c r="A15" s="5" t="s">
        <v>1580</v>
      </c>
      <c r="B15" s="6"/>
      <c r="C15" s="6">
        <v>54</v>
      </c>
      <c r="D15" s="9" t="s">
        <v>353</v>
      </c>
      <c r="E15" s="6">
        <v>56</v>
      </c>
      <c r="F15" s="7">
        <v>26016</v>
      </c>
    </row>
    <row r="16" spans="1:6" ht="30.75">
      <c r="A16" s="2" t="s">
        <v>1581</v>
      </c>
      <c r="B16" s="2">
        <v>48104</v>
      </c>
      <c r="C16" s="3">
        <v>52</v>
      </c>
      <c r="D16" s="3">
        <v>49</v>
      </c>
      <c r="E16" s="3">
        <v>71</v>
      </c>
      <c r="F16" s="4">
        <v>113934</v>
      </c>
    </row>
    <row r="17" spans="1:6" ht="91.5">
      <c r="A17" s="5" t="s">
        <v>1582</v>
      </c>
      <c r="B17" s="5">
        <v>48228</v>
      </c>
      <c r="C17" s="6">
        <v>51</v>
      </c>
      <c r="D17" s="6">
        <v>36</v>
      </c>
      <c r="E17" s="6">
        <v>52</v>
      </c>
      <c r="F17" s="7">
        <v>713777</v>
      </c>
    </row>
    <row r="18" spans="1:6" ht="30.75">
      <c r="A18" s="2" t="s">
        <v>1583</v>
      </c>
      <c r="B18" s="2">
        <v>48101</v>
      </c>
      <c r="C18" s="3">
        <v>51</v>
      </c>
      <c r="D18" s="8" t="s">
        <v>353</v>
      </c>
      <c r="E18" s="3">
        <v>44</v>
      </c>
      <c r="F18" s="4">
        <v>28210</v>
      </c>
    </row>
    <row r="19" spans="1:6" ht="30.75">
      <c r="A19" s="5" t="s">
        <v>1370</v>
      </c>
      <c r="B19" s="5">
        <v>48135</v>
      </c>
      <c r="C19" s="6">
        <v>50</v>
      </c>
      <c r="D19" s="9" t="s">
        <v>353</v>
      </c>
      <c r="E19" s="6">
        <v>44</v>
      </c>
      <c r="F19" s="7">
        <v>27692</v>
      </c>
    </row>
    <row r="20" spans="1:6" ht="30.75">
      <c r="A20" s="2" t="s">
        <v>1584</v>
      </c>
      <c r="B20" s="2">
        <v>48195</v>
      </c>
      <c r="C20" s="3">
        <v>49</v>
      </c>
      <c r="D20" s="8" t="s">
        <v>353</v>
      </c>
      <c r="E20" s="3">
        <v>45</v>
      </c>
      <c r="F20" s="4">
        <v>30047</v>
      </c>
    </row>
    <row r="21" spans="1:6" ht="15.75">
      <c r="A21" s="5" t="s">
        <v>1418</v>
      </c>
      <c r="B21" s="6"/>
      <c r="C21" s="6">
        <v>48</v>
      </c>
      <c r="D21" s="9" t="s">
        <v>353</v>
      </c>
      <c r="E21" s="6">
        <v>46</v>
      </c>
      <c r="F21" s="7">
        <v>20733</v>
      </c>
    </row>
    <row r="22" spans="1:6" ht="30.75">
      <c r="A22" s="2" t="s">
        <v>1585</v>
      </c>
      <c r="B22" s="2">
        <v>49001</v>
      </c>
      <c r="C22" s="3">
        <v>47</v>
      </c>
      <c r="D22" s="8" t="s">
        <v>353</v>
      </c>
      <c r="E22" s="3">
        <v>50</v>
      </c>
      <c r="F22" s="4">
        <v>74262</v>
      </c>
    </row>
    <row r="23" spans="1:6" ht="30.75">
      <c r="A23" s="5" t="s">
        <v>1586</v>
      </c>
      <c r="B23" s="5">
        <v>48080</v>
      </c>
      <c r="C23" s="6">
        <v>47</v>
      </c>
      <c r="D23" s="9" t="s">
        <v>353</v>
      </c>
      <c r="E23" s="6">
        <v>42</v>
      </c>
      <c r="F23" s="7">
        <v>59715</v>
      </c>
    </row>
    <row r="24" spans="1:6" ht="30.75">
      <c r="A24" s="2" t="s">
        <v>1587</v>
      </c>
      <c r="B24" s="2">
        <v>48127</v>
      </c>
      <c r="C24" s="3">
        <v>47</v>
      </c>
      <c r="D24" s="8" t="s">
        <v>353</v>
      </c>
      <c r="E24" s="3">
        <v>49</v>
      </c>
      <c r="F24" s="4">
        <v>57774</v>
      </c>
    </row>
    <row r="25" spans="1:6" ht="15.75">
      <c r="A25" s="5" t="s">
        <v>697</v>
      </c>
      <c r="B25" s="5">
        <v>48066</v>
      </c>
      <c r="C25" s="6">
        <v>47</v>
      </c>
      <c r="D25" s="9" t="s">
        <v>353</v>
      </c>
      <c r="E25" s="6">
        <v>45</v>
      </c>
      <c r="F25" s="7">
        <v>47299</v>
      </c>
    </row>
    <row r="26" spans="1:6" ht="15.75">
      <c r="A26" s="2" t="s">
        <v>318</v>
      </c>
      <c r="B26" s="3"/>
      <c r="C26" s="3">
        <v>47</v>
      </c>
      <c r="D26" s="8" t="s">
        <v>353</v>
      </c>
      <c r="E26" s="3">
        <v>58</v>
      </c>
      <c r="F26" s="4">
        <v>33534</v>
      </c>
    </row>
    <row r="27" spans="1:6" ht="15.75">
      <c r="A27" s="5" t="s">
        <v>1588</v>
      </c>
      <c r="B27" s="6"/>
      <c r="C27" s="6">
        <v>47</v>
      </c>
      <c r="D27" s="9" t="s">
        <v>353</v>
      </c>
      <c r="E27" s="6">
        <v>60</v>
      </c>
      <c r="F27" s="7">
        <v>33051</v>
      </c>
    </row>
    <row r="28" spans="1:6" ht="30.75">
      <c r="A28" s="2" t="s">
        <v>1589</v>
      </c>
      <c r="B28" s="3"/>
      <c r="C28" s="3">
        <v>47</v>
      </c>
      <c r="D28" s="8" t="s">
        <v>353</v>
      </c>
      <c r="E28" s="3">
        <v>47</v>
      </c>
      <c r="F28" s="4">
        <v>30184</v>
      </c>
    </row>
    <row r="29" spans="1:6" ht="30.75">
      <c r="A29" s="5" t="s">
        <v>1590</v>
      </c>
      <c r="B29" s="6"/>
      <c r="C29" s="6">
        <v>47</v>
      </c>
      <c r="D29" s="9" t="s">
        <v>353</v>
      </c>
      <c r="E29" s="6">
        <v>60</v>
      </c>
      <c r="F29" s="7">
        <v>21355</v>
      </c>
    </row>
    <row r="30" spans="1:6" ht="15.75">
      <c r="A30" s="2" t="s">
        <v>1591</v>
      </c>
      <c r="B30" s="3"/>
      <c r="C30" s="3">
        <v>47</v>
      </c>
      <c r="D30" s="8" t="s">
        <v>353</v>
      </c>
      <c r="E30" s="3">
        <v>52</v>
      </c>
      <c r="F30" s="4">
        <v>21133</v>
      </c>
    </row>
    <row r="31" spans="1:6" ht="15.75">
      <c r="A31" s="5" t="s">
        <v>316</v>
      </c>
      <c r="B31" s="5">
        <v>48915</v>
      </c>
      <c r="C31" s="6">
        <v>46</v>
      </c>
      <c r="D31" s="6">
        <v>34</v>
      </c>
      <c r="E31" s="6">
        <v>55</v>
      </c>
      <c r="F31" s="7">
        <v>114297</v>
      </c>
    </row>
    <row r="32" spans="1:6" ht="15.75">
      <c r="A32" s="2" t="s">
        <v>1163</v>
      </c>
      <c r="B32" s="2">
        <v>48237</v>
      </c>
      <c r="C32" s="3">
        <v>45</v>
      </c>
      <c r="D32" s="8" t="s">
        <v>353</v>
      </c>
      <c r="E32" s="3">
        <v>42</v>
      </c>
      <c r="F32" s="4">
        <v>29319</v>
      </c>
    </row>
    <row r="33" spans="1:6" ht="15.75">
      <c r="A33" s="5" t="s">
        <v>1592</v>
      </c>
      <c r="B33" s="5">
        <v>48089</v>
      </c>
      <c r="C33" s="6">
        <v>44</v>
      </c>
      <c r="D33" s="9" t="s">
        <v>353</v>
      </c>
      <c r="E33" s="6">
        <v>44</v>
      </c>
      <c r="F33" s="7">
        <v>134056</v>
      </c>
    </row>
    <row r="34" spans="1:6" ht="15.75">
      <c r="A34" s="2" t="s">
        <v>1593</v>
      </c>
      <c r="B34" s="2">
        <v>48503</v>
      </c>
      <c r="C34" s="3">
        <v>44</v>
      </c>
      <c r="D34" s="3">
        <v>31</v>
      </c>
      <c r="E34" s="3">
        <v>44</v>
      </c>
      <c r="F34" s="4">
        <v>102434</v>
      </c>
    </row>
    <row r="35" spans="1:6" ht="15.75">
      <c r="A35" s="5" t="s">
        <v>1594</v>
      </c>
      <c r="B35" s="6"/>
      <c r="C35" s="6">
        <v>43</v>
      </c>
      <c r="D35" s="9" t="s">
        <v>353</v>
      </c>
      <c r="E35" s="6">
        <v>42</v>
      </c>
      <c r="F35" s="7">
        <v>17593</v>
      </c>
    </row>
    <row r="36" spans="1:6" ht="15.75">
      <c r="A36" s="2" t="s">
        <v>1595</v>
      </c>
      <c r="B36" s="2">
        <v>48602</v>
      </c>
      <c r="C36" s="3">
        <v>42</v>
      </c>
      <c r="D36" s="8" t="s">
        <v>353</v>
      </c>
      <c r="E36" s="3">
        <v>47</v>
      </c>
      <c r="F36" s="4">
        <v>51508</v>
      </c>
    </row>
    <row r="37" spans="1:6" ht="30.75">
      <c r="A37" s="5" t="s">
        <v>1596</v>
      </c>
      <c r="B37" s="5">
        <v>49440</v>
      </c>
      <c r="C37" s="6">
        <v>42</v>
      </c>
      <c r="D37" s="9" t="s">
        <v>353</v>
      </c>
      <c r="E37" s="6">
        <v>50</v>
      </c>
      <c r="F37" s="7">
        <v>38401</v>
      </c>
    </row>
    <row r="38" spans="1:6" ht="15.75">
      <c r="A38" s="2" t="s">
        <v>1597</v>
      </c>
      <c r="B38" s="2">
        <v>48340</v>
      </c>
      <c r="C38" s="3">
        <v>41</v>
      </c>
      <c r="D38" s="8" t="s">
        <v>353</v>
      </c>
      <c r="E38" s="3">
        <v>43</v>
      </c>
      <c r="F38" s="4">
        <v>59515</v>
      </c>
    </row>
    <row r="39" spans="1:6" ht="15.75">
      <c r="A39" s="5" t="s">
        <v>1598</v>
      </c>
      <c r="B39" s="5">
        <v>48185</v>
      </c>
      <c r="C39" s="6">
        <v>40</v>
      </c>
      <c r="D39" s="9" t="s">
        <v>353</v>
      </c>
      <c r="E39" s="6">
        <v>45</v>
      </c>
      <c r="F39" s="7">
        <v>84094</v>
      </c>
    </row>
    <row r="40" spans="1:6" ht="15.75">
      <c r="A40" s="2" t="s">
        <v>1599</v>
      </c>
      <c r="B40" s="3"/>
      <c r="C40" s="3">
        <v>40</v>
      </c>
      <c r="D40" s="8" t="s">
        <v>353</v>
      </c>
      <c r="E40" s="3">
        <v>40</v>
      </c>
      <c r="F40" s="4">
        <v>18853</v>
      </c>
    </row>
    <row r="41" spans="1:6" ht="15.75">
      <c r="A41" s="5" t="s">
        <v>96</v>
      </c>
      <c r="B41" s="5">
        <v>49509</v>
      </c>
      <c r="C41" s="6">
        <v>39</v>
      </c>
      <c r="D41" s="9" t="s">
        <v>353</v>
      </c>
      <c r="E41" s="6">
        <v>42</v>
      </c>
      <c r="F41" s="7">
        <v>72125</v>
      </c>
    </row>
    <row r="42" spans="1:6" ht="30.75">
      <c r="A42" s="2" t="s">
        <v>1600</v>
      </c>
      <c r="B42" s="3"/>
      <c r="C42" s="3">
        <v>37</v>
      </c>
      <c r="D42" s="8" t="s">
        <v>353</v>
      </c>
      <c r="E42" s="3">
        <v>38</v>
      </c>
      <c r="F42" s="4">
        <v>52347</v>
      </c>
    </row>
    <row r="43" spans="1:6" ht="15.75">
      <c r="A43" s="5" t="s">
        <v>1601</v>
      </c>
      <c r="B43" s="5">
        <v>48154</v>
      </c>
      <c r="C43" s="6">
        <v>36</v>
      </c>
      <c r="D43" s="9" t="s">
        <v>353</v>
      </c>
      <c r="E43" s="6">
        <v>45</v>
      </c>
      <c r="F43" s="7">
        <v>96942</v>
      </c>
    </row>
    <row r="44" spans="1:6" ht="15.75">
      <c r="A44" s="2" t="s">
        <v>1602</v>
      </c>
      <c r="B44" s="2">
        <v>48180</v>
      </c>
      <c r="C44" s="3">
        <v>36</v>
      </c>
      <c r="D44" s="8" t="s">
        <v>353</v>
      </c>
      <c r="E44" s="3">
        <v>38</v>
      </c>
      <c r="F44" s="4">
        <v>63131</v>
      </c>
    </row>
    <row r="45" spans="1:6" ht="30.75">
      <c r="A45" s="5" t="s">
        <v>1603</v>
      </c>
      <c r="B45" s="5">
        <v>48034</v>
      </c>
      <c r="C45" s="6">
        <v>34</v>
      </c>
      <c r="D45" s="9" t="s">
        <v>353</v>
      </c>
      <c r="E45" s="6">
        <v>39</v>
      </c>
      <c r="F45" s="7">
        <v>71739</v>
      </c>
    </row>
    <row r="46" spans="1:6" ht="30.75">
      <c r="A46" s="2" t="s">
        <v>1604</v>
      </c>
      <c r="B46" s="2">
        <v>48310</v>
      </c>
      <c r="C46" s="3">
        <v>33</v>
      </c>
      <c r="D46" s="8" t="s">
        <v>353</v>
      </c>
      <c r="E46" s="3">
        <v>37</v>
      </c>
      <c r="F46" s="4">
        <v>129699</v>
      </c>
    </row>
    <row r="47" spans="1:6" ht="15.75">
      <c r="A47" s="5" t="s">
        <v>1605</v>
      </c>
      <c r="B47" s="5">
        <v>48141</v>
      </c>
      <c r="C47" s="6">
        <v>33</v>
      </c>
      <c r="D47" s="9" t="s">
        <v>353</v>
      </c>
      <c r="E47" s="6">
        <v>37</v>
      </c>
      <c r="F47" s="7">
        <v>25369</v>
      </c>
    </row>
    <row r="48" spans="1:6" ht="15.75">
      <c r="A48" s="2" t="s">
        <v>1606</v>
      </c>
      <c r="B48" s="3"/>
      <c r="C48" s="3">
        <v>30</v>
      </c>
      <c r="D48" s="8" t="s">
        <v>353</v>
      </c>
      <c r="E48" s="3">
        <v>47</v>
      </c>
      <c r="F48" s="4">
        <v>41863</v>
      </c>
    </row>
    <row r="49" spans="1:6" ht="15.75">
      <c r="A49" s="5" t="s">
        <v>372</v>
      </c>
      <c r="B49" s="5">
        <v>48085</v>
      </c>
      <c r="C49" s="6">
        <v>29</v>
      </c>
      <c r="D49" s="9" t="s">
        <v>353</v>
      </c>
      <c r="E49" s="6">
        <v>41</v>
      </c>
      <c r="F49" s="7">
        <v>80980</v>
      </c>
    </row>
    <row r="50" spans="1:6" ht="15.75">
      <c r="A50" s="2" t="s">
        <v>1607</v>
      </c>
      <c r="B50" s="3"/>
      <c r="C50" s="3">
        <v>29</v>
      </c>
      <c r="D50" s="8" t="s">
        <v>353</v>
      </c>
      <c r="E50" s="3">
        <v>43</v>
      </c>
      <c r="F50" s="4">
        <v>23925</v>
      </c>
    </row>
    <row r="51" spans="1:6" ht="30.75">
      <c r="A51" s="5" t="s">
        <v>1608</v>
      </c>
      <c r="B51" s="5">
        <v>48326</v>
      </c>
      <c r="C51" s="6">
        <v>26</v>
      </c>
      <c r="D51" s="9" t="s">
        <v>353</v>
      </c>
      <c r="E51" s="6">
        <v>42</v>
      </c>
      <c r="F51" s="7">
        <v>21412</v>
      </c>
    </row>
    <row r="52" spans="1:6" ht="30.75">
      <c r="A52" s="2" t="s">
        <v>1609</v>
      </c>
      <c r="B52" s="2">
        <v>48336</v>
      </c>
      <c r="C52" s="3">
        <v>25</v>
      </c>
      <c r="D52" s="8" t="s">
        <v>353</v>
      </c>
      <c r="E52" s="3">
        <v>36</v>
      </c>
      <c r="F52" s="4">
        <v>79740</v>
      </c>
    </row>
    <row r="53" spans="1:6" ht="30.75">
      <c r="A53" s="5" t="s">
        <v>1610</v>
      </c>
      <c r="B53" s="6"/>
      <c r="C53" s="6">
        <v>25</v>
      </c>
      <c r="D53" s="9" t="s">
        <v>353</v>
      </c>
      <c r="E53" s="6">
        <v>41</v>
      </c>
      <c r="F53" s="7">
        <v>48707</v>
      </c>
    </row>
    <row r="54" spans="1:6" ht="15.75">
      <c r="A54" s="2" t="s">
        <v>1611</v>
      </c>
      <c r="B54" s="2">
        <v>48529</v>
      </c>
      <c r="C54" s="3">
        <v>24</v>
      </c>
      <c r="D54" s="8" t="s">
        <v>353</v>
      </c>
      <c r="E54" s="3">
        <v>33</v>
      </c>
      <c r="F54" s="4">
        <v>29999</v>
      </c>
    </row>
    <row r="55" spans="1:6" ht="15.75">
      <c r="A55" s="5" t="s">
        <v>1612</v>
      </c>
      <c r="B55" s="6"/>
      <c r="C55" s="6">
        <v>23</v>
      </c>
      <c r="D55" s="9" t="s">
        <v>353</v>
      </c>
      <c r="E55" s="6">
        <v>39</v>
      </c>
      <c r="F55" s="7">
        <v>16538</v>
      </c>
    </row>
    <row r="56" spans="1:6" ht="15.75">
      <c r="A56" s="2" t="s">
        <v>1613</v>
      </c>
      <c r="B56" s="3"/>
      <c r="C56" s="3">
        <v>22</v>
      </c>
      <c r="D56" s="8" t="s">
        <v>353</v>
      </c>
      <c r="E56" s="3">
        <v>34</v>
      </c>
      <c r="F56" s="4">
        <v>23537</v>
      </c>
    </row>
    <row r="57" spans="1:6" ht="30.75">
      <c r="A57" s="5" t="s">
        <v>1614</v>
      </c>
      <c r="B57" s="5">
        <v>48309</v>
      </c>
      <c r="C57" s="6">
        <v>20</v>
      </c>
      <c r="D57" s="9" t="s">
        <v>353</v>
      </c>
      <c r="E57" s="6">
        <v>32</v>
      </c>
      <c r="F57" s="7">
        <v>70995</v>
      </c>
    </row>
    <row r="58" spans="1:6" ht="15.75">
      <c r="A58" s="2" t="s">
        <v>1337</v>
      </c>
      <c r="B58" s="2">
        <v>49024</v>
      </c>
      <c r="C58" s="3">
        <v>20</v>
      </c>
      <c r="D58" s="8" t="s">
        <v>353</v>
      </c>
      <c r="E58" s="3">
        <v>46</v>
      </c>
      <c r="F58" s="4">
        <v>46292</v>
      </c>
    </row>
    <row r="59" spans="1:6" ht="15.75">
      <c r="A59" s="5" t="s">
        <v>1615</v>
      </c>
      <c r="B59" s="6"/>
      <c r="C59" s="6">
        <v>20</v>
      </c>
      <c r="D59" s="9" t="s">
        <v>353</v>
      </c>
      <c r="E59" s="6">
        <v>40</v>
      </c>
      <c r="F59" s="7">
        <v>21369</v>
      </c>
    </row>
    <row r="60" spans="1:6" ht="15.75">
      <c r="A60" s="2" t="s">
        <v>1616</v>
      </c>
      <c r="B60" s="3"/>
      <c r="C60" s="3">
        <v>20</v>
      </c>
      <c r="D60" s="8" t="s">
        <v>353</v>
      </c>
      <c r="E60" s="3">
        <v>43</v>
      </c>
      <c r="F60" s="4">
        <v>19220</v>
      </c>
    </row>
    <row r="61" spans="1:6" ht="15.75">
      <c r="A61" s="5" t="s">
        <v>1617</v>
      </c>
      <c r="B61" s="5">
        <v>48375</v>
      </c>
      <c r="C61" s="6">
        <v>19</v>
      </c>
      <c r="D61" s="9" t="s">
        <v>353</v>
      </c>
      <c r="E61" s="6">
        <v>45</v>
      </c>
      <c r="F61" s="7">
        <v>55224</v>
      </c>
    </row>
    <row r="62" spans="1:6" ht="15.75">
      <c r="A62" s="2" t="s">
        <v>1618</v>
      </c>
      <c r="B62" s="3"/>
      <c r="C62" s="3">
        <v>18</v>
      </c>
      <c r="D62" s="8" t="s">
        <v>353</v>
      </c>
      <c r="E62" s="3">
        <v>41</v>
      </c>
      <c r="F62" s="4">
        <v>23973</v>
      </c>
    </row>
    <row r="63" spans="1:6" ht="15.75">
      <c r="A63" s="5" t="s">
        <v>1619</v>
      </c>
      <c r="B63" s="6"/>
      <c r="C63" s="6">
        <v>18</v>
      </c>
      <c r="D63" s="9" t="s">
        <v>353</v>
      </c>
      <c r="E63" s="6">
        <v>32</v>
      </c>
      <c r="F63" s="7">
        <v>17579</v>
      </c>
    </row>
    <row r="64" spans="1:6" ht="15.75">
      <c r="A64" s="2" t="s">
        <v>1620</v>
      </c>
      <c r="B64" s="3"/>
      <c r="C64" s="3">
        <v>16</v>
      </c>
      <c r="D64" s="8" t="s">
        <v>353</v>
      </c>
      <c r="E64" s="3">
        <v>32</v>
      </c>
      <c r="F64" s="4">
        <v>23989</v>
      </c>
    </row>
    <row r="65" spans="1:6" ht="30.75">
      <c r="A65" s="5" t="s">
        <v>1621</v>
      </c>
      <c r="B65" s="6"/>
      <c r="C65" s="6">
        <v>15</v>
      </c>
      <c r="D65" s="9" t="s">
        <v>353</v>
      </c>
      <c r="E65" s="6">
        <v>31</v>
      </c>
      <c r="F65" s="7">
        <v>23994</v>
      </c>
    </row>
    <row r="66" spans="1:6" ht="30.75">
      <c r="A66" s="2" t="s">
        <v>1622</v>
      </c>
      <c r="B66" s="3"/>
      <c r="C66" s="3">
        <v>8</v>
      </c>
      <c r="D66" s="8" t="s">
        <v>353</v>
      </c>
      <c r="E66" s="3">
        <v>26</v>
      </c>
      <c r="F66" s="4">
        <v>25867</v>
      </c>
    </row>
    <row r="67" spans="1:6" ht="15.75">
      <c r="A67" s="2" t="s">
        <v>384</v>
      </c>
      <c r="B67" s="3"/>
      <c r="C67" s="21">
        <f>MEDIAN(C2:C66)</f>
        <v>44</v>
      </c>
      <c r="D67" s="21">
        <f t="shared" ref="D67:E67" si="0">MEDIAN(D2:D66)</f>
        <v>36</v>
      </c>
      <c r="E67" s="21">
        <f t="shared" si="0"/>
        <v>45</v>
      </c>
      <c r="F67" s="4"/>
    </row>
  </sheetData>
  <hyperlinks>
    <hyperlink ref="A2" r:id="rId1" xr:uid="{D76E15DC-58F1-4F08-994A-8654AF33339E}"/>
    <hyperlink ref="A3" r:id="rId2" xr:uid="{E6868CC2-D99C-40F4-BC57-6FD2EB38DB87}"/>
    <hyperlink ref="B3" r:id="rId3" display="48220" xr:uid="{597C2DC3-7EB3-4C98-AFAE-2F10FDE212CB}"/>
    <hyperlink ref="A4" r:id="rId4" xr:uid="{87FCA7C3-D5B1-493B-A708-C4D5F37D5053}"/>
    <hyperlink ref="A5" r:id="rId5" xr:uid="{D3345050-C35D-4AC9-80FE-0916D446F816}"/>
    <hyperlink ref="B5" r:id="rId6" display="48146" xr:uid="{1A46C0B3-C81A-4C42-B642-E1AACB7AE521}"/>
    <hyperlink ref="A6" r:id="rId7" xr:uid="{F841B383-9FBD-4A1B-ADC5-3CD435AA4F27}"/>
    <hyperlink ref="A7" r:id="rId8" xr:uid="{FBE1112D-0703-4457-BF65-F91CF7D0D5BC}"/>
    <hyperlink ref="B7" r:id="rId9" display="48009" xr:uid="{8E582408-87DD-4797-A1B5-0740C3FA8B1F}"/>
    <hyperlink ref="A8" r:id="rId10" xr:uid="{9916ECB0-047B-41E2-B189-669B6B72E5FB}"/>
    <hyperlink ref="B8" r:id="rId11" display="48126" xr:uid="{0520C6D4-EE3C-471D-9FFF-ACCB4268C416}"/>
    <hyperlink ref="A9" r:id="rId12" xr:uid="{177972C4-4858-4D92-B76C-C8B191426E70}"/>
    <hyperlink ref="B9" r:id="rId13" display="48073" xr:uid="{424255F8-79C5-44B3-8246-05EEEA9AA2CF}"/>
    <hyperlink ref="A10" r:id="rId14" xr:uid="{DAAF9B05-2F37-4DD5-ACFA-89D41A059CE6}"/>
    <hyperlink ref="B10" r:id="rId15" display="48021" xr:uid="{5C671E3D-BF8C-4717-AD60-D523B59830E1}"/>
    <hyperlink ref="A11" r:id="rId16" xr:uid="{328DDAFD-EB72-4C5F-9E77-EB6B44E443BC}"/>
    <hyperlink ref="B11" r:id="rId17" display="48071" xr:uid="{EEF691C1-320A-4034-AA91-ECA95A53253E}"/>
    <hyperlink ref="A12" r:id="rId18" xr:uid="{34E0D622-310B-440B-A5FD-5EF3487D502E}"/>
    <hyperlink ref="B12" r:id="rId19" display="49504" xr:uid="{0609C736-ABEF-4FE1-BD83-EE1041DE9EBC}"/>
    <hyperlink ref="A13" r:id="rId20" xr:uid="{D4B1F7FD-491C-4676-A64F-6C596BA268F4}"/>
    <hyperlink ref="B13" r:id="rId21" display="48825" xr:uid="{7D097D4A-204C-4730-A3FA-2EF6619C4631}"/>
    <hyperlink ref="A14" r:id="rId22" xr:uid="{A7DB4228-EF9D-4EFE-A3A6-10478FFC6C1A}"/>
    <hyperlink ref="A15" r:id="rId23" xr:uid="{ABCE2050-AC76-4BC8-8932-E461661655AE}"/>
    <hyperlink ref="A16" r:id="rId24" xr:uid="{59E8E7E9-B0A8-43DF-B39C-59EEBFABC255}"/>
    <hyperlink ref="B16" r:id="rId25" display="48104" xr:uid="{32DFC869-5213-4587-B85D-5BE958BCC2A7}"/>
    <hyperlink ref="A17" r:id="rId26" xr:uid="{5BC4D6A5-F415-46AD-9A8A-B76319C844CF}"/>
    <hyperlink ref="B17" r:id="rId27" display="48228" xr:uid="{3F7DC236-AE35-4CF3-BF2E-CBA034F41711}"/>
    <hyperlink ref="A18" r:id="rId28" xr:uid="{3F0C6730-9379-4A3E-A61E-A09C6889D43E}"/>
    <hyperlink ref="B18" r:id="rId29" display="48101" xr:uid="{5DD89C0F-0E95-4442-AB3F-55910ABD4237}"/>
    <hyperlink ref="A19" r:id="rId30" xr:uid="{AD39FF88-907F-489C-B74B-D239F259CB05}"/>
    <hyperlink ref="B19" r:id="rId31" display="48135" xr:uid="{755AA292-33B6-4F91-BB8A-79D3BD12601C}"/>
    <hyperlink ref="A20" r:id="rId32" xr:uid="{142AB927-18F6-44F2-9F47-E51ED4ADF28D}"/>
    <hyperlink ref="B20" r:id="rId33" display="48195" xr:uid="{F0A87C5D-76F7-44DA-B779-2A14D7A00694}"/>
    <hyperlink ref="A21" r:id="rId34" xr:uid="{886044D4-4D60-4EA5-BCB6-3FB7952CB050}"/>
    <hyperlink ref="A22" r:id="rId35" xr:uid="{F33EA3F0-ADDC-4B15-8BEA-C755FA0B0C79}"/>
    <hyperlink ref="B22" r:id="rId36" display="49001" xr:uid="{30834373-5A5E-4649-8B60-68B34F795B8F}"/>
    <hyperlink ref="A23" r:id="rId37" xr:uid="{C3E89252-3108-4ED3-AC15-23C3E1BB46E7}"/>
    <hyperlink ref="B23" r:id="rId38" display="48080" xr:uid="{1ED807FA-AEB8-4BF4-9E01-939C419B2C6C}"/>
    <hyperlink ref="A24" r:id="rId39" xr:uid="{8A58C07D-7F7B-41BF-A788-9DCC8AAB8C3E}"/>
    <hyperlink ref="B24" r:id="rId40" display="48127" xr:uid="{849BA7ED-B14B-4AAA-A4EC-C7DE58B695AD}"/>
    <hyperlink ref="A25" r:id="rId41" xr:uid="{B7CB3AD5-DA3E-43B6-B4C3-6B414D17BDD9}"/>
    <hyperlink ref="B25" r:id="rId42" display="48066" xr:uid="{1854445A-E714-4A84-A5B8-6811EA2BB062}"/>
    <hyperlink ref="A26" r:id="rId43" xr:uid="{0559FC83-9F3B-46D9-8479-CE3037BE85C6}"/>
    <hyperlink ref="A27" r:id="rId44" xr:uid="{DD0BC4CB-6A0F-44D8-B634-0B5D00B0F31E}"/>
    <hyperlink ref="A28" r:id="rId45" xr:uid="{8CA9E950-F893-4A6E-BD51-B6A78B5B6A0B}"/>
    <hyperlink ref="A29" r:id="rId46" xr:uid="{DD374D67-F75B-4255-AE1B-4FF9B091E4DC}"/>
    <hyperlink ref="A30" r:id="rId47" xr:uid="{8E6242C0-BD0B-468C-AA89-4B08654E35AE}"/>
    <hyperlink ref="A31" r:id="rId48" xr:uid="{8EA76EAE-A061-485A-BC5D-DD75F13965ED}"/>
    <hyperlink ref="B31" r:id="rId49" display="48915" xr:uid="{B4CF4448-6347-4F76-9EA0-B94FD7A60C72}"/>
    <hyperlink ref="A32" r:id="rId50" xr:uid="{80F6CB51-E698-4425-A044-EAF83564956E}"/>
    <hyperlink ref="B32" r:id="rId51" display="48237" xr:uid="{93F1B5ED-8578-44AA-8B25-5948F1A261DA}"/>
    <hyperlink ref="A33" r:id="rId52" xr:uid="{A879CB75-CE66-4947-A734-47F7E755D3A1}"/>
    <hyperlink ref="B33" r:id="rId53" display="48089" xr:uid="{8CB3C018-384B-425A-AF78-E0BCCA2924D4}"/>
    <hyperlink ref="A34" r:id="rId54" xr:uid="{20252609-C780-41B3-A46B-4E64B2749352}"/>
    <hyperlink ref="B34" r:id="rId55" display="48503" xr:uid="{63FFAD59-ED87-4B66-A0CF-77280ECEAB2A}"/>
    <hyperlink ref="A35" r:id="rId56" xr:uid="{B8F98319-C214-4DF9-BB07-1B8592D4534D}"/>
    <hyperlink ref="A36" r:id="rId57" xr:uid="{1C6030BE-664A-4C9C-AAA9-C5879CC3B4F1}"/>
    <hyperlink ref="B36" r:id="rId58" display="48602" xr:uid="{4C53A110-2938-4D76-ADA8-63A076863584}"/>
    <hyperlink ref="A37" r:id="rId59" xr:uid="{A6C382E9-B249-46F4-9CFB-8AE71309A539}"/>
    <hyperlink ref="B37" r:id="rId60" display="49440" xr:uid="{7B4067B9-65DA-4135-AEB7-FCEDC44ACA61}"/>
    <hyperlink ref="A38" r:id="rId61" xr:uid="{C6CCB778-5BAE-4809-8433-51C4EEB7E00F}"/>
    <hyperlink ref="B38" r:id="rId62" display="48340" xr:uid="{EFAFE2BA-FBE7-4A27-9715-57F12147C116}"/>
    <hyperlink ref="A39" r:id="rId63" xr:uid="{694ED795-E9AE-411D-AED1-356B5B21828D}"/>
    <hyperlink ref="B39" r:id="rId64" display="48185" xr:uid="{3648A154-3050-4498-9248-F7BC97C79469}"/>
    <hyperlink ref="A40" r:id="rId65" xr:uid="{F066ADBF-09C7-4BDF-B0FA-493D432FDC78}"/>
    <hyperlink ref="A41" r:id="rId66" xr:uid="{BE1E8176-0D18-423C-A4B0-72DDA46E8AA8}"/>
    <hyperlink ref="B41" r:id="rId67" display="49509" xr:uid="{5F2411F5-D06A-440D-85DA-9A2056B82658}"/>
    <hyperlink ref="A42" r:id="rId68" xr:uid="{D2856CFE-868E-47A5-804D-C4C99C6A7372}"/>
    <hyperlink ref="A43" r:id="rId69" xr:uid="{A05AE90E-D81E-49BD-AC6E-D558228F3711}"/>
    <hyperlink ref="B43" r:id="rId70" display="48154" xr:uid="{7716636F-A7BA-4953-9666-233BE7B845D7}"/>
    <hyperlink ref="A44" r:id="rId71" xr:uid="{C94F88D6-362A-4D7D-9C61-821BDF53BC86}"/>
    <hyperlink ref="B44" r:id="rId72" display="48180" xr:uid="{3E99EE0B-F111-4DA2-B445-0B26EE5B3B33}"/>
    <hyperlink ref="A45" r:id="rId73" xr:uid="{BBA527FD-4171-4FE0-8D45-C3EF4AB953FA}"/>
    <hyperlink ref="B45" r:id="rId74" display="48034" xr:uid="{1DDB09E0-AE8C-48FB-841B-19C8D293429D}"/>
    <hyperlink ref="A46" r:id="rId75" xr:uid="{484BAEB6-6CDF-4418-A8D6-C6D9C2B71904}"/>
    <hyperlink ref="B46" r:id="rId76" display="48310" xr:uid="{B4AAD296-D816-438A-8939-090CA07A4BE4}"/>
    <hyperlink ref="A47" r:id="rId77" xr:uid="{42F29799-9FB3-469F-A07C-862C49BD455F}"/>
    <hyperlink ref="B47" r:id="rId78" display="48141" xr:uid="{71AB0A49-0D18-453D-9790-8D1B4E63E68D}"/>
    <hyperlink ref="A48" r:id="rId79" xr:uid="{775DE3F0-CF55-4EDD-A13B-AEF4F1EA3166}"/>
    <hyperlink ref="A49" r:id="rId80" xr:uid="{F00C014A-BA35-41C9-B3EB-12214CD627DF}"/>
    <hyperlink ref="B49" r:id="rId81" display="48085" xr:uid="{6570F13E-E874-4EC5-9B31-AEFBC0B1F445}"/>
    <hyperlink ref="A50" r:id="rId82" xr:uid="{679F06D8-6EDB-4D7D-B69A-CB4A488EE98F}"/>
    <hyperlink ref="A51" r:id="rId83" xr:uid="{449B75E4-CA99-4099-AAE4-1385FAED3F5D}"/>
    <hyperlink ref="B51" r:id="rId84" display="48326" xr:uid="{7E50B435-05C6-44EC-B7E2-169EC7F1412B}"/>
    <hyperlink ref="A52" r:id="rId85" xr:uid="{1F69B8CE-BC4F-4249-AC45-C1461B528F59}"/>
    <hyperlink ref="B52" r:id="rId86" display="48336" xr:uid="{90CC4278-B11D-43D7-A163-560556A81D89}"/>
    <hyperlink ref="A53" r:id="rId87" xr:uid="{CBF9ACB8-3E29-4321-B2ED-E2FEA2EE777A}"/>
    <hyperlink ref="A54" r:id="rId88" xr:uid="{D50B867E-04BC-4EAA-9CEE-11A2B2D269B9}"/>
    <hyperlink ref="B54" r:id="rId89" display="48529" xr:uid="{03C408D5-8480-4C07-8A4D-929AC197A6AA}"/>
    <hyperlink ref="A55" r:id="rId90" xr:uid="{AC9A4037-6EFE-43E4-8465-C56A09AE8100}"/>
    <hyperlink ref="A56" r:id="rId91" xr:uid="{AF24DB0E-4B88-40EE-911A-E0D7FBBD8A4A}"/>
    <hyperlink ref="A57" r:id="rId92" xr:uid="{78A0C8D2-0143-45FF-B1A2-63FC45BFF13C}"/>
    <hyperlink ref="B57" r:id="rId93" display="48309" xr:uid="{8231DE5A-5BA6-4AF1-8B21-25B21E2D676E}"/>
    <hyperlink ref="A58" r:id="rId94" xr:uid="{4B15B1E6-8F0D-45AB-B1D3-3FE87F0F329C}"/>
    <hyperlink ref="B58" r:id="rId95" display="49024" xr:uid="{A581FEB8-F3F7-4902-B994-402B285847EF}"/>
    <hyperlink ref="A59" r:id="rId96" xr:uid="{E846306D-D8AB-493E-8FA7-B982325DBF55}"/>
    <hyperlink ref="A60" r:id="rId97" xr:uid="{8C18D527-4CBD-4D3E-8643-AB2F590DA16D}"/>
    <hyperlink ref="A61" r:id="rId98" xr:uid="{6E2B3AF3-88FF-408E-933F-393F2C4233F3}"/>
    <hyperlink ref="B61" r:id="rId99" display="48375" xr:uid="{34300F07-28FF-484C-B22E-BB6A5FF9C0B3}"/>
    <hyperlink ref="A62" r:id="rId100" xr:uid="{644C59B8-E055-48F1-9438-1EFA29F5508E}"/>
    <hyperlink ref="A63" r:id="rId101" xr:uid="{D4414A28-9F85-40C6-811E-FB42C17E55F6}"/>
    <hyperlink ref="A64" r:id="rId102" xr:uid="{EC4EBA64-23A9-478C-8EAC-8643C7DA32A3}"/>
    <hyperlink ref="A65" r:id="rId103" xr:uid="{DB3EE3C3-0D84-40D2-BCF2-CB11034D55E4}"/>
    <hyperlink ref="A66" r:id="rId104" xr:uid="{4143E1A0-7150-422E-BF37-9C01269D54D8}"/>
  </hyperlinks>
  <pageMargins left="0.7" right="0.7" top="0.75" bottom="0.75" header="0.3" footer="0.3"/>
  <tableParts count="1">
    <tablePart r:id="rId105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F65E-5D82-474C-88F2-AD00D0D9C584}">
  <dimension ref="A1:F65"/>
  <sheetViews>
    <sheetView topLeftCell="A55" workbookViewId="0">
      <selection activeCell="C65" sqref="C65:E6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91.5">
      <c r="A2" s="2" t="s">
        <v>1623</v>
      </c>
      <c r="B2" s="2">
        <v>55407</v>
      </c>
      <c r="C2" s="3">
        <v>71</v>
      </c>
      <c r="D2" s="3">
        <v>55</v>
      </c>
      <c r="E2" s="3">
        <v>83</v>
      </c>
      <c r="F2" s="4">
        <v>382578</v>
      </c>
    </row>
    <row r="3" spans="1:6" ht="15.75">
      <c r="A3" s="5" t="s">
        <v>1624</v>
      </c>
      <c r="B3" s="5">
        <v>55106</v>
      </c>
      <c r="C3" s="6">
        <v>60</v>
      </c>
      <c r="D3" s="6">
        <v>46</v>
      </c>
      <c r="E3" s="6">
        <v>64</v>
      </c>
      <c r="F3" s="7">
        <v>285068</v>
      </c>
    </row>
    <row r="4" spans="1:6" ht="15.75">
      <c r="A4" s="2" t="s">
        <v>1625</v>
      </c>
      <c r="B4" s="2">
        <v>55423</v>
      </c>
      <c r="C4" s="3">
        <v>58</v>
      </c>
      <c r="D4" s="3">
        <v>46</v>
      </c>
      <c r="E4" s="3">
        <v>67</v>
      </c>
      <c r="F4" s="4">
        <v>35228</v>
      </c>
    </row>
    <row r="5" spans="1:6" ht="15.75">
      <c r="A5" s="5" t="s">
        <v>1626</v>
      </c>
      <c r="B5" s="6"/>
      <c r="C5" s="6">
        <v>58</v>
      </c>
      <c r="D5" s="6">
        <v>32</v>
      </c>
      <c r="E5" s="6">
        <v>70</v>
      </c>
      <c r="F5" s="7">
        <v>17591</v>
      </c>
    </row>
    <row r="6" spans="1:6" ht="30.75">
      <c r="A6" s="2" t="s">
        <v>1627</v>
      </c>
      <c r="B6" s="3"/>
      <c r="C6" s="3">
        <v>53</v>
      </c>
      <c r="D6" s="3">
        <v>38</v>
      </c>
      <c r="E6" s="3">
        <v>51</v>
      </c>
      <c r="F6" s="4">
        <v>19496</v>
      </c>
    </row>
    <row r="7" spans="1:6" ht="30.75">
      <c r="A7" s="5" t="s">
        <v>1628</v>
      </c>
      <c r="B7" s="5">
        <v>55426</v>
      </c>
      <c r="C7" s="6">
        <v>50</v>
      </c>
      <c r="D7" s="6">
        <v>35</v>
      </c>
      <c r="E7" s="6">
        <v>64</v>
      </c>
      <c r="F7" s="7">
        <v>45250</v>
      </c>
    </row>
    <row r="8" spans="1:6" ht="15.75">
      <c r="A8" s="2" t="s">
        <v>1629</v>
      </c>
      <c r="B8" s="3"/>
      <c r="C8" s="3">
        <v>46</v>
      </c>
      <c r="D8" s="8" t="s">
        <v>353</v>
      </c>
      <c r="E8" s="3">
        <v>54</v>
      </c>
      <c r="F8" s="4">
        <v>27592</v>
      </c>
    </row>
    <row r="9" spans="1:6" ht="30.75">
      <c r="A9" s="5" t="s">
        <v>1630</v>
      </c>
      <c r="B9" s="6"/>
      <c r="C9" s="6">
        <v>45</v>
      </c>
      <c r="D9" s="6">
        <v>36</v>
      </c>
      <c r="E9" s="6">
        <v>45</v>
      </c>
      <c r="F9" s="7">
        <v>19540</v>
      </c>
    </row>
    <row r="10" spans="1:6" ht="15.75">
      <c r="A10" s="2" t="s">
        <v>1631</v>
      </c>
      <c r="B10" s="3"/>
      <c r="C10" s="3">
        <v>44</v>
      </c>
      <c r="D10" s="3">
        <v>29</v>
      </c>
      <c r="E10" s="3">
        <v>52</v>
      </c>
      <c r="F10" s="4">
        <v>22151</v>
      </c>
    </row>
    <row r="11" spans="1:6" ht="30.75">
      <c r="A11" s="5" t="s">
        <v>1632</v>
      </c>
      <c r="B11" s="6"/>
      <c r="C11" s="6">
        <v>42</v>
      </c>
      <c r="D11" s="6">
        <v>27</v>
      </c>
      <c r="E11" s="6">
        <v>50</v>
      </c>
      <c r="F11" s="7">
        <v>20339</v>
      </c>
    </row>
    <row r="12" spans="1:6" ht="15.75">
      <c r="A12" s="2" t="s">
        <v>1633</v>
      </c>
      <c r="B12" s="3"/>
      <c r="C12" s="3">
        <v>42</v>
      </c>
      <c r="D12" s="3">
        <v>22</v>
      </c>
      <c r="E12" s="3">
        <v>53</v>
      </c>
      <c r="F12" s="4">
        <v>17142</v>
      </c>
    </row>
    <row r="13" spans="1:6" ht="15.75">
      <c r="A13" s="5" t="s">
        <v>1634</v>
      </c>
      <c r="B13" s="6"/>
      <c r="C13" s="6">
        <v>40</v>
      </c>
      <c r="D13" s="9" t="s">
        <v>353</v>
      </c>
      <c r="E13" s="6">
        <v>51</v>
      </c>
      <c r="F13" s="7">
        <v>39309</v>
      </c>
    </row>
    <row r="14" spans="1:6" ht="30.75">
      <c r="A14" s="2" t="s">
        <v>1635</v>
      </c>
      <c r="B14" s="2">
        <v>55075</v>
      </c>
      <c r="C14" s="3">
        <v>39</v>
      </c>
      <c r="D14" s="3">
        <v>34</v>
      </c>
      <c r="E14" s="3">
        <v>39</v>
      </c>
      <c r="F14" s="4">
        <v>20160</v>
      </c>
    </row>
    <row r="15" spans="1:6" ht="15.75">
      <c r="A15" s="5" t="s">
        <v>1636</v>
      </c>
      <c r="B15" s="6"/>
      <c r="C15" s="6">
        <v>38</v>
      </c>
      <c r="D15" s="6">
        <v>35</v>
      </c>
      <c r="E15" s="6">
        <v>47</v>
      </c>
      <c r="F15" s="7">
        <v>27208</v>
      </c>
    </row>
    <row r="16" spans="1:6" ht="15.75">
      <c r="A16" s="2" t="s">
        <v>1637</v>
      </c>
      <c r="B16" s="2">
        <v>55436</v>
      </c>
      <c r="C16" s="3">
        <v>37</v>
      </c>
      <c r="D16" s="3">
        <v>29</v>
      </c>
      <c r="E16" s="3">
        <v>49</v>
      </c>
      <c r="F16" s="4">
        <v>47941</v>
      </c>
    </row>
    <row r="17" spans="1:6" ht="15.75">
      <c r="A17" s="5" t="s">
        <v>1638</v>
      </c>
      <c r="B17" s="6"/>
      <c r="C17" s="6">
        <v>37</v>
      </c>
      <c r="D17" s="9" t="s">
        <v>353</v>
      </c>
      <c r="E17" s="6">
        <v>57</v>
      </c>
      <c r="F17" s="7">
        <v>24718</v>
      </c>
    </row>
    <row r="18" spans="1:6" ht="15.75">
      <c r="A18" s="2" t="s">
        <v>1098</v>
      </c>
      <c r="B18" s="2">
        <v>55812</v>
      </c>
      <c r="C18" s="3">
        <v>36</v>
      </c>
      <c r="D18" s="3">
        <v>33</v>
      </c>
      <c r="E18" s="3">
        <v>43</v>
      </c>
      <c r="F18" s="4">
        <v>86265</v>
      </c>
    </row>
    <row r="19" spans="1:6" ht="30.75">
      <c r="A19" s="5" t="s">
        <v>1639</v>
      </c>
      <c r="B19" s="6"/>
      <c r="C19" s="6">
        <v>36</v>
      </c>
      <c r="D19" s="9" t="s">
        <v>353</v>
      </c>
      <c r="E19" s="6">
        <v>45</v>
      </c>
      <c r="F19" s="7">
        <v>23797</v>
      </c>
    </row>
    <row r="20" spans="1:6" ht="15.75">
      <c r="A20" s="2" t="s">
        <v>1640</v>
      </c>
      <c r="B20" s="3"/>
      <c r="C20" s="3">
        <v>36</v>
      </c>
      <c r="D20" s="8" t="s">
        <v>353</v>
      </c>
      <c r="E20" s="3">
        <v>42</v>
      </c>
      <c r="F20" s="4">
        <v>18225</v>
      </c>
    </row>
    <row r="21" spans="1:6" ht="15.75">
      <c r="A21" s="5" t="s">
        <v>697</v>
      </c>
      <c r="B21" s="5">
        <v>55113</v>
      </c>
      <c r="C21" s="6">
        <v>35</v>
      </c>
      <c r="D21" s="6">
        <v>31</v>
      </c>
      <c r="E21" s="6">
        <v>47</v>
      </c>
      <c r="F21" s="7">
        <v>33660</v>
      </c>
    </row>
    <row r="22" spans="1:6" ht="30.75">
      <c r="A22" s="2" t="s">
        <v>1641</v>
      </c>
      <c r="B22" s="3"/>
      <c r="C22" s="3">
        <v>35</v>
      </c>
      <c r="D22" s="3">
        <v>29</v>
      </c>
      <c r="E22" s="3">
        <v>44</v>
      </c>
      <c r="F22" s="4">
        <v>21456</v>
      </c>
    </row>
    <row r="23" spans="1:6" ht="15.75">
      <c r="A23" s="5" t="s">
        <v>1008</v>
      </c>
      <c r="B23" s="6"/>
      <c r="C23" s="6">
        <v>34</v>
      </c>
      <c r="D23" s="9" t="s">
        <v>353</v>
      </c>
      <c r="E23" s="6">
        <v>49</v>
      </c>
      <c r="F23" s="7">
        <v>65842</v>
      </c>
    </row>
    <row r="24" spans="1:6" ht="30.75">
      <c r="A24" s="2" t="s">
        <v>1642</v>
      </c>
      <c r="B24" s="3"/>
      <c r="C24" s="3">
        <v>34</v>
      </c>
      <c r="D24" s="8" t="s">
        <v>353</v>
      </c>
      <c r="E24" s="3">
        <v>58</v>
      </c>
      <c r="F24" s="4">
        <v>38065</v>
      </c>
    </row>
    <row r="25" spans="1:6" ht="15.75">
      <c r="A25" s="5" t="s">
        <v>1643</v>
      </c>
      <c r="B25" s="6"/>
      <c r="C25" s="6">
        <v>34</v>
      </c>
      <c r="D25" s="9" t="s">
        <v>353</v>
      </c>
      <c r="E25" s="6">
        <v>52</v>
      </c>
      <c r="F25" s="7">
        <v>19610</v>
      </c>
    </row>
    <row r="26" spans="1:6" ht="30.75">
      <c r="A26" s="2" t="s">
        <v>1644</v>
      </c>
      <c r="B26" s="2">
        <v>55337</v>
      </c>
      <c r="C26" s="3">
        <v>32</v>
      </c>
      <c r="D26" s="3">
        <v>23</v>
      </c>
      <c r="E26" s="3">
        <v>39</v>
      </c>
      <c r="F26" s="4">
        <v>60306</v>
      </c>
    </row>
    <row r="27" spans="1:6" ht="30.75">
      <c r="A27" s="5" t="s">
        <v>1645</v>
      </c>
      <c r="B27" s="6"/>
      <c r="C27" s="6">
        <v>31</v>
      </c>
      <c r="D27" s="6">
        <v>38</v>
      </c>
      <c r="E27" s="6">
        <v>50</v>
      </c>
      <c r="F27" s="7">
        <v>30104</v>
      </c>
    </row>
    <row r="28" spans="1:6" ht="30.75">
      <c r="A28" s="2" t="s">
        <v>1646</v>
      </c>
      <c r="B28" s="3"/>
      <c r="C28" s="3">
        <v>31</v>
      </c>
      <c r="D28" s="8" t="s">
        <v>353</v>
      </c>
      <c r="E28" s="3">
        <v>50</v>
      </c>
      <c r="F28" s="4">
        <v>20007</v>
      </c>
    </row>
    <row r="29" spans="1:6" ht="30.75">
      <c r="A29" s="5" t="s">
        <v>1647</v>
      </c>
      <c r="B29" s="6"/>
      <c r="C29" s="6">
        <v>30</v>
      </c>
      <c r="D29" s="9" t="s">
        <v>353</v>
      </c>
      <c r="E29" s="6">
        <v>57</v>
      </c>
      <c r="F29" s="7">
        <v>106769</v>
      </c>
    </row>
    <row r="30" spans="1:6" ht="15.75">
      <c r="A30" s="2" t="s">
        <v>1648</v>
      </c>
      <c r="B30" s="3"/>
      <c r="C30" s="3">
        <v>30</v>
      </c>
      <c r="D30" s="8" t="s">
        <v>353</v>
      </c>
      <c r="E30" s="3">
        <v>40</v>
      </c>
      <c r="F30" s="4">
        <v>22172</v>
      </c>
    </row>
    <row r="31" spans="1:6" ht="30.75">
      <c r="A31" s="5" t="s">
        <v>743</v>
      </c>
      <c r="B31" s="5">
        <v>55420</v>
      </c>
      <c r="C31" s="6">
        <v>29</v>
      </c>
      <c r="D31" s="9" t="s">
        <v>353</v>
      </c>
      <c r="E31" s="6">
        <v>42</v>
      </c>
      <c r="F31" s="7">
        <v>82893</v>
      </c>
    </row>
    <row r="32" spans="1:6" ht="15.75">
      <c r="A32" s="2" t="s">
        <v>1649</v>
      </c>
      <c r="B32" s="3"/>
      <c r="C32" s="3">
        <v>29</v>
      </c>
      <c r="D32" s="8" t="s">
        <v>353</v>
      </c>
      <c r="E32" s="3">
        <v>53</v>
      </c>
      <c r="F32" s="4">
        <v>37076</v>
      </c>
    </row>
    <row r="33" spans="1:6" ht="15.75">
      <c r="A33" s="5" t="s">
        <v>1650</v>
      </c>
      <c r="B33" s="6"/>
      <c r="C33" s="6">
        <v>29</v>
      </c>
      <c r="D33" s="9" t="s">
        <v>353</v>
      </c>
      <c r="E33" s="6">
        <v>42</v>
      </c>
      <c r="F33" s="7">
        <v>23352</v>
      </c>
    </row>
    <row r="34" spans="1:6" ht="30.75">
      <c r="A34" s="2" t="s">
        <v>1651</v>
      </c>
      <c r="B34" s="2">
        <v>55443</v>
      </c>
      <c r="C34" s="3">
        <v>28</v>
      </c>
      <c r="D34" s="3">
        <v>26</v>
      </c>
      <c r="E34" s="3">
        <v>45</v>
      </c>
      <c r="F34" s="4">
        <v>75781</v>
      </c>
    </row>
    <row r="35" spans="1:6" ht="30.75">
      <c r="A35" s="5" t="s">
        <v>1652</v>
      </c>
      <c r="B35" s="6"/>
      <c r="C35" s="6">
        <v>28</v>
      </c>
      <c r="D35" s="6">
        <v>30</v>
      </c>
      <c r="E35" s="6">
        <v>53</v>
      </c>
      <c r="F35" s="7">
        <v>20371</v>
      </c>
    </row>
    <row r="36" spans="1:6" ht="30.75">
      <c r="A36" s="2" t="s">
        <v>1653</v>
      </c>
      <c r="B36" s="3"/>
      <c r="C36" s="3">
        <v>28</v>
      </c>
      <c r="D36" s="8" t="s">
        <v>353</v>
      </c>
      <c r="E36" s="3">
        <v>42</v>
      </c>
      <c r="F36" s="4">
        <v>18016</v>
      </c>
    </row>
    <row r="37" spans="1:6" ht="30.75">
      <c r="A37" s="5" t="s">
        <v>1654</v>
      </c>
      <c r="B37" s="5">
        <v>55433</v>
      </c>
      <c r="C37" s="6">
        <v>25</v>
      </c>
      <c r="D37" s="6">
        <v>18</v>
      </c>
      <c r="E37" s="6">
        <v>46</v>
      </c>
      <c r="F37" s="7">
        <v>61476</v>
      </c>
    </row>
    <row r="38" spans="1:6" ht="30.75">
      <c r="A38" s="2" t="s">
        <v>1655</v>
      </c>
      <c r="B38" s="3"/>
      <c r="C38" s="3">
        <v>25</v>
      </c>
      <c r="D38" s="8" t="s">
        <v>353</v>
      </c>
      <c r="E38" s="3">
        <v>36</v>
      </c>
      <c r="F38" s="4">
        <v>25599</v>
      </c>
    </row>
    <row r="39" spans="1:6" ht="30.75">
      <c r="A39" s="5" t="s">
        <v>1656</v>
      </c>
      <c r="B39" s="6"/>
      <c r="C39" s="6">
        <v>24</v>
      </c>
      <c r="D39" s="6">
        <v>31</v>
      </c>
      <c r="E39" s="6">
        <v>39</v>
      </c>
      <c r="F39" s="7">
        <v>38018</v>
      </c>
    </row>
    <row r="40" spans="1:6" ht="15.75">
      <c r="A40" s="2" t="s">
        <v>1657</v>
      </c>
      <c r="B40" s="2">
        <v>55122</v>
      </c>
      <c r="C40" s="3">
        <v>23</v>
      </c>
      <c r="D40" s="3">
        <v>18</v>
      </c>
      <c r="E40" s="3">
        <v>37</v>
      </c>
      <c r="F40" s="4">
        <v>64206</v>
      </c>
    </row>
    <row r="41" spans="1:6" ht="15.75">
      <c r="A41" s="5" t="s">
        <v>1658</v>
      </c>
      <c r="B41" s="5">
        <v>55434</v>
      </c>
      <c r="C41" s="6">
        <v>23</v>
      </c>
      <c r="D41" s="9" t="s">
        <v>353</v>
      </c>
      <c r="E41" s="6">
        <v>40</v>
      </c>
      <c r="F41" s="7">
        <v>57186</v>
      </c>
    </row>
    <row r="42" spans="1:6" ht="15.75">
      <c r="A42" s="2" t="s">
        <v>1659</v>
      </c>
      <c r="B42" s="2">
        <v>55378</v>
      </c>
      <c r="C42" s="3">
        <v>22</v>
      </c>
      <c r="D42" s="8" t="s">
        <v>353</v>
      </c>
      <c r="E42" s="3">
        <v>46</v>
      </c>
      <c r="F42" s="4">
        <v>26911</v>
      </c>
    </row>
    <row r="43" spans="1:6" ht="15.75">
      <c r="A43" s="5" t="s">
        <v>1660</v>
      </c>
      <c r="B43" s="6"/>
      <c r="C43" s="6">
        <v>22</v>
      </c>
      <c r="D43" s="9" t="s">
        <v>353</v>
      </c>
      <c r="E43" s="6">
        <v>41</v>
      </c>
      <c r="F43" s="7">
        <v>23770</v>
      </c>
    </row>
    <row r="44" spans="1:6" ht="30.75">
      <c r="A44" s="2" t="s">
        <v>1661</v>
      </c>
      <c r="B44" s="2">
        <v>55345</v>
      </c>
      <c r="C44" s="3">
        <v>21</v>
      </c>
      <c r="D44" s="3">
        <v>15</v>
      </c>
      <c r="E44" s="3">
        <v>37</v>
      </c>
      <c r="F44" s="4">
        <v>49734</v>
      </c>
    </row>
    <row r="45" spans="1:6" ht="30.75">
      <c r="A45" s="5" t="s">
        <v>812</v>
      </c>
      <c r="B45" s="5">
        <v>55124</v>
      </c>
      <c r="C45" s="6">
        <v>21</v>
      </c>
      <c r="D45" s="6">
        <v>27</v>
      </c>
      <c r="E45" s="6">
        <v>38</v>
      </c>
      <c r="F45" s="7">
        <v>49084</v>
      </c>
    </row>
    <row r="46" spans="1:6" ht="15.75">
      <c r="A46" s="2" t="s">
        <v>587</v>
      </c>
      <c r="B46" s="2">
        <v>55128</v>
      </c>
      <c r="C46" s="3">
        <v>21</v>
      </c>
      <c r="D46" s="3">
        <v>19</v>
      </c>
      <c r="E46" s="3">
        <v>36</v>
      </c>
      <c r="F46" s="4">
        <v>27378</v>
      </c>
    </row>
    <row r="47" spans="1:6" ht="30.75">
      <c r="A47" s="5" t="s">
        <v>1662</v>
      </c>
      <c r="B47" s="5">
        <v>55125</v>
      </c>
      <c r="C47" s="6">
        <v>20</v>
      </c>
      <c r="D47" s="9" t="s">
        <v>353</v>
      </c>
      <c r="E47" s="6">
        <v>36</v>
      </c>
      <c r="F47" s="7">
        <v>61961</v>
      </c>
    </row>
    <row r="48" spans="1:6" ht="15.75">
      <c r="A48" s="2" t="s">
        <v>1663</v>
      </c>
      <c r="B48" s="2">
        <v>55316</v>
      </c>
      <c r="C48" s="3">
        <v>20</v>
      </c>
      <c r="D48" s="8" t="s">
        <v>353</v>
      </c>
      <c r="E48" s="3">
        <v>49</v>
      </c>
      <c r="F48" s="4">
        <v>23089</v>
      </c>
    </row>
    <row r="49" spans="1:6" ht="30.75">
      <c r="A49" s="5" t="s">
        <v>1664</v>
      </c>
      <c r="B49" s="6"/>
      <c r="C49" s="6">
        <v>20</v>
      </c>
      <c r="D49" s="9" t="s">
        <v>353</v>
      </c>
      <c r="E49" s="6">
        <v>43</v>
      </c>
      <c r="F49" s="7">
        <v>21874</v>
      </c>
    </row>
    <row r="50" spans="1:6" ht="30.75">
      <c r="A50" s="2" t="s">
        <v>1665</v>
      </c>
      <c r="B50" s="3"/>
      <c r="C50" s="3">
        <v>20</v>
      </c>
      <c r="D50" s="8" t="s">
        <v>353</v>
      </c>
      <c r="E50" s="3">
        <v>40</v>
      </c>
      <c r="F50" s="4">
        <v>21086</v>
      </c>
    </row>
    <row r="51" spans="1:6" ht="15.75">
      <c r="A51" s="5" t="s">
        <v>1666</v>
      </c>
      <c r="B51" s="5">
        <v>55447</v>
      </c>
      <c r="C51" s="6">
        <v>18</v>
      </c>
      <c r="D51" s="9" t="s">
        <v>353</v>
      </c>
      <c r="E51" s="6">
        <v>41</v>
      </c>
      <c r="F51" s="7">
        <v>70576</v>
      </c>
    </row>
    <row r="52" spans="1:6" ht="30.75">
      <c r="A52" s="2" t="s">
        <v>1667</v>
      </c>
      <c r="B52" s="2">
        <v>55347</v>
      </c>
      <c r="C52" s="3">
        <v>18</v>
      </c>
      <c r="D52" s="8" t="s">
        <v>353</v>
      </c>
      <c r="E52" s="3">
        <v>48</v>
      </c>
      <c r="F52" s="4">
        <v>60797</v>
      </c>
    </row>
    <row r="53" spans="1:6" ht="45.75">
      <c r="A53" s="5" t="s">
        <v>1668</v>
      </c>
      <c r="B53" s="5">
        <v>55076</v>
      </c>
      <c r="C53" s="6">
        <v>18</v>
      </c>
      <c r="D53" s="6">
        <v>26</v>
      </c>
      <c r="E53" s="6">
        <v>28</v>
      </c>
      <c r="F53" s="7">
        <v>33880</v>
      </c>
    </row>
    <row r="54" spans="1:6" ht="30.75">
      <c r="A54" s="2" t="s">
        <v>1669</v>
      </c>
      <c r="B54" s="3"/>
      <c r="C54" s="3">
        <v>18</v>
      </c>
      <c r="D54" s="8" t="s">
        <v>353</v>
      </c>
      <c r="E54" s="3">
        <v>36</v>
      </c>
      <c r="F54" s="4">
        <v>18375</v>
      </c>
    </row>
    <row r="55" spans="1:6" ht="30.75">
      <c r="A55" s="5" t="s">
        <v>1670</v>
      </c>
      <c r="B55" s="5">
        <v>55126</v>
      </c>
      <c r="C55" s="6">
        <v>17</v>
      </c>
      <c r="D55" s="6">
        <v>16</v>
      </c>
      <c r="E55" s="6">
        <v>38</v>
      </c>
      <c r="F55" s="7">
        <v>25043</v>
      </c>
    </row>
    <row r="56" spans="1:6" ht="30.75">
      <c r="A56" s="2" t="s">
        <v>1671</v>
      </c>
      <c r="B56" s="2">
        <v>55016</v>
      </c>
      <c r="C56" s="3">
        <v>16</v>
      </c>
      <c r="D56" s="3">
        <v>9</v>
      </c>
      <c r="E56" s="3">
        <v>33</v>
      </c>
      <c r="F56" s="4">
        <v>34589</v>
      </c>
    </row>
    <row r="57" spans="1:6" ht="30.75">
      <c r="A57" s="5" t="s">
        <v>1672</v>
      </c>
      <c r="B57" s="5">
        <v>55317</v>
      </c>
      <c r="C57" s="6">
        <v>16</v>
      </c>
      <c r="D57" s="9" t="s">
        <v>353</v>
      </c>
      <c r="E57" s="6">
        <v>47</v>
      </c>
      <c r="F57" s="7">
        <v>22952</v>
      </c>
    </row>
    <row r="58" spans="1:6" ht="15.75">
      <c r="A58" s="2" t="s">
        <v>1673</v>
      </c>
      <c r="B58" s="3"/>
      <c r="C58" s="3">
        <v>15</v>
      </c>
      <c r="D58" s="8" t="s">
        <v>353</v>
      </c>
      <c r="E58" s="3">
        <v>32</v>
      </c>
      <c r="F58" s="4">
        <v>22974</v>
      </c>
    </row>
    <row r="59" spans="1:6" ht="15.75">
      <c r="A59" s="5" t="s">
        <v>1674</v>
      </c>
      <c r="B59" s="6"/>
      <c r="C59" s="6">
        <v>14</v>
      </c>
      <c r="D59" s="9" t="s">
        <v>353</v>
      </c>
      <c r="E59" s="6">
        <v>37</v>
      </c>
      <c r="F59" s="7">
        <v>55954</v>
      </c>
    </row>
    <row r="60" spans="1:6" ht="30.75">
      <c r="A60" s="2" t="s">
        <v>1675</v>
      </c>
      <c r="B60" s="3"/>
      <c r="C60" s="3">
        <v>14</v>
      </c>
      <c r="D60" s="8" t="s">
        <v>353</v>
      </c>
      <c r="E60" s="3">
        <v>41</v>
      </c>
      <c r="F60" s="4">
        <v>22796</v>
      </c>
    </row>
    <row r="61" spans="1:6" ht="30.75">
      <c r="A61" s="5" t="s">
        <v>1676</v>
      </c>
      <c r="B61" s="5">
        <v>55311</v>
      </c>
      <c r="C61" s="6">
        <v>13</v>
      </c>
      <c r="D61" s="9" t="s">
        <v>353</v>
      </c>
      <c r="E61" s="6">
        <v>46</v>
      </c>
      <c r="F61" s="7">
        <v>61567</v>
      </c>
    </row>
    <row r="62" spans="1:6" ht="15.75">
      <c r="A62" s="2" t="s">
        <v>1677</v>
      </c>
      <c r="B62" s="3"/>
      <c r="C62" s="3">
        <v>12</v>
      </c>
      <c r="D62" s="8" t="s">
        <v>353</v>
      </c>
      <c r="E62" s="3">
        <v>39</v>
      </c>
      <c r="F62" s="4">
        <v>30598</v>
      </c>
    </row>
    <row r="63" spans="1:6" ht="15.75">
      <c r="A63" s="5" t="s">
        <v>1678</v>
      </c>
      <c r="B63" s="6"/>
      <c r="C63" s="6">
        <v>8</v>
      </c>
      <c r="D63" s="9" t="s">
        <v>353</v>
      </c>
      <c r="E63" s="6">
        <v>40</v>
      </c>
      <c r="F63" s="7">
        <v>23668</v>
      </c>
    </row>
    <row r="64" spans="1:6" ht="30.75">
      <c r="A64" s="2" t="s">
        <v>1679</v>
      </c>
      <c r="B64" s="3"/>
      <c r="C64" s="3">
        <v>8</v>
      </c>
      <c r="D64" s="8" t="s">
        <v>353</v>
      </c>
      <c r="E64" s="3">
        <v>35</v>
      </c>
      <c r="F64" s="4">
        <v>20216</v>
      </c>
    </row>
    <row r="65" spans="1:6" ht="15.75">
      <c r="A65" s="2" t="s">
        <v>384</v>
      </c>
      <c r="B65" s="3"/>
      <c r="C65" s="21">
        <f>MEDIAN(C2:C64)</f>
        <v>29</v>
      </c>
      <c r="D65" s="21">
        <f t="shared" ref="D65:E65" si="0">MEDIAN(D2:D64)</f>
        <v>29</v>
      </c>
      <c r="E65" s="21">
        <f t="shared" si="0"/>
        <v>45</v>
      </c>
      <c r="F65" s="4"/>
    </row>
  </sheetData>
  <hyperlinks>
    <hyperlink ref="A2" r:id="rId1" xr:uid="{B0601950-6D00-4E70-BB46-0B867F25E996}"/>
    <hyperlink ref="B2" r:id="rId2" display="55407" xr:uid="{F67322EB-F508-4FFA-8EE9-3B3EE1AA443C}"/>
    <hyperlink ref="A3" r:id="rId3" xr:uid="{F900778E-F639-4023-8C66-EE60ADC973D4}"/>
    <hyperlink ref="B3" r:id="rId4" display="55106" xr:uid="{CE961014-EA07-46DA-865C-4573251911FB}"/>
    <hyperlink ref="A4" r:id="rId5" xr:uid="{8FED7876-0003-42B8-801F-2FBF49DFE538}"/>
    <hyperlink ref="B4" r:id="rId6" display="55423" xr:uid="{095367FD-3D23-4228-A6B2-7822FB47065A}"/>
    <hyperlink ref="A5" r:id="rId7" xr:uid="{6345DDE5-9C72-4CCE-A613-461FD9A4DD23}"/>
    <hyperlink ref="A6" r:id="rId8" xr:uid="{7DCB96B7-3294-4878-87FF-B602802A8B5D}"/>
    <hyperlink ref="A7" r:id="rId9" xr:uid="{56496140-4BEA-4E59-A293-C7E787C6D9C8}"/>
    <hyperlink ref="B7" r:id="rId10" display="55426" xr:uid="{A5DBA3D5-2091-415D-9361-EF288E1A52E2}"/>
    <hyperlink ref="A8" r:id="rId11" xr:uid="{7DD5352B-C134-4ED4-94A8-9911D71FCCE2}"/>
    <hyperlink ref="A9" r:id="rId12" xr:uid="{FEA62D9F-308B-4C09-B177-35C52246E9E3}"/>
    <hyperlink ref="A10" r:id="rId13" xr:uid="{A259D5F9-89F6-4F09-8DED-B0E517490FCC}"/>
    <hyperlink ref="A11" r:id="rId14" xr:uid="{A1E1B193-47A3-4662-BA07-E26F771FC55C}"/>
    <hyperlink ref="A12" r:id="rId15" xr:uid="{2612368D-AE7F-4CAA-B4AF-30EAE9BB120A}"/>
    <hyperlink ref="A13" r:id="rId16" xr:uid="{1BB5C9BB-4E1D-43A4-8129-A4FF32B1BD14}"/>
    <hyperlink ref="A14" r:id="rId17" xr:uid="{089BEA16-CC74-4F0A-8CF7-2D0EA35DB9D0}"/>
    <hyperlink ref="B14" r:id="rId18" display="55075" xr:uid="{6B277A06-D304-4AA2-82F1-29CEB609D7D9}"/>
    <hyperlink ref="A15" r:id="rId19" xr:uid="{AA979CB5-BBDC-40B9-A33B-48782C737F7A}"/>
    <hyperlink ref="A16" r:id="rId20" xr:uid="{95E6A227-BABE-42D7-813E-3763FB938192}"/>
    <hyperlink ref="B16" r:id="rId21" display="55436" xr:uid="{DAE2F4EC-014B-4570-A1B5-982519CD0837}"/>
    <hyperlink ref="A17" r:id="rId22" xr:uid="{CA8289FF-4F61-4338-A951-7176C9672A83}"/>
    <hyperlink ref="A18" r:id="rId23" xr:uid="{66B3FC0D-B899-4359-80CB-8E5AC08BE37C}"/>
    <hyperlink ref="B18" r:id="rId24" display="55812" xr:uid="{D5BFE502-8E68-4DE1-962B-187885DB7430}"/>
    <hyperlink ref="A19" r:id="rId25" xr:uid="{C9EF8F3D-1BDD-4BFC-87B7-5D8830699893}"/>
    <hyperlink ref="A20" r:id="rId26" xr:uid="{CA789999-77BC-443E-B9AE-0DDAE333B493}"/>
    <hyperlink ref="A21" r:id="rId27" xr:uid="{741666AB-FC16-4C18-AD8C-9825DF9016EE}"/>
    <hyperlink ref="B21" r:id="rId28" display="55113" xr:uid="{C2A6004F-6D51-4341-9FCF-50897A9A0D46}"/>
    <hyperlink ref="A22" r:id="rId29" xr:uid="{21594D53-0954-4B25-AB5A-BCA0C3A32404}"/>
    <hyperlink ref="A23" r:id="rId30" xr:uid="{F5C9E76B-CE64-45D2-BB64-B5F6D1D9951C}"/>
    <hyperlink ref="A24" r:id="rId31" xr:uid="{6D76650E-9B23-4589-B210-DD0E08EF74D8}"/>
    <hyperlink ref="A25" r:id="rId32" xr:uid="{49AD4531-0098-438B-89BF-4B78E94560BF}"/>
    <hyperlink ref="A26" r:id="rId33" xr:uid="{34718B5B-1E96-42A8-9165-79DA0C1FCCF0}"/>
    <hyperlink ref="B26" r:id="rId34" display="55337" xr:uid="{B42453F2-98B5-4E23-8370-4D7DBD091C8B}"/>
    <hyperlink ref="A27" r:id="rId35" xr:uid="{0B43B96A-A465-4CA1-9FBD-E60E5BC066DE}"/>
    <hyperlink ref="A28" r:id="rId36" xr:uid="{CF5D2194-4703-43F0-8EDA-4AA00015017D}"/>
    <hyperlink ref="A29" r:id="rId37" xr:uid="{71AC4074-0846-4189-AD75-142F343FC722}"/>
    <hyperlink ref="A30" r:id="rId38" xr:uid="{769CEE3E-68F0-4CD2-88A2-E7F1266EA528}"/>
    <hyperlink ref="A31" r:id="rId39" xr:uid="{0B5D9E00-05FB-4186-85BE-FB69104AC1AB}"/>
    <hyperlink ref="B31" r:id="rId40" display="55420" xr:uid="{E7B9AEC7-0FAA-4A21-B261-7F3ECCD2382A}"/>
    <hyperlink ref="A32" r:id="rId41" xr:uid="{9A836C4C-5C18-4CC6-BBBA-66AED61853FB}"/>
    <hyperlink ref="A33" r:id="rId42" xr:uid="{2FCADB67-6C11-4DA8-8519-EE300CE9D83E}"/>
    <hyperlink ref="A34" r:id="rId43" xr:uid="{AA583EB2-EBC0-4792-AAA1-ADDDE26DA222}"/>
    <hyperlink ref="B34" r:id="rId44" display="55443" xr:uid="{9C4BDE36-2980-4659-964F-7C2387EB8276}"/>
    <hyperlink ref="A35" r:id="rId45" xr:uid="{9EBA8D90-32F5-46B6-A1D0-8137B36EB162}"/>
    <hyperlink ref="A36" r:id="rId46" xr:uid="{F5AF3F9C-EE5E-48DC-BB36-178DDB8CDE08}"/>
    <hyperlink ref="A37" r:id="rId47" xr:uid="{8E0C7803-52F8-4506-A5D3-95922A3C2852}"/>
    <hyperlink ref="B37" r:id="rId48" display="55433" xr:uid="{0CECD475-C7AE-41EC-9849-B2C3ECAD141D}"/>
    <hyperlink ref="A38" r:id="rId49" xr:uid="{E1A289C3-D1CE-4EF5-B8F5-15A0F6DE91CB}"/>
    <hyperlink ref="A39" r:id="rId50" xr:uid="{C15C9D19-A79B-4858-84C7-618378B37329}"/>
    <hyperlink ref="A40" r:id="rId51" xr:uid="{48FEF775-7180-491F-9F62-E01282653A93}"/>
    <hyperlink ref="B40" r:id="rId52" display="55122" xr:uid="{4D349205-BB00-47E2-88CC-DDE5FE84ECF6}"/>
    <hyperlink ref="A41" r:id="rId53" xr:uid="{C644BC45-71A7-4900-AD87-8A656A0CC6D1}"/>
    <hyperlink ref="B41" r:id="rId54" display="55434" xr:uid="{3C0E5B2E-FE1D-470D-ACD3-20BD6D146652}"/>
    <hyperlink ref="A42" r:id="rId55" xr:uid="{0473581D-89D1-4EE1-BD4E-476431156764}"/>
    <hyperlink ref="B42" r:id="rId56" display="55378" xr:uid="{04129DEB-A0EA-47C3-AAD2-DE1EC6CA26D7}"/>
    <hyperlink ref="A43" r:id="rId57" xr:uid="{C1E2A83D-6E90-4777-85A8-B92562274363}"/>
    <hyperlink ref="A44" r:id="rId58" xr:uid="{6D676EAD-CB40-4EFE-A02B-D78B7F05A1A8}"/>
    <hyperlink ref="B44" r:id="rId59" display="55345" xr:uid="{50CC3559-60B6-4E98-B3A9-1AF84C79E8A4}"/>
    <hyperlink ref="A45" r:id="rId60" xr:uid="{42967376-405C-4FC4-BFBD-4EC6257FB6BF}"/>
    <hyperlink ref="B45" r:id="rId61" display="55124" xr:uid="{E85EA7DF-850D-4659-8EAD-E254CDB0E890}"/>
    <hyperlink ref="A46" r:id="rId62" xr:uid="{C7325585-E4E7-4986-9722-C3D5C2CF1EF7}"/>
    <hyperlink ref="B46" r:id="rId63" display="55128" xr:uid="{81A2C10F-854F-40A6-BCC2-60C1EB599E04}"/>
    <hyperlink ref="A47" r:id="rId64" xr:uid="{3DC061A8-F59B-4CBC-8392-D1A41045A713}"/>
    <hyperlink ref="B47" r:id="rId65" display="55125" xr:uid="{B4AF3562-5E60-49B1-916B-3BF1FA66D034}"/>
    <hyperlink ref="A48" r:id="rId66" xr:uid="{49FE0983-D294-4BB9-BAF7-66703CFF4BED}"/>
    <hyperlink ref="B48" r:id="rId67" display="55316" xr:uid="{FC9C1D58-8C09-483D-8924-E8F400ED8389}"/>
    <hyperlink ref="A49" r:id="rId68" xr:uid="{4C5647C2-F647-4013-A815-07B554B69EB4}"/>
    <hyperlink ref="A50" r:id="rId69" xr:uid="{E2DB213A-5314-43CD-AF70-3A123F6C5DA7}"/>
    <hyperlink ref="A51" r:id="rId70" xr:uid="{15E4E839-D545-410D-9C8B-DF4F3DED44BE}"/>
    <hyperlink ref="B51" r:id="rId71" display="55447" xr:uid="{13081073-E6AF-4603-BEA0-534A8DA3C115}"/>
    <hyperlink ref="A52" r:id="rId72" xr:uid="{382A641A-A725-4FC2-9078-A2EB77A42B46}"/>
    <hyperlink ref="B52" r:id="rId73" display="55347" xr:uid="{AD3EE96D-2054-413A-92CF-73624C41130D}"/>
    <hyperlink ref="A53" r:id="rId74" xr:uid="{675EC0DD-5C5E-4C63-AAD6-93E59A59E340}"/>
    <hyperlink ref="B53" r:id="rId75" display="55076" xr:uid="{3B6F5E3D-2771-44F5-AB9C-524D9E8213BA}"/>
    <hyperlink ref="A54" r:id="rId76" xr:uid="{74273EED-3E3D-44EC-9599-81D475D54D94}"/>
    <hyperlink ref="A55" r:id="rId77" xr:uid="{0D2F07A5-2B90-4B64-B257-D5C2FF763FAF}"/>
    <hyperlink ref="B55" r:id="rId78" display="55126" xr:uid="{BB204CA9-BF8A-4B1F-A4F1-851C3B6B2687}"/>
    <hyperlink ref="A56" r:id="rId79" xr:uid="{71879C27-DC20-4492-9E85-8B720FE7875C}"/>
    <hyperlink ref="B56" r:id="rId80" display="55016" xr:uid="{A066CECA-234A-43A7-8346-E64F9E9C3E01}"/>
    <hyperlink ref="A57" r:id="rId81" xr:uid="{EE15AE16-1152-4A7B-B91E-609E632A243E}"/>
    <hyperlink ref="B57" r:id="rId82" display="55317" xr:uid="{3DBE2121-4117-4F03-A848-24FF5636A536}"/>
    <hyperlink ref="A58" r:id="rId83" xr:uid="{A0792D99-428D-4E5F-8216-6BAA1ABBBC4F}"/>
    <hyperlink ref="A59" r:id="rId84" xr:uid="{12F9EB4B-01CA-464A-9832-19BE84D7F075}"/>
    <hyperlink ref="A60" r:id="rId85" xr:uid="{2A0BC783-443E-4920-B7F2-4865DA0C087A}"/>
    <hyperlink ref="A61" r:id="rId86" xr:uid="{A24A0307-15A1-4C30-BFD3-BD121AD0D020}"/>
    <hyperlink ref="B61" r:id="rId87" display="55311" xr:uid="{0ECA780C-E46B-480A-ADDC-3B6901F4AEB8}"/>
    <hyperlink ref="A62" r:id="rId88" xr:uid="{3D102B65-C0F4-4EB7-BEC6-CA3627DCF601}"/>
    <hyperlink ref="A63" r:id="rId89" xr:uid="{BDC45F28-1CA0-48D2-8CAD-91B8921AACF5}"/>
    <hyperlink ref="A64" r:id="rId90" xr:uid="{EC996920-3F42-457F-B22B-845E7DCBD0AB}"/>
  </hyperlinks>
  <pageMargins left="0.7" right="0.7" top="0.75" bottom="0.75" header="0.3" footer="0.3"/>
  <tableParts count="1">
    <tablePart r:id="rId9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3CFC-7F02-411C-83E8-22A1248ADB2E}">
  <dimension ref="A1:F26"/>
  <sheetViews>
    <sheetView topLeftCell="A22" workbookViewId="0">
      <selection activeCell="D27" sqref="D27"/>
    </sheetView>
  </sheetViews>
  <sheetFormatPr defaultRowHeight="15"/>
  <cols>
    <col min="1" max="1" width="34.85546875" bestFit="1" customWidth="1"/>
    <col min="2" max="2" width="11.28515625" bestFit="1" customWidth="1"/>
    <col min="3" max="3" width="13.5703125" bestFit="1" customWidth="1"/>
    <col min="4" max="4" width="15.7109375" bestFit="1" customWidth="1"/>
    <col min="5" max="5" width="13" bestFit="1" customWidth="1"/>
    <col min="6" max="6" width="13.5703125" bestFit="1" customWidth="1"/>
  </cols>
  <sheetData>
    <row r="1" spans="1:6" ht="15.75">
      <c r="A1" s="12" t="s">
        <v>344</v>
      </c>
      <c r="B1" s="13" t="s">
        <v>345</v>
      </c>
      <c r="C1" s="13" t="s">
        <v>346</v>
      </c>
      <c r="D1" s="13" t="s">
        <v>347</v>
      </c>
      <c r="E1" s="13" t="s">
        <v>348</v>
      </c>
      <c r="F1" s="13" t="s">
        <v>349</v>
      </c>
    </row>
    <row r="2" spans="1:6" ht="15.75">
      <c r="A2" s="14" t="s">
        <v>1680</v>
      </c>
      <c r="B2" s="15"/>
      <c r="C2" s="15">
        <v>34</v>
      </c>
      <c r="D2" s="16" t="s">
        <v>353</v>
      </c>
      <c r="E2" s="15">
        <v>48</v>
      </c>
      <c r="F2" s="17">
        <v>45989</v>
      </c>
    </row>
    <row r="3" spans="1:6" ht="15.75">
      <c r="A3" s="10" t="s">
        <v>1681</v>
      </c>
      <c r="B3" s="10">
        <v>39567</v>
      </c>
      <c r="C3" s="18">
        <v>33</v>
      </c>
      <c r="D3" s="19" t="s">
        <v>353</v>
      </c>
      <c r="E3" s="18">
        <v>39</v>
      </c>
      <c r="F3" s="20">
        <v>22392</v>
      </c>
    </row>
    <row r="4" spans="1:6" ht="15.75">
      <c r="A4" s="14" t="s">
        <v>1682</v>
      </c>
      <c r="B4" s="15"/>
      <c r="C4" s="15">
        <v>32</v>
      </c>
      <c r="D4" s="16" t="s">
        <v>353</v>
      </c>
      <c r="E4" s="15">
        <v>39</v>
      </c>
      <c r="F4" s="17">
        <v>34400</v>
      </c>
    </row>
    <row r="5" spans="1:6" ht="15.75">
      <c r="A5" s="10" t="s">
        <v>1683</v>
      </c>
      <c r="B5" s="10">
        <v>39531</v>
      </c>
      <c r="C5" s="18">
        <v>31</v>
      </c>
      <c r="D5" s="19" t="s">
        <v>353</v>
      </c>
      <c r="E5" s="18">
        <v>41</v>
      </c>
      <c r="F5" s="20">
        <v>44054</v>
      </c>
    </row>
    <row r="6" spans="1:6" ht="15.75">
      <c r="A6" s="14" t="s">
        <v>1684</v>
      </c>
      <c r="B6" s="15"/>
      <c r="C6" s="15">
        <v>31</v>
      </c>
      <c r="D6" s="16" t="s">
        <v>353</v>
      </c>
      <c r="E6" s="15">
        <v>39</v>
      </c>
      <c r="F6" s="17">
        <v>24047</v>
      </c>
    </row>
    <row r="7" spans="1:6" ht="15.75">
      <c r="A7" s="10" t="s">
        <v>1445</v>
      </c>
      <c r="B7" s="18"/>
      <c r="C7" s="18">
        <v>31</v>
      </c>
      <c r="D7" s="19" t="s">
        <v>353</v>
      </c>
      <c r="E7" s="18">
        <v>33</v>
      </c>
      <c r="F7" s="20">
        <v>18540</v>
      </c>
    </row>
    <row r="8" spans="1:6" ht="15.75">
      <c r="A8" s="14" t="s">
        <v>329</v>
      </c>
      <c r="B8" s="15"/>
      <c r="C8" s="15">
        <v>30</v>
      </c>
      <c r="D8" s="16" t="s">
        <v>353</v>
      </c>
      <c r="E8" s="15">
        <v>39</v>
      </c>
      <c r="F8" s="17">
        <v>23640</v>
      </c>
    </row>
    <row r="9" spans="1:6" ht="15.75">
      <c r="A9" s="10" t="s">
        <v>1685</v>
      </c>
      <c r="B9" s="18"/>
      <c r="C9" s="18">
        <v>30</v>
      </c>
      <c r="D9" s="19" t="s">
        <v>353</v>
      </c>
      <c r="E9" s="18">
        <v>41</v>
      </c>
      <c r="F9" s="20">
        <v>17962</v>
      </c>
    </row>
    <row r="10" spans="1:6" ht="15.75">
      <c r="A10" s="14" t="s">
        <v>1686</v>
      </c>
      <c r="B10" s="15"/>
      <c r="C10" s="15">
        <v>29</v>
      </c>
      <c r="D10" s="16" t="s">
        <v>353</v>
      </c>
      <c r="E10" s="15">
        <v>33</v>
      </c>
      <c r="F10" s="17">
        <v>23888</v>
      </c>
    </row>
    <row r="11" spans="1:6" ht="15.75">
      <c r="A11" s="10" t="s">
        <v>1687</v>
      </c>
      <c r="B11" s="10">
        <v>39212</v>
      </c>
      <c r="C11" s="18">
        <v>26</v>
      </c>
      <c r="D11" s="18">
        <v>18</v>
      </c>
      <c r="E11" s="18">
        <v>33</v>
      </c>
      <c r="F11" s="20">
        <v>173514</v>
      </c>
    </row>
    <row r="12" spans="1:6" ht="15.75">
      <c r="A12" s="14" t="s">
        <v>1159</v>
      </c>
      <c r="B12" s="15"/>
      <c r="C12" s="15">
        <v>26</v>
      </c>
      <c r="D12" s="16" t="s">
        <v>353</v>
      </c>
      <c r="E12" s="15">
        <v>33</v>
      </c>
      <c r="F12" s="17">
        <v>41148</v>
      </c>
    </row>
    <row r="13" spans="1:6" ht="15.75">
      <c r="A13" s="10" t="s">
        <v>1688</v>
      </c>
      <c r="B13" s="18"/>
      <c r="C13" s="18">
        <v>25</v>
      </c>
      <c r="D13" s="19" t="s">
        <v>353</v>
      </c>
      <c r="E13" s="18">
        <v>37</v>
      </c>
      <c r="F13" s="20">
        <v>17442</v>
      </c>
    </row>
    <row r="14" spans="1:6" ht="15.75">
      <c r="A14" s="14" t="s">
        <v>1689</v>
      </c>
      <c r="B14" s="14">
        <v>39501</v>
      </c>
      <c r="C14" s="15">
        <v>23</v>
      </c>
      <c r="D14" s="16" t="s">
        <v>353</v>
      </c>
      <c r="E14" s="15">
        <v>37</v>
      </c>
      <c r="F14" s="17">
        <v>67793</v>
      </c>
    </row>
    <row r="15" spans="1:6" ht="15.75">
      <c r="A15" s="10" t="s">
        <v>382</v>
      </c>
      <c r="B15" s="18"/>
      <c r="C15" s="18">
        <v>22</v>
      </c>
      <c r="D15" s="19" t="s">
        <v>353</v>
      </c>
      <c r="E15" s="18">
        <v>37</v>
      </c>
      <c r="F15" s="20">
        <v>18916</v>
      </c>
    </row>
    <row r="16" spans="1:6" ht="15.75">
      <c r="A16" s="14" t="s">
        <v>1690</v>
      </c>
      <c r="B16" s="15"/>
      <c r="C16" s="15">
        <v>21</v>
      </c>
      <c r="D16" s="16" t="s">
        <v>353</v>
      </c>
      <c r="E16" s="15">
        <v>29</v>
      </c>
      <c r="F16" s="17">
        <v>34546</v>
      </c>
    </row>
    <row r="17" spans="1:6" ht="15.75">
      <c r="A17" s="10" t="s">
        <v>1691</v>
      </c>
      <c r="B17" s="10">
        <v>38637</v>
      </c>
      <c r="C17" s="18">
        <v>21</v>
      </c>
      <c r="D17" s="19" t="s">
        <v>353</v>
      </c>
      <c r="E17" s="18">
        <v>31</v>
      </c>
      <c r="F17" s="20">
        <v>26066</v>
      </c>
    </row>
    <row r="18" spans="1:6" ht="15.75">
      <c r="A18" s="14" t="s">
        <v>1692</v>
      </c>
      <c r="B18" s="15"/>
      <c r="C18" s="15">
        <v>20</v>
      </c>
      <c r="D18" s="16" t="s">
        <v>353</v>
      </c>
      <c r="E18" s="15">
        <v>25</v>
      </c>
      <c r="F18" s="17">
        <v>23856</v>
      </c>
    </row>
    <row r="19" spans="1:6" ht="15.75">
      <c r="A19" s="10" t="s">
        <v>1693</v>
      </c>
      <c r="B19" s="10">
        <v>38671</v>
      </c>
      <c r="C19" s="18">
        <v>19</v>
      </c>
      <c r="D19" s="19" t="s">
        <v>353</v>
      </c>
      <c r="E19" s="18">
        <v>28</v>
      </c>
      <c r="F19" s="20">
        <v>48982</v>
      </c>
    </row>
    <row r="20" spans="1:6" ht="15.75">
      <c r="A20" s="14" t="s">
        <v>1349</v>
      </c>
      <c r="B20" s="15"/>
      <c r="C20" s="15">
        <v>19</v>
      </c>
      <c r="D20" s="15">
        <v>0</v>
      </c>
      <c r="E20" s="15">
        <v>28</v>
      </c>
      <c r="F20" s="17">
        <v>25216</v>
      </c>
    </row>
    <row r="21" spans="1:6" ht="15.75">
      <c r="A21" s="10" t="s">
        <v>1694</v>
      </c>
      <c r="B21" s="18"/>
      <c r="C21" s="18">
        <v>18</v>
      </c>
      <c r="D21" s="19" t="s">
        <v>353</v>
      </c>
      <c r="E21" s="18">
        <v>30</v>
      </c>
      <c r="F21" s="20">
        <v>25092</v>
      </c>
    </row>
    <row r="22" spans="1:6" ht="15.75">
      <c r="A22" s="14" t="s">
        <v>1695</v>
      </c>
      <c r="B22" s="15"/>
      <c r="C22" s="15">
        <v>14</v>
      </c>
      <c r="D22" s="16" t="s">
        <v>353</v>
      </c>
      <c r="E22" s="15">
        <v>27</v>
      </c>
      <c r="F22" s="17">
        <v>33484</v>
      </c>
    </row>
    <row r="23" spans="1:6" ht="15.75">
      <c r="A23" s="10" t="s">
        <v>1012</v>
      </c>
      <c r="B23" s="18"/>
      <c r="C23" s="18">
        <v>11</v>
      </c>
      <c r="D23" s="19" t="s">
        <v>353</v>
      </c>
      <c r="E23" s="18">
        <v>25</v>
      </c>
      <c r="F23" s="20">
        <v>21705</v>
      </c>
    </row>
    <row r="24" spans="1:6" ht="15.75">
      <c r="A24" s="14" t="s">
        <v>1696</v>
      </c>
      <c r="B24" s="14">
        <v>39553</v>
      </c>
      <c r="C24" s="15">
        <v>8</v>
      </c>
      <c r="D24" s="16" t="s">
        <v>353</v>
      </c>
      <c r="E24" s="15">
        <v>28</v>
      </c>
      <c r="F24" s="17">
        <v>18572</v>
      </c>
    </row>
    <row r="25" spans="1:6" ht="15.75">
      <c r="A25" s="10" t="s">
        <v>342</v>
      </c>
      <c r="B25" s="18"/>
      <c r="C25" s="18">
        <v>7</v>
      </c>
      <c r="D25" s="19" t="s">
        <v>353</v>
      </c>
      <c r="E25" s="18">
        <v>26</v>
      </c>
      <c r="F25" s="20">
        <v>24149</v>
      </c>
    </row>
    <row r="26" spans="1:6">
      <c r="A26" t="s">
        <v>384</v>
      </c>
      <c r="C26" s="23">
        <f>MEDIAN(C2:C25)</f>
        <v>24</v>
      </c>
      <c r="D26" s="23">
        <f t="shared" ref="D26:E26" si="0">MEDIAN(D2:D25)</f>
        <v>9</v>
      </c>
      <c r="E26" s="23">
        <f t="shared" si="0"/>
        <v>33</v>
      </c>
    </row>
  </sheetData>
  <hyperlinks>
    <hyperlink ref="A2" r:id="rId1" xr:uid="{F6EC7DAF-87AE-4C0D-A8AF-616A5A9647E8}"/>
    <hyperlink ref="A3" r:id="rId2" xr:uid="{39E7EB93-7388-4287-A33B-F300D8119C1F}"/>
    <hyperlink ref="B3" r:id="rId3" display="39567" xr:uid="{AA12D9AB-A6D1-4A57-9589-D5C8F4E6768F}"/>
    <hyperlink ref="A4" r:id="rId4" xr:uid="{00806094-5611-40C1-A104-5FDA098C3E9D}"/>
    <hyperlink ref="A5" r:id="rId5" xr:uid="{7AF5AC5A-34AB-4F60-9CC1-ED6222BAF1AA}"/>
    <hyperlink ref="B5" r:id="rId6" display="39531" xr:uid="{DB3B4E66-8403-483F-8B65-B25CA949FCC8}"/>
    <hyperlink ref="A6" r:id="rId7" xr:uid="{7AFB6060-13CD-4B2F-A531-06D6A58A3F6A}"/>
    <hyperlink ref="A7" r:id="rId8" xr:uid="{E8D36BF2-9878-4BEA-979C-CD69BE4F0AE6}"/>
    <hyperlink ref="A8" r:id="rId9" xr:uid="{D07609CD-4C3F-4B62-86EA-E34F11BD2228}"/>
    <hyperlink ref="A9" r:id="rId10" xr:uid="{88EB36A3-426C-4616-86EC-BA1BEA2907B6}"/>
    <hyperlink ref="A10" r:id="rId11" xr:uid="{7EC769B2-8C61-440C-B0DA-7D189A7F8027}"/>
    <hyperlink ref="A11" r:id="rId12" xr:uid="{5D930DF4-7647-463C-9977-C077C27DFC68}"/>
    <hyperlink ref="B11" r:id="rId13" display="39212" xr:uid="{1A6FC27F-3253-409F-84BF-F650C0A7D7FC}"/>
    <hyperlink ref="A12" r:id="rId14" xr:uid="{0E63F50B-0D0C-4599-84A2-258026888233}"/>
    <hyperlink ref="A13" r:id="rId15" xr:uid="{DCCBDC7E-26C0-46F0-9399-DDC8157CCFB6}"/>
    <hyperlink ref="A14" r:id="rId16" xr:uid="{41058D7E-8CB4-4363-8572-BB85DEEECEA8}"/>
    <hyperlink ref="B14" r:id="rId17" display="39501" xr:uid="{0BEC4F71-8B11-41FF-87B9-A1523E46A43D}"/>
    <hyperlink ref="A15" r:id="rId18" xr:uid="{58DD3DB2-7A54-4441-BFDF-599FACBF3EAA}"/>
    <hyperlink ref="A16" r:id="rId19" xr:uid="{980E1CC5-D9B2-43BC-9FB1-A4818888B366}"/>
    <hyperlink ref="A17" r:id="rId20" xr:uid="{326B181E-EE55-416D-9A35-FF196227473C}"/>
    <hyperlink ref="B17" r:id="rId21" display="38637" xr:uid="{5D9C7D4E-F628-46EA-B15C-66BA8194F91F}"/>
    <hyperlink ref="A18" r:id="rId22" xr:uid="{17308D26-5144-4A3B-B5A9-EE7D9BFFA5C4}"/>
    <hyperlink ref="A19" r:id="rId23" xr:uid="{718AA5ED-DD81-4BB9-9D29-AB3AB906F8CF}"/>
    <hyperlink ref="B19" r:id="rId24" display="38671" xr:uid="{496FF30B-C061-4268-A348-E0992FB1DB62}"/>
    <hyperlink ref="A20" r:id="rId25" xr:uid="{DCE103AC-DED8-4834-807D-7B38F0B1E47B}"/>
    <hyperlink ref="A21" r:id="rId26" xr:uid="{24F1305B-E516-4E7F-99E6-3488B739B15B}"/>
    <hyperlink ref="A22" r:id="rId27" xr:uid="{64DB4449-9206-44B8-AEA0-AECB0B98FCDE}"/>
    <hyperlink ref="A23" r:id="rId28" xr:uid="{9FEB6E51-2074-4BD8-A2F9-25BE341EFD89}"/>
    <hyperlink ref="A24" r:id="rId29" xr:uid="{0CC77390-4A27-46DE-957A-DEA9286C665C}"/>
    <hyperlink ref="B24" r:id="rId30" display="39553" xr:uid="{3D329FCC-9D5E-4E19-8F3F-5BC6C07C343E}"/>
    <hyperlink ref="A25" r:id="rId31" xr:uid="{86CB9F45-FA7F-423B-8872-22D761D7DC54}"/>
  </hyperlinks>
  <pageMargins left="0.7" right="0.7" top="0.75" bottom="0.75" header="0.3" footer="0.3"/>
  <tableParts count="1">
    <tablePart r:id="rId3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B710-36B1-44DD-9081-88ED70C3188A}">
  <dimension ref="A1:F50"/>
  <sheetViews>
    <sheetView topLeftCell="A48" workbookViewId="0">
      <selection activeCell="C50" sqref="C50:E5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1697</v>
      </c>
      <c r="B2" s="2">
        <v>63116</v>
      </c>
      <c r="C2" s="3">
        <v>66</v>
      </c>
      <c r="D2" s="3">
        <v>43</v>
      </c>
      <c r="E2" s="3">
        <v>58</v>
      </c>
      <c r="F2" s="4">
        <v>319294</v>
      </c>
    </row>
    <row r="3" spans="1:6" ht="30.75">
      <c r="A3" s="5" t="s">
        <v>1698</v>
      </c>
      <c r="B3" s="5">
        <v>63130</v>
      </c>
      <c r="C3" s="6">
        <v>58</v>
      </c>
      <c r="D3" s="6">
        <v>38</v>
      </c>
      <c r="E3" s="6">
        <v>52</v>
      </c>
      <c r="F3" s="7">
        <v>35371</v>
      </c>
    </row>
    <row r="4" spans="1:6" ht="30.75">
      <c r="A4" s="2" t="s">
        <v>1699</v>
      </c>
      <c r="B4" s="3"/>
      <c r="C4" s="3">
        <v>49</v>
      </c>
      <c r="D4" s="3">
        <v>23</v>
      </c>
      <c r="E4" s="3">
        <v>40</v>
      </c>
      <c r="F4" s="4">
        <v>22995</v>
      </c>
    </row>
    <row r="5" spans="1:6" ht="15.75">
      <c r="A5" s="5" t="s">
        <v>1700</v>
      </c>
      <c r="B5" s="6"/>
      <c r="C5" s="6">
        <v>46</v>
      </c>
      <c r="D5" s="6">
        <v>28</v>
      </c>
      <c r="E5" s="6">
        <v>42</v>
      </c>
      <c r="F5" s="7">
        <v>16645</v>
      </c>
    </row>
    <row r="6" spans="1:6" ht="15.75">
      <c r="A6" s="2" t="s">
        <v>1701</v>
      </c>
      <c r="B6" s="3"/>
      <c r="C6" s="3">
        <v>43</v>
      </c>
      <c r="D6" s="8" t="s">
        <v>353</v>
      </c>
      <c r="E6" s="3">
        <v>44</v>
      </c>
      <c r="F6" s="4">
        <v>21387</v>
      </c>
    </row>
    <row r="7" spans="1:6" ht="30.75">
      <c r="A7" s="5" t="s">
        <v>319</v>
      </c>
      <c r="B7" s="5">
        <v>65804</v>
      </c>
      <c r="C7" s="6">
        <v>39</v>
      </c>
      <c r="D7" s="9" t="s">
        <v>353</v>
      </c>
      <c r="E7" s="6">
        <v>51</v>
      </c>
      <c r="F7" s="7">
        <v>159498</v>
      </c>
    </row>
    <row r="8" spans="1:6" ht="15.75">
      <c r="A8" s="2" t="s">
        <v>1702</v>
      </c>
      <c r="B8" s="3"/>
      <c r="C8" s="3">
        <v>39</v>
      </c>
      <c r="D8" s="3">
        <v>26</v>
      </c>
      <c r="E8" s="3">
        <v>39</v>
      </c>
      <c r="F8" s="4">
        <v>52158</v>
      </c>
    </row>
    <row r="9" spans="1:6" ht="15.75">
      <c r="A9" s="5" t="s">
        <v>1703</v>
      </c>
      <c r="B9" s="6"/>
      <c r="C9" s="6">
        <v>39</v>
      </c>
      <c r="D9" s="9" t="s">
        <v>353</v>
      </c>
      <c r="E9" s="6">
        <v>47</v>
      </c>
      <c r="F9" s="7">
        <v>19559</v>
      </c>
    </row>
    <row r="10" spans="1:6" ht="15.75">
      <c r="A10" s="2" t="s">
        <v>1704</v>
      </c>
      <c r="B10" s="3"/>
      <c r="C10" s="3">
        <v>37</v>
      </c>
      <c r="D10" s="3">
        <v>22</v>
      </c>
      <c r="E10" s="3">
        <v>32</v>
      </c>
      <c r="F10" s="4">
        <v>27540</v>
      </c>
    </row>
    <row r="11" spans="1:6" ht="15.75">
      <c r="A11" s="5" t="s">
        <v>1705</v>
      </c>
      <c r="B11" s="6"/>
      <c r="C11" s="6">
        <v>37</v>
      </c>
      <c r="D11" s="6">
        <v>6</v>
      </c>
      <c r="E11" s="6">
        <v>35</v>
      </c>
      <c r="F11" s="7">
        <v>20307</v>
      </c>
    </row>
    <row r="12" spans="1:6" ht="30.75">
      <c r="A12" s="2" t="s">
        <v>1706</v>
      </c>
      <c r="B12" s="3"/>
      <c r="C12" s="3">
        <v>36</v>
      </c>
      <c r="D12" s="8" t="s">
        <v>353</v>
      </c>
      <c r="E12" s="3">
        <v>44</v>
      </c>
      <c r="F12" s="4">
        <v>18838</v>
      </c>
    </row>
    <row r="13" spans="1:6" ht="76.5">
      <c r="A13" s="5" t="s">
        <v>1707</v>
      </c>
      <c r="B13" s="5">
        <v>64114</v>
      </c>
      <c r="C13" s="6">
        <v>35</v>
      </c>
      <c r="D13" s="6">
        <v>25</v>
      </c>
      <c r="E13" s="6">
        <v>35</v>
      </c>
      <c r="F13" s="7">
        <v>459787</v>
      </c>
    </row>
    <row r="14" spans="1:6" ht="15.75">
      <c r="A14" s="2" t="s">
        <v>1708</v>
      </c>
      <c r="B14" s="3"/>
      <c r="C14" s="3">
        <v>35</v>
      </c>
      <c r="D14" s="8" t="s">
        <v>353</v>
      </c>
      <c r="E14" s="3">
        <v>44</v>
      </c>
      <c r="F14" s="4">
        <v>50150</v>
      </c>
    </row>
    <row r="15" spans="1:6" ht="15.75">
      <c r="A15" s="5" t="s">
        <v>1709</v>
      </c>
      <c r="B15" s="6"/>
      <c r="C15" s="6">
        <v>35</v>
      </c>
      <c r="D15" s="9" t="s">
        <v>353</v>
      </c>
      <c r="E15" s="6">
        <v>53</v>
      </c>
      <c r="F15" s="7">
        <v>17505</v>
      </c>
    </row>
    <row r="16" spans="1:6" ht="30.75">
      <c r="A16" s="2" t="s">
        <v>1710</v>
      </c>
      <c r="B16" s="3"/>
      <c r="C16" s="3">
        <v>34</v>
      </c>
      <c r="D16" s="8" t="s">
        <v>353</v>
      </c>
      <c r="E16" s="3">
        <v>37</v>
      </c>
      <c r="F16" s="4">
        <v>17023</v>
      </c>
    </row>
    <row r="17" spans="1:6" ht="30.75">
      <c r="A17" s="5" t="s">
        <v>1238</v>
      </c>
      <c r="B17" s="6"/>
      <c r="C17" s="6">
        <v>33</v>
      </c>
      <c r="D17" s="9" t="s">
        <v>353</v>
      </c>
      <c r="E17" s="6">
        <v>30</v>
      </c>
      <c r="F17" s="7">
        <v>65794</v>
      </c>
    </row>
    <row r="18" spans="1:6" ht="30.75">
      <c r="A18" s="2" t="s">
        <v>1711</v>
      </c>
      <c r="B18" s="3"/>
      <c r="C18" s="3">
        <v>33</v>
      </c>
      <c r="D18" s="3">
        <v>21</v>
      </c>
      <c r="E18" s="3">
        <v>33</v>
      </c>
      <c r="F18" s="4">
        <v>25410</v>
      </c>
    </row>
    <row r="19" spans="1:6" ht="15.75">
      <c r="A19" s="5" t="s">
        <v>1712</v>
      </c>
      <c r="B19" s="5">
        <v>63135</v>
      </c>
      <c r="C19" s="6">
        <v>33</v>
      </c>
      <c r="D19" s="6">
        <v>33</v>
      </c>
      <c r="E19" s="6">
        <v>32</v>
      </c>
      <c r="F19" s="7">
        <v>21203</v>
      </c>
    </row>
    <row r="20" spans="1:6" ht="30.75">
      <c r="A20" s="2" t="s">
        <v>1713</v>
      </c>
      <c r="B20" s="2">
        <v>64506</v>
      </c>
      <c r="C20" s="3">
        <v>32</v>
      </c>
      <c r="D20" s="8" t="s">
        <v>353</v>
      </c>
      <c r="E20" s="3">
        <v>27</v>
      </c>
      <c r="F20" s="4">
        <v>76780</v>
      </c>
    </row>
    <row r="21" spans="1:6" ht="15.75">
      <c r="A21" s="5" t="s">
        <v>1714</v>
      </c>
      <c r="B21" s="6"/>
      <c r="C21" s="6">
        <v>32</v>
      </c>
      <c r="D21" s="6">
        <v>22</v>
      </c>
      <c r="E21" s="6">
        <v>28</v>
      </c>
      <c r="F21" s="7">
        <v>28380</v>
      </c>
    </row>
    <row r="22" spans="1:6" ht="15.75">
      <c r="A22" s="2" t="s">
        <v>1715</v>
      </c>
      <c r="B22" s="3"/>
      <c r="C22" s="3">
        <v>32</v>
      </c>
      <c r="D22" s="8" t="s">
        <v>353</v>
      </c>
      <c r="E22" s="3">
        <v>28</v>
      </c>
      <c r="F22" s="4">
        <v>17916</v>
      </c>
    </row>
    <row r="23" spans="1:6" ht="15.75">
      <c r="A23" s="5" t="s">
        <v>333</v>
      </c>
      <c r="B23" s="6"/>
      <c r="C23" s="6">
        <v>30</v>
      </c>
      <c r="D23" s="9" t="s">
        <v>353</v>
      </c>
      <c r="E23" s="6">
        <v>40</v>
      </c>
      <c r="F23" s="7">
        <v>108500</v>
      </c>
    </row>
    <row r="24" spans="1:6" ht="45.75">
      <c r="A24" s="2" t="s">
        <v>1716</v>
      </c>
      <c r="B24" s="2">
        <v>63703</v>
      </c>
      <c r="C24" s="3">
        <v>30</v>
      </c>
      <c r="D24" s="8" t="s">
        <v>353</v>
      </c>
      <c r="E24" s="3">
        <v>31</v>
      </c>
      <c r="F24" s="4">
        <v>37941</v>
      </c>
    </row>
    <row r="25" spans="1:6" ht="30.75">
      <c r="A25" s="5" t="s">
        <v>1717</v>
      </c>
      <c r="B25" s="5">
        <v>63042</v>
      </c>
      <c r="C25" s="6">
        <v>30</v>
      </c>
      <c r="D25" s="6">
        <v>20</v>
      </c>
      <c r="E25" s="6">
        <v>30</v>
      </c>
      <c r="F25" s="7">
        <v>25703</v>
      </c>
    </row>
    <row r="26" spans="1:6" ht="30.75">
      <c r="A26" s="2" t="s">
        <v>1403</v>
      </c>
      <c r="B26" s="2">
        <v>64055</v>
      </c>
      <c r="C26" s="3">
        <v>28</v>
      </c>
      <c r="D26" s="3">
        <v>19</v>
      </c>
      <c r="E26" s="3">
        <v>28</v>
      </c>
      <c r="F26" s="4">
        <v>116830</v>
      </c>
    </row>
    <row r="27" spans="1:6" ht="15.75">
      <c r="A27" s="5" t="s">
        <v>1718</v>
      </c>
      <c r="B27" s="6"/>
      <c r="C27" s="6">
        <v>28</v>
      </c>
      <c r="D27" s="6">
        <v>11</v>
      </c>
      <c r="E27" s="6">
        <v>28</v>
      </c>
      <c r="F27" s="7">
        <v>29526</v>
      </c>
    </row>
    <row r="28" spans="1:6" ht="15.75">
      <c r="A28" s="2" t="s">
        <v>1719</v>
      </c>
      <c r="B28" s="3"/>
      <c r="C28" s="3">
        <v>27</v>
      </c>
      <c r="D28" s="8" t="s">
        <v>353</v>
      </c>
      <c r="E28" s="3">
        <v>36</v>
      </c>
      <c r="F28" s="4">
        <v>52575</v>
      </c>
    </row>
    <row r="29" spans="1:6" ht="30.75">
      <c r="A29" s="5" t="s">
        <v>1720</v>
      </c>
      <c r="B29" s="6"/>
      <c r="C29" s="6">
        <v>27</v>
      </c>
      <c r="D29" s="6">
        <v>22</v>
      </c>
      <c r="E29" s="6">
        <v>24</v>
      </c>
      <c r="F29" s="7">
        <v>17833</v>
      </c>
    </row>
    <row r="30" spans="1:6" ht="30.75">
      <c r="A30" s="2" t="s">
        <v>1721</v>
      </c>
      <c r="B30" s="2">
        <v>63043</v>
      </c>
      <c r="C30" s="3">
        <v>26</v>
      </c>
      <c r="D30" s="3">
        <v>16</v>
      </c>
      <c r="E30" s="3">
        <v>25</v>
      </c>
      <c r="F30" s="4">
        <v>27472</v>
      </c>
    </row>
    <row r="31" spans="1:6" ht="30.75">
      <c r="A31" s="5" t="s">
        <v>860</v>
      </c>
      <c r="B31" s="6"/>
      <c r="C31" s="6">
        <v>26</v>
      </c>
      <c r="D31" s="6">
        <v>6</v>
      </c>
      <c r="E31" s="6">
        <v>21</v>
      </c>
      <c r="F31" s="7">
        <v>18094</v>
      </c>
    </row>
    <row r="32" spans="1:6" ht="30.75">
      <c r="A32" s="2" t="s">
        <v>1722</v>
      </c>
      <c r="B32" s="3"/>
      <c r="C32" s="3">
        <v>25</v>
      </c>
      <c r="D32" s="8" t="s">
        <v>353</v>
      </c>
      <c r="E32" s="3">
        <v>31</v>
      </c>
      <c r="F32" s="4">
        <v>52575</v>
      </c>
    </row>
    <row r="33" spans="1:6" ht="30.75">
      <c r="A33" s="5" t="s">
        <v>1723</v>
      </c>
      <c r="B33" s="6"/>
      <c r="C33" s="6">
        <v>24</v>
      </c>
      <c r="D33" s="9" t="s">
        <v>353</v>
      </c>
      <c r="E33" s="6">
        <v>23</v>
      </c>
      <c r="F33" s="7">
        <v>43079</v>
      </c>
    </row>
    <row r="34" spans="1:6" ht="15.75">
      <c r="A34" s="2" t="s">
        <v>1724</v>
      </c>
      <c r="B34" s="3"/>
      <c r="C34" s="3">
        <v>23</v>
      </c>
      <c r="D34" s="8" t="s">
        <v>353</v>
      </c>
      <c r="E34" s="3">
        <v>25</v>
      </c>
      <c r="F34" s="4">
        <v>29149</v>
      </c>
    </row>
    <row r="35" spans="1:6" ht="30.75">
      <c r="A35" s="5" t="s">
        <v>1725</v>
      </c>
      <c r="B35" s="6"/>
      <c r="C35" s="6">
        <v>23</v>
      </c>
      <c r="D35" s="6">
        <v>23</v>
      </c>
      <c r="E35" s="6">
        <v>27</v>
      </c>
      <c r="F35" s="7">
        <v>19650</v>
      </c>
    </row>
    <row r="36" spans="1:6" ht="15.75">
      <c r="A36" s="2" t="s">
        <v>1278</v>
      </c>
      <c r="B36" s="3"/>
      <c r="C36" s="3">
        <v>22</v>
      </c>
      <c r="D36" s="8" t="s">
        <v>353</v>
      </c>
      <c r="E36" s="3">
        <v>27</v>
      </c>
      <c r="F36" s="4">
        <v>79329</v>
      </c>
    </row>
    <row r="37" spans="1:6" ht="15.75">
      <c r="A37" s="5" t="s">
        <v>1726</v>
      </c>
      <c r="B37" s="6"/>
      <c r="C37" s="6">
        <v>22</v>
      </c>
      <c r="D37" s="9" t="s">
        <v>353</v>
      </c>
      <c r="E37" s="6">
        <v>32</v>
      </c>
      <c r="F37" s="7">
        <v>23116</v>
      </c>
    </row>
    <row r="38" spans="1:6" ht="15.75">
      <c r="A38" s="2" t="s">
        <v>1506</v>
      </c>
      <c r="B38" s="3"/>
      <c r="C38" s="3">
        <v>21</v>
      </c>
      <c r="D38" s="3">
        <v>12</v>
      </c>
      <c r="E38" s="3">
        <v>17</v>
      </c>
      <c r="F38" s="4">
        <v>20808</v>
      </c>
    </row>
    <row r="39" spans="1:6" ht="15.75">
      <c r="A39" s="5" t="s">
        <v>1727</v>
      </c>
      <c r="B39" s="6"/>
      <c r="C39" s="6">
        <v>21</v>
      </c>
      <c r="D39" s="9" t="s">
        <v>353</v>
      </c>
      <c r="E39" s="6">
        <v>31</v>
      </c>
      <c r="F39" s="7">
        <v>19022</v>
      </c>
    </row>
    <row r="40" spans="1:6" ht="30.75">
      <c r="A40" s="2" t="s">
        <v>1728</v>
      </c>
      <c r="B40" s="2">
        <v>64081</v>
      </c>
      <c r="C40" s="3">
        <v>20</v>
      </c>
      <c r="D40" s="8" t="s">
        <v>353</v>
      </c>
      <c r="E40" s="3">
        <v>29</v>
      </c>
      <c r="F40" s="4">
        <v>91364</v>
      </c>
    </row>
    <row r="41" spans="1:6" ht="15.75">
      <c r="A41" s="5" t="s">
        <v>1729</v>
      </c>
      <c r="B41" s="6"/>
      <c r="C41" s="6">
        <v>20</v>
      </c>
      <c r="D41" s="6">
        <v>7</v>
      </c>
      <c r="E41" s="6">
        <v>21</v>
      </c>
      <c r="F41" s="7">
        <v>30404</v>
      </c>
    </row>
    <row r="42" spans="1:6" ht="30.75">
      <c r="A42" s="2" t="s">
        <v>1730</v>
      </c>
      <c r="B42" s="2">
        <v>63017</v>
      </c>
      <c r="C42" s="3">
        <v>19</v>
      </c>
      <c r="D42" s="3">
        <v>11</v>
      </c>
      <c r="E42" s="3">
        <v>23</v>
      </c>
      <c r="F42" s="4">
        <v>47484</v>
      </c>
    </row>
    <row r="43" spans="1:6" ht="30.75">
      <c r="A43" s="5" t="s">
        <v>1731</v>
      </c>
      <c r="B43" s="5">
        <v>64030</v>
      </c>
      <c r="C43" s="6">
        <v>19</v>
      </c>
      <c r="D43" s="9" t="s">
        <v>353</v>
      </c>
      <c r="E43" s="6">
        <v>29</v>
      </c>
      <c r="F43" s="7">
        <v>24475</v>
      </c>
    </row>
    <row r="44" spans="1:6" ht="15.75">
      <c r="A44" s="2" t="s">
        <v>1732</v>
      </c>
      <c r="B44" s="3"/>
      <c r="C44" s="3">
        <v>17</v>
      </c>
      <c r="D44" s="3">
        <v>9</v>
      </c>
      <c r="E44" s="3">
        <v>18</v>
      </c>
      <c r="F44" s="4">
        <v>36143</v>
      </c>
    </row>
    <row r="45" spans="1:6" ht="15.75">
      <c r="A45" s="5" t="s">
        <v>1733</v>
      </c>
      <c r="B45" s="6"/>
      <c r="C45" s="6">
        <v>17</v>
      </c>
      <c r="D45" s="9" t="s">
        <v>353</v>
      </c>
      <c r="E45" s="6">
        <v>26</v>
      </c>
      <c r="F45" s="7">
        <v>19206</v>
      </c>
    </row>
    <row r="46" spans="1:6" ht="15.75">
      <c r="A46" s="2" t="s">
        <v>1734</v>
      </c>
      <c r="B46" s="3"/>
      <c r="C46" s="3">
        <v>16</v>
      </c>
      <c r="D46" s="8" t="s">
        <v>353</v>
      </c>
      <c r="E46" s="3">
        <v>24</v>
      </c>
      <c r="F46" s="4">
        <v>17820</v>
      </c>
    </row>
    <row r="47" spans="1:6" ht="45.75">
      <c r="A47" s="5" t="s">
        <v>1735</v>
      </c>
      <c r="B47" s="6"/>
      <c r="C47" s="6">
        <v>12</v>
      </c>
      <c r="D47" s="6">
        <v>11</v>
      </c>
      <c r="E47" s="6">
        <v>22</v>
      </c>
      <c r="F47" s="7">
        <v>19184</v>
      </c>
    </row>
    <row r="48" spans="1:6" ht="30.75">
      <c r="A48" s="2" t="s">
        <v>1736</v>
      </c>
      <c r="B48" s="3"/>
      <c r="C48" s="3">
        <v>10</v>
      </c>
      <c r="D48" s="8" t="s">
        <v>353</v>
      </c>
      <c r="E48" s="3">
        <v>23</v>
      </c>
      <c r="F48" s="4">
        <v>29070</v>
      </c>
    </row>
    <row r="49" spans="1:6" ht="30.75">
      <c r="A49" s="5" t="s">
        <v>1737</v>
      </c>
      <c r="B49" s="5">
        <v>63040</v>
      </c>
      <c r="C49" s="6">
        <v>9</v>
      </c>
      <c r="D49" s="9" t="s">
        <v>353</v>
      </c>
      <c r="E49" s="6">
        <v>17</v>
      </c>
      <c r="F49" s="7">
        <v>35517</v>
      </c>
    </row>
    <row r="50" spans="1:6" ht="15.75">
      <c r="A50" s="5" t="s">
        <v>384</v>
      </c>
      <c r="C50" s="22">
        <f>MEDIAN(C2:C49)</f>
        <v>29</v>
      </c>
      <c r="D50" s="22">
        <f t="shared" ref="D50:E50" si="0">MEDIAN(D2:D49)</f>
        <v>21</v>
      </c>
      <c r="E50" s="22">
        <f t="shared" si="0"/>
        <v>30</v>
      </c>
      <c r="F50" s="7"/>
    </row>
  </sheetData>
  <hyperlinks>
    <hyperlink ref="A2" r:id="rId1" xr:uid="{F7C0B040-4586-4773-A629-8E32341CB50A}"/>
    <hyperlink ref="B2" r:id="rId2" display="63116" xr:uid="{EBEBDADB-0528-4CE0-AB3E-4945A163C493}"/>
    <hyperlink ref="A3" r:id="rId3" xr:uid="{1C5475BF-057C-4FE2-B53B-DC031556D92C}"/>
    <hyperlink ref="B3" r:id="rId4" display="63130" xr:uid="{CC348A85-8793-4672-B49D-6359310B6481}"/>
    <hyperlink ref="A4" r:id="rId5" xr:uid="{9D6DB7AF-0208-439C-B45D-06020A859E33}"/>
    <hyperlink ref="A5" r:id="rId6" xr:uid="{5C5A6494-819F-4FE2-AA68-63238827D2D9}"/>
    <hyperlink ref="A6" r:id="rId7" xr:uid="{1446B399-588D-4545-8230-B47ADE4F170B}"/>
    <hyperlink ref="A7" r:id="rId8" xr:uid="{84565700-D56A-4709-AE42-923812D157E6}"/>
    <hyperlink ref="B7" r:id="rId9" display="65804" xr:uid="{D933661B-9184-4FC7-B65C-B79E685631C7}"/>
    <hyperlink ref="A8" r:id="rId10" xr:uid="{3C5B41D9-42D2-4AEA-AB71-EFE166A70AAA}"/>
    <hyperlink ref="A9" r:id="rId11" xr:uid="{F97D7D9C-C8F3-474A-92DB-A5177B6C954E}"/>
    <hyperlink ref="A10" r:id="rId12" xr:uid="{15BABBF1-C49A-4044-A888-45975EE887C7}"/>
    <hyperlink ref="A11" r:id="rId13" xr:uid="{9FA396EF-CB81-4746-9039-EB8A29DBB242}"/>
    <hyperlink ref="A12" r:id="rId14" xr:uid="{2F4ED405-2331-4B72-B84B-772E550196D6}"/>
    <hyperlink ref="A13" r:id="rId15" xr:uid="{72D51F1C-FB45-41DF-9563-36659E12FC26}"/>
    <hyperlink ref="B13" r:id="rId16" display="64114" xr:uid="{A08EF8A6-398F-47A8-810E-B8AE7E7C3AC9}"/>
    <hyperlink ref="A14" r:id="rId17" xr:uid="{7C922A4A-C013-4AE0-9636-DA4FE32560E3}"/>
    <hyperlink ref="A15" r:id="rId18" xr:uid="{869402A9-5318-485E-B139-1D459CA0D5FF}"/>
    <hyperlink ref="A16" r:id="rId19" xr:uid="{0A9B507A-E9B4-4C6A-A36D-4C65A604B17B}"/>
    <hyperlink ref="A17" r:id="rId20" xr:uid="{BDBDEFC5-34F7-42CB-8B4F-2231EFED5643}"/>
    <hyperlink ref="A18" r:id="rId21" xr:uid="{472F884E-1677-46A0-97E1-C67D9582A61D}"/>
    <hyperlink ref="A19" r:id="rId22" xr:uid="{667C9A26-127C-43DF-8C8E-3B3036C8E6A9}"/>
    <hyperlink ref="B19" r:id="rId23" display="63135" xr:uid="{10DA5AEF-0D68-481D-A97F-38FB8ACFA506}"/>
    <hyperlink ref="A20" r:id="rId24" xr:uid="{2A845A28-B5D7-483C-97C2-115961A889FA}"/>
    <hyperlink ref="B20" r:id="rId25" display="64506" xr:uid="{B6CA3E6B-0C72-42F8-BB2D-AFC3781E0380}"/>
    <hyperlink ref="A21" r:id="rId26" xr:uid="{41A39A98-F50D-4EA6-A7F8-E91436552CEF}"/>
    <hyperlink ref="A22" r:id="rId27" xr:uid="{78AC6B9D-407C-418C-BC75-95A95A281BCA}"/>
    <hyperlink ref="A23" r:id="rId28" xr:uid="{13149E51-4B83-4842-B9CA-536C4452712A}"/>
    <hyperlink ref="A24" r:id="rId29" xr:uid="{E77DAF68-ED1A-4B7C-8B5C-DDE5FBD2EFA8}"/>
    <hyperlink ref="B24" r:id="rId30" display="63703" xr:uid="{7A9B6A36-6DEF-453E-B8C3-710A4FAC9BB1}"/>
    <hyperlink ref="A25" r:id="rId31" xr:uid="{5C209622-D094-4A04-81C6-6CB382256D17}"/>
    <hyperlink ref="B25" r:id="rId32" display="63042" xr:uid="{E95E7B20-9F75-4A2A-9145-57F88487061D}"/>
    <hyperlink ref="A26" r:id="rId33" xr:uid="{31432047-BCE5-4BDD-9A62-C94BA57EC9CC}"/>
    <hyperlink ref="B26" r:id="rId34" display="64055" xr:uid="{AEC8FAA7-AE89-4E17-AB5C-115DF8E8CECD}"/>
    <hyperlink ref="A27" r:id="rId35" xr:uid="{8D96902B-3496-460B-8187-45347B877F77}"/>
    <hyperlink ref="A28" r:id="rId36" xr:uid="{C1AF7D74-A761-4E4E-985A-D09DA046F964}"/>
    <hyperlink ref="A29" r:id="rId37" xr:uid="{F80E3A08-0633-47B7-B88A-812009BF7B49}"/>
    <hyperlink ref="A30" r:id="rId38" xr:uid="{ADB39411-C445-4229-91BA-220A7D5590C6}"/>
    <hyperlink ref="B30" r:id="rId39" display="63043" xr:uid="{AC4A2AA2-C83B-4A30-809E-1F3DFFA95A40}"/>
    <hyperlink ref="A31" r:id="rId40" xr:uid="{37556D81-1D31-402C-8A14-03FD4B1B5306}"/>
    <hyperlink ref="A32" r:id="rId41" xr:uid="{48E88B44-D7F9-4596-B353-EA07093D3C98}"/>
    <hyperlink ref="A33" r:id="rId42" xr:uid="{003A1AA8-0B8B-440E-9510-AF8660F34200}"/>
    <hyperlink ref="A34" r:id="rId43" xr:uid="{F2718A50-88B7-439F-8425-AE803D2875BC}"/>
    <hyperlink ref="A35" r:id="rId44" xr:uid="{EA4394EE-02C4-4ECC-AEA4-7A958391AEDB}"/>
    <hyperlink ref="A36" r:id="rId45" xr:uid="{29C78194-44A1-4399-A71C-0220F5AE49F3}"/>
    <hyperlink ref="A37" r:id="rId46" xr:uid="{5A724227-6FFF-4439-9D1C-724100346D06}"/>
    <hyperlink ref="A38" r:id="rId47" xr:uid="{6D0B5669-8D7A-4C15-A7A3-83259CD2D496}"/>
    <hyperlink ref="A39" r:id="rId48" xr:uid="{03C4A668-04F6-4DAB-9F99-A1E074188FB3}"/>
    <hyperlink ref="A40" r:id="rId49" xr:uid="{9E2F38FF-CCAE-4E01-B95E-2D268676631B}"/>
    <hyperlink ref="B40" r:id="rId50" display="64081" xr:uid="{E5216760-EC1C-4B1E-8970-AC365709B330}"/>
    <hyperlink ref="A41" r:id="rId51" xr:uid="{B1E351B4-B2D2-4EE9-9117-9D87FFCADC03}"/>
    <hyperlink ref="A42" r:id="rId52" xr:uid="{EB3E7A70-EC4D-433D-9E01-30C3F79FEE3F}"/>
    <hyperlink ref="B42" r:id="rId53" display="63017" xr:uid="{CA9AE884-478B-4324-AFEA-B1211EDD2A79}"/>
    <hyperlink ref="A43" r:id="rId54" xr:uid="{55347C7F-63F6-4DBE-8A64-E45B994A23A9}"/>
    <hyperlink ref="B43" r:id="rId55" display="64030" xr:uid="{DF6E22DE-A927-4EC5-9333-D31D6BE1C983}"/>
    <hyperlink ref="A44" r:id="rId56" xr:uid="{C52FF74D-69D4-4378-85D2-7474E85720A8}"/>
    <hyperlink ref="A45" r:id="rId57" xr:uid="{C18F3D5F-C356-46BB-BFF2-389A51F9B513}"/>
    <hyperlink ref="A46" r:id="rId58" xr:uid="{904E23EF-F3D0-471C-BFF9-9DCBAD86253A}"/>
    <hyperlink ref="A47" r:id="rId59" xr:uid="{E9DCCE01-3FA7-43F8-8062-51E8A15F0108}"/>
    <hyperlink ref="A48" r:id="rId60" xr:uid="{EFA87FBC-A290-4DC3-81B5-3B2460E6DB3B}"/>
    <hyperlink ref="A49" r:id="rId61" xr:uid="{6D41DC7C-3840-4746-91A4-67BE2CD79685}"/>
    <hyperlink ref="B49" r:id="rId62" display="63040" xr:uid="{3AA75D35-F20B-4C05-860F-BDD2E3E3AC58}"/>
  </hyperlinks>
  <pageMargins left="0.7" right="0.7" top="0.75" bottom="0.75" header="0.3" footer="0.3"/>
  <tableParts count="1">
    <tablePart r:id="rId6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A10B-DF64-4557-B239-FBF173F83437}">
  <dimension ref="A1:F9"/>
  <sheetViews>
    <sheetView topLeftCell="A3" workbookViewId="0">
      <selection activeCell="C9" sqref="C9:E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320</v>
      </c>
      <c r="B2" s="3"/>
      <c r="C2" s="3">
        <v>49</v>
      </c>
      <c r="D2" s="8" t="s">
        <v>353</v>
      </c>
      <c r="E2" s="3">
        <v>45</v>
      </c>
      <c r="F2" s="4">
        <v>28190</v>
      </c>
    </row>
    <row r="3" spans="1:6" ht="15.75">
      <c r="A3" s="5" t="s">
        <v>1738</v>
      </c>
      <c r="B3" s="6"/>
      <c r="C3" s="6">
        <v>47</v>
      </c>
      <c r="D3" s="6">
        <v>21</v>
      </c>
      <c r="E3" s="6">
        <v>62</v>
      </c>
      <c r="F3" s="7">
        <v>37280</v>
      </c>
    </row>
    <row r="4" spans="1:6" ht="15.75">
      <c r="A4" s="2" t="s">
        <v>1739</v>
      </c>
      <c r="B4" s="2">
        <v>59801</v>
      </c>
      <c r="C4" s="3">
        <v>45</v>
      </c>
      <c r="D4" s="3">
        <v>34</v>
      </c>
      <c r="E4" s="3">
        <v>60</v>
      </c>
      <c r="F4" s="4">
        <v>66788</v>
      </c>
    </row>
    <row r="5" spans="1:6" ht="30.75">
      <c r="A5" s="5" t="s">
        <v>1740</v>
      </c>
      <c r="B5" s="5">
        <v>59401</v>
      </c>
      <c r="C5" s="6">
        <v>44</v>
      </c>
      <c r="D5" s="9" t="s">
        <v>353</v>
      </c>
      <c r="E5" s="6">
        <v>43</v>
      </c>
      <c r="F5" s="7">
        <v>58505</v>
      </c>
    </row>
    <row r="6" spans="1:6" ht="15.75">
      <c r="A6" s="2" t="s">
        <v>1741</v>
      </c>
      <c r="B6" s="3"/>
      <c r="C6" s="3">
        <v>42</v>
      </c>
      <c r="D6" s="8" t="s">
        <v>353</v>
      </c>
      <c r="E6" s="3">
        <v>46</v>
      </c>
      <c r="F6" s="4">
        <v>19927</v>
      </c>
    </row>
    <row r="7" spans="1:6" ht="45.75">
      <c r="A7" s="5" t="s">
        <v>1742</v>
      </c>
      <c r="B7" s="6"/>
      <c r="C7" s="6">
        <v>38</v>
      </c>
      <c r="D7" s="6">
        <v>17</v>
      </c>
      <c r="E7" s="6">
        <v>45</v>
      </c>
      <c r="F7" s="7">
        <v>33525</v>
      </c>
    </row>
    <row r="8" spans="1:6" ht="91.5">
      <c r="A8" s="2" t="s">
        <v>1743</v>
      </c>
      <c r="B8" s="2">
        <v>59102</v>
      </c>
      <c r="C8" s="3">
        <v>35</v>
      </c>
      <c r="D8" s="8" t="s">
        <v>353</v>
      </c>
      <c r="E8" s="3">
        <v>47</v>
      </c>
      <c r="F8" s="4">
        <v>104170</v>
      </c>
    </row>
    <row r="9" spans="1:6" ht="15.75">
      <c r="A9" s="2" t="s">
        <v>384</v>
      </c>
      <c r="C9" s="21">
        <f>MEDIAN(C2:C8)</f>
        <v>44</v>
      </c>
      <c r="D9" s="21">
        <f t="shared" ref="D9:E9" si="0">MEDIAN(D2:D8)</f>
        <v>21</v>
      </c>
      <c r="E9" s="21">
        <f t="shared" si="0"/>
        <v>46</v>
      </c>
      <c r="F9" s="4"/>
    </row>
  </sheetData>
  <hyperlinks>
    <hyperlink ref="A2" r:id="rId1" xr:uid="{95A8C67B-5FE9-4E94-92C0-C8A68D20B382}"/>
    <hyperlink ref="A3" r:id="rId2" xr:uid="{1D4A4E34-F7B7-4EF0-9A20-1865C62DEAA9}"/>
    <hyperlink ref="A4" r:id="rId3" xr:uid="{8A356F1F-09DB-4854-83C9-4D9D4BF16C9E}"/>
    <hyperlink ref="B4" r:id="rId4" display="59801" xr:uid="{7705DE35-5B00-4600-B418-F59B26F4EF07}"/>
    <hyperlink ref="A5" r:id="rId5" xr:uid="{0F81E56A-B279-407D-AC45-9AB2508D80A1}"/>
    <hyperlink ref="B5" r:id="rId6" display="59401" xr:uid="{183F8A2B-D602-4178-9133-021C112DDE76}"/>
    <hyperlink ref="A6" r:id="rId7" xr:uid="{19123B2B-BEDF-4BB0-BC91-7B09C768689A}"/>
    <hyperlink ref="A7" r:id="rId8" xr:uid="{E7561D6D-3E53-423E-84C0-BB29B0E1FCF8}"/>
    <hyperlink ref="A8" r:id="rId9" xr:uid="{3D435A00-1E6D-4C0A-AF03-5A0C12C6AE45}"/>
    <hyperlink ref="B8" r:id="rId10" display="59102" xr:uid="{81576F47-3B65-472D-B66F-39AF4AFF5268}"/>
  </hyperlinks>
  <pageMargins left="0.7" right="0.7" top="0.75" bottom="0.75" header="0.3" footer="0.3"/>
  <tableParts count="1">
    <tablePart r:id="rId1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BBD7-8C3E-49B8-84D3-1895E967A2E2}">
  <dimension ref="A1:F13"/>
  <sheetViews>
    <sheetView topLeftCell="A8" workbookViewId="0">
      <selection activeCell="C13" sqref="C13:E1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91.5">
      <c r="A2" s="2" t="s">
        <v>1744</v>
      </c>
      <c r="B2" s="2">
        <v>68104</v>
      </c>
      <c r="C2" s="3">
        <v>48</v>
      </c>
      <c r="D2" s="3">
        <v>24</v>
      </c>
      <c r="E2" s="3">
        <v>42</v>
      </c>
      <c r="F2" s="4">
        <v>408958</v>
      </c>
    </row>
    <row r="3" spans="1:6" ht="15.75">
      <c r="A3" s="5" t="s">
        <v>594</v>
      </c>
      <c r="B3" s="6"/>
      <c r="C3" s="6">
        <v>46</v>
      </c>
      <c r="D3" s="9" t="s">
        <v>353</v>
      </c>
      <c r="E3" s="6">
        <v>49</v>
      </c>
      <c r="F3" s="7">
        <v>26397</v>
      </c>
    </row>
    <row r="4" spans="1:6" ht="15.75">
      <c r="A4" s="2" t="s">
        <v>321</v>
      </c>
      <c r="B4" s="2">
        <v>68521</v>
      </c>
      <c r="C4" s="3">
        <v>44</v>
      </c>
      <c r="D4" s="3">
        <v>24</v>
      </c>
      <c r="E4" s="3">
        <v>59</v>
      </c>
      <c r="F4" s="4">
        <v>258379</v>
      </c>
    </row>
    <row r="5" spans="1:6" ht="15.75">
      <c r="A5" s="5" t="s">
        <v>1745</v>
      </c>
      <c r="B5" s="6"/>
      <c r="C5" s="6">
        <v>42</v>
      </c>
      <c r="D5" s="9" t="s">
        <v>353</v>
      </c>
      <c r="E5" s="6">
        <v>47</v>
      </c>
      <c r="F5" s="7">
        <v>30787</v>
      </c>
    </row>
    <row r="6" spans="1:6" ht="30.75">
      <c r="A6" s="2" t="s">
        <v>329</v>
      </c>
      <c r="B6" s="3"/>
      <c r="C6" s="3">
        <v>42</v>
      </c>
      <c r="D6" s="8" t="s">
        <v>353</v>
      </c>
      <c r="E6" s="3">
        <v>43</v>
      </c>
      <c r="F6" s="4">
        <v>22111</v>
      </c>
    </row>
    <row r="7" spans="1:6" ht="30.75">
      <c r="A7" s="5" t="s">
        <v>1746</v>
      </c>
      <c r="B7" s="6"/>
      <c r="C7" s="6">
        <v>40</v>
      </c>
      <c r="D7" s="9" t="s">
        <v>353</v>
      </c>
      <c r="E7" s="6">
        <v>40</v>
      </c>
      <c r="F7" s="7">
        <v>24733</v>
      </c>
    </row>
    <row r="8" spans="1:6" ht="15.75">
      <c r="A8" s="2" t="s">
        <v>1747</v>
      </c>
      <c r="B8" s="3"/>
      <c r="C8" s="3">
        <v>40</v>
      </c>
      <c r="D8" s="8" t="s">
        <v>353</v>
      </c>
      <c r="E8" s="3">
        <v>43</v>
      </c>
      <c r="F8" s="4">
        <v>24210</v>
      </c>
    </row>
    <row r="9" spans="1:6" ht="30.75">
      <c r="A9" s="5" t="s">
        <v>1748</v>
      </c>
      <c r="B9" s="6"/>
      <c r="C9" s="6">
        <v>39</v>
      </c>
      <c r="D9" s="9" t="s">
        <v>353</v>
      </c>
      <c r="E9" s="6">
        <v>49</v>
      </c>
      <c r="F9" s="7">
        <v>48520</v>
      </c>
    </row>
    <row r="10" spans="1:6" ht="15.75">
      <c r="A10" s="2" t="s">
        <v>1749</v>
      </c>
      <c r="B10" s="3"/>
      <c r="C10" s="3">
        <v>39</v>
      </c>
      <c r="D10" s="8" t="s">
        <v>353</v>
      </c>
      <c r="E10" s="3">
        <v>43</v>
      </c>
      <c r="F10" s="4">
        <v>18894</v>
      </c>
    </row>
    <row r="11" spans="1:6" ht="15.75">
      <c r="A11" s="5" t="s">
        <v>1648</v>
      </c>
      <c r="B11" s="6"/>
      <c r="C11" s="6">
        <v>38</v>
      </c>
      <c r="D11" s="9" t="s">
        <v>353</v>
      </c>
      <c r="E11" s="6">
        <v>47</v>
      </c>
      <c r="F11" s="7">
        <v>24907</v>
      </c>
    </row>
    <row r="12" spans="1:6" ht="15.75">
      <c r="A12" s="2" t="s">
        <v>1750</v>
      </c>
      <c r="B12" s="3"/>
      <c r="C12" s="3">
        <v>33</v>
      </c>
      <c r="D12" s="8" t="s">
        <v>353</v>
      </c>
      <c r="E12" s="3">
        <v>29</v>
      </c>
      <c r="F12" s="4">
        <v>50137</v>
      </c>
    </row>
    <row r="13" spans="1:6" ht="15.75">
      <c r="A13" s="2" t="s">
        <v>384</v>
      </c>
      <c r="B13" s="3"/>
      <c r="C13" s="21">
        <f>MEDIAN(C2:C12)</f>
        <v>40</v>
      </c>
      <c r="D13" s="21">
        <f t="shared" ref="D13:E13" si="0">MEDIAN(D2:D12)</f>
        <v>24</v>
      </c>
      <c r="E13" s="21">
        <f t="shared" si="0"/>
        <v>43</v>
      </c>
      <c r="F13" s="4"/>
    </row>
  </sheetData>
  <hyperlinks>
    <hyperlink ref="A2" r:id="rId1" xr:uid="{8C04A3D3-2039-40DC-8C09-F7BD024FCE6C}"/>
    <hyperlink ref="B2" r:id="rId2" display="68104" xr:uid="{6588F016-1583-4AD4-AC23-34DD4D5AB796}"/>
    <hyperlink ref="A3" r:id="rId3" xr:uid="{F38A22DC-EE7D-479F-9130-32D9D042937B}"/>
    <hyperlink ref="A4" r:id="rId4" xr:uid="{1E688645-147A-489E-80D3-7F49CE00E628}"/>
    <hyperlink ref="B4" r:id="rId5" display="68521" xr:uid="{495DC2FE-3885-4E7A-8787-9081BF1711F0}"/>
    <hyperlink ref="A5" r:id="rId6" xr:uid="{D76BD2FC-EB15-40A8-840A-A7658A5A52C6}"/>
    <hyperlink ref="A6" r:id="rId7" xr:uid="{FEF67F09-8238-41DF-8393-A06C02F8D12F}"/>
    <hyperlink ref="A7" r:id="rId8" xr:uid="{E4561BC4-4E7B-4064-8136-52BE94D447F7}"/>
    <hyperlink ref="A8" r:id="rId9" xr:uid="{61C6820C-08A3-4BA6-9E97-BB6641629C67}"/>
    <hyperlink ref="A9" r:id="rId10" xr:uid="{5676030A-C6E0-4AFB-8AE1-10F4A51136C1}"/>
    <hyperlink ref="A10" r:id="rId11" xr:uid="{34FF8D52-17C2-419A-A773-34369677D3A3}"/>
    <hyperlink ref="A11" r:id="rId12" xr:uid="{C386E4DE-B75D-4D58-823A-2AD1828B6F72}"/>
    <hyperlink ref="A12" r:id="rId13" xr:uid="{1666C96E-188E-4C58-9A35-C110F3F10298}"/>
  </hyperlinks>
  <pageMargins left="0.7" right="0.7" top="0.75" bottom="0.75" header="0.3" footer="0.3"/>
  <tableParts count="1">
    <tablePart r:id="rId14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EF8A-5FDA-44B0-B5A4-EDB367AD480C}">
  <dimension ref="A1:F19"/>
  <sheetViews>
    <sheetView topLeftCell="A9" workbookViewId="0">
      <selection activeCell="C19" sqref="C19:E1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1390</v>
      </c>
      <c r="B2" s="3"/>
      <c r="C2" s="3">
        <v>54</v>
      </c>
      <c r="D2" s="3">
        <v>45</v>
      </c>
      <c r="E2" s="3">
        <v>53</v>
      </c>
      <c r="F2" s="4">
        <v>27978</v>
      </c>
    </row>
    <row r="3" spans="1:6" ht="15.75">
      <c r="A3" s="5" t="s">
        <v>800</v>
      </c>
      <c r="B3" s="5">
        <v>89119</v>
      </c>
      <c r="C3" s="6">
        <v>50</v>
      </c>
      <c r="D3" s="6">
        <v>38</v>
      </c>
      <c r="E3" s="6">
        <v>50</v>
      </c>
      <c r="F3" s="7">
        <v>223167</v>
      </c>
    </row>
    <row r="4" spans="1:6" ht="30.75">
      <c r="A4" s="2" t="s">
        <v>716</v>
      </c>
      <c r="B4" s="2">
        <v>89147</v>
      </c>
      <c r="C4" s="3">
        <v>44</v>
      </c>
      <c r="D4" s="3">
        <v>38</v>
      </c>
      <c r="E4" s="3">
        <v>43</v>
      </c>
      <c r="F4" s="4">
        <v>178395</v>
      </c>
    </row>
    <row r="5" spans="1:6" ht="76.5">
      <c r="A5" s="5" t="s">
        <v>1751</v>
      </c>
      <c r="B5" s="5">
        <v>89108</v>
      </c>
      <c r="C5" s="6">
        <v>42</v>
      </c>
      <c r="D5" s="6">
        <v>36</v>
      </c>
      <c r="E5" s="6">
        <v>46</v>
      </c>
      <c r="F5" s="7">
        <v>583756</v>
      </c>
    </row>
    <row r="6" spans="1:6" ht="15.75">
      <c r="A6" s="2" t="s">
        <v>1752</v>
      </c>
      <c r="B6" s="2">
        <v>89431</v>
      </c>
      <c r="C6" s="3">
        <v>41</v>
      </c>
      <c r="D6" s="8" t="s">
        <v>353</v>
      </c>
      <c r="E6" s="3">
        <v>52</v>
      </c>
      <c r="F6" s="4">
        <v>90264</v>
      </c>
    </row>
    <row r="7" spans="1:6" ht="15.75">
      <c r="A7" s="5" t="s">
        <v>322</v>
      </c>
      <c r="B7" s="5">
        <v>89509</v>
      </c>
      <c r="C7" s="6">
        <v>40</v>
      </c>
      <c r="D7" s="6">
        <v>24</v>
      </c>
      <c r="E7" s="6">
        <v>52</v>
      </c>
      <c r="F7" s="7">
        <v>225221</v>
      </c>
    </row>
    <row r="8" spans="1:6" ht="30.75">
      <c r="A8" s="2" t="s">
        <v>1753</v>
      </c>
      <c r="B8" s="2">
        <v>89142</v>
      </c>
      <c r="C8" s="3">
        <v>36</v>
      </c>
      <c r="D8" s="3">
        <v>39</v>
      </c>
      <c r="E8" s="3">
        <v>48</v>
      </c>
      <c r="F8" s="4">
        <v>189372</v>
      </c>
    </row>
    <row r="9" spans="1:6" ht="30.75">
      <c r="A9" s="5" t="s">
        <v>1754</v>
      </c>
      <c r="B9" s="5">
        <v>89701</v>
      </c>
      <c r="C9" s="6">
        <v>36</v>
      </c>
      <c r="D9" s="9" t="s">
        <v>353</v>
      </c>
      <c r="E9" s="6">
        <v>55</v>
      </c>
      <c r="F9" s="7">
        <v>55274</v>
      </c>
    </row>
    <row r="10" spans="1:6" ht="15.75">
      <c r="A10" s="2" t="s">
        <v>1755</v>
      </c>
      <c r="B10" s="3"/>
      <c r="C10" s="3">
        <v>36</v>
      </c>
      <c r="D10" s="8" t="s">
        <v>353</v>
      </c>
      <c r="E10" s="3">
        <v>40</v>
      </c>
      <c r="F10" s="4">
        <v>18297</v>
      </c>
    </row>
    <row r="11" spans="1:6" ht="30.75">
      <c r="A11" s="5" t="s">
        <v>1756</v>
      </c>
      <c r="B11" s="5">
        <v>89031</v>
      </c>
      <c r="C11" s="6">
        <v>34</v>
      </c>
      <c r="D11" s="6">
        <v>33</v>
      </c>
      <c r="E11" s="6">
        <v>48</v>
      </c>
      <c r="F11" s="7">
        <v>216961</v>
      </c>
    </row>
    <row r="12" spans="1:6" ht="30.75">
      <c r="A12" s="2" t="s">
        <v>1394</v>
      </c>
      <c r="B12" s="2">
        <v>89074</v>
      </c>
      <c r="C12" s="3">
        <v>30</v>
      </c>
      <c r="D12" s="3">
        <v>25</v>
      </c>
      <c r="E12" s="3">
        <v>44</v>
      </c>
      <c r="F12" s="4">
        <v>257729</v>
      </c>
    </row>
    <row r="13" spans="1:6" ht="15.75">
      <c r="A13" s="5" t="s">
        <v>1757</v>
      </c>
      <c r="B13" s="6"/>
      <c r="C13" s="6">
        <v>28</v>
      </c>
      <c r="D13" s="6">
        <v>37</v>
      </c>
      <c r="E13" s="6">
        <v>45</v>
      </c>
      <c r="F13" s="7">
        <v>38585</v>
      </c>
    </row>
    <row r="14" spans="1:6" ht="30.75">
      <c r="A14" s="2" t="s">
        <v>373</v>
      </c>
      <c r="B14" s="2">
        <v>89139</v>
      </c>
      <c r="C14" s="3">
        <v>25</v>
      </c>
      <c r="D14" s="8" t="s">
        <v>353</v>
      </c>
      <c r="E14" s="3">
        <v>36</v>
      </c>
      <c r="F14" s="4">
        <v>108481</v>
      </c>
    </row>
    <row r="15" spans="1:6" ht="30.75">
      <c r="A15" s="5" t="s">
        <v>1758</v>
      </c>
      <c r="B15" s="6"/>
      <c r="C15" s="6">
        <v>22</v>
      </c>
      <c r="D15" s="6">
        <v>28</v>
      </c>
      <c r="E15" s="6">
        <v>34</v>
      </c>
      <c r="F15" s="7">
        <v>24085</v>
      </c>
    </row>
    <row r="16" spans="1:6" ht="30.75">
      <c r="A16" s="2" t="s">
        <v>1759</v>
      </c>
      <c r="B16" s="2">
        <v>89433</v>
      </c>
      <c r="C16" s="3">
        <v>19</v>
      </c>
      <c r="D16" s="3">
        <v>22</v>
      </c>
      <c r="E16" s="3">
        <v>31</v>
      </c>
      <c r="F16" s="4">
        <v>19299</v>
      </c>
    </row>
    <row r="17" spans="1:6" ht="15.75">
      <c r="A17" s="5" t="s">
        <v>1760</v>
      </c>
      <c r="B17" s="6"/>
      <c r="C17" s="6">
        <v>15</v>
      </c>
      <c r="D17" s="9" t="s">
        <v>353</v>
      </c>
      <c r="E17" s="6">
        <v>37</v>
      </c>
      <c r="F17" s="7">
        <v>19368</v>
      </c>
    </row>
    <row r="18" spans="1:6" ht="15.75">
      <c r="A18" s="2" t="s">
        <v>1761</v>
      </c>
      <c r="B18" s="2">
        <v>89060</v>
      </c>
      <c r="C18" s="3">
        <v>5</v>
      </c>
      <c r="D18" s="8" t="s">
        <v>353</v>
      </c>
      <c r="E18" s="3">
        <v>31</v>
      </c>
      <c r="F18" s="4">
        <v>36441</v>
      </c>
    </row>
    <row r="19" spans="1:6" ht="15.75">
      <c r="A19" s="2" t="s">
        <v>384</v>
      </c>
      <c r="B19" s="2"/>
      <c r="C19" s="21">
        <f>MEDIAN(C2:C18)</f>
        <v>36</v>
      </c>
      <c r="D19" s="21">
        <f t="shared" ref="D19:E19" si="0">MEDIAN(D2:D18)</f>
        <v>36</v>
      </c>
      <c r="E19" s="21">
        <f t="shared" si="0"/>
        <v>45</v>
      </c>
      <c r="F19" s="4"/>
    </row>
  </sheetData>
  <hyperlinks>
    <hyperlink ref="A2" r:id="rId1" xr:uid="{802E58DD-EA68-426C-8326-6EEE46A73831}"/>
    <hyperlink ref="A3" r:id="rId2" xr:uid="{0397E906-C886-45D2-895A-0C9F4BCF661F}"/>
    <hyperlink ref="B3" r:id="rId3" display="89119" xr:uid="{BBC95BC4-1F23-41C1-90C1-7CB3DBBCB14F}"/>
    <hyperlink ref="A4" r:id="rId4" xr:uid="{4DA48996-017B-48D6-8E57-58BD00AC5605}"/>
    <hyperlink ref="B4" r:id="rId5" display="89147" xr:uid="{45EC48F9-35B0-4627-A56F-1CB69D69F2E6}"/>
    <hyperlink ref="A5" r:id="rId6" xr:uid="{EC3EC0B4-29AF-4338-89B6-5855D9EEFC0A}"/>
    <hyperlink ref="B5" r:id="rId7" display="89108" xr:uid="{F88F5014-3D15-4552-B19D-3988F8DB9767}"/>
    <hyperlink ref="A6" r:id="rId8" xr:uid="{8870F27D-67EE-4174-8799-C9B6A06DADB0}"/>
    <hyperlink ref="B6" r:id="rId9" display="89431" xr:uid="{E7D136EC-1251-4B09-9C70-D041B134EA51}"/>
    <hyperlink ref="A7" r:id="rId10" xr:uid="{3F4885A7-CC13-4C5A-BB6C-A947A5717CD7}"/>
    <hyperlink ref="B7" r:id="rId11" display="89509" xr:uid="{8722B439-41F8-4BFF-8F63-D5E040325542}"/>
    <hyperlink ref="A8" r:id="rId12" xr:uid="{4FB8C4F4-BFF5-429A-8D66-C6912CE70D6B}"/>
    <hyperlink ref="B8" r:id="rId13" display="89142" xr:uid="{BE35628C-62C4-4416-850F-56BD44998E09}"/>
    <hyperlink ref="A9" r:id="rId14" xr:uid="{E0C68FF6-4D44-4DD1-A3DE-03DAF91D3E09}"/>
    <hyperlink ref="B9" r:id="rId15" display="89701" xr:uid="{48BA0372-E38C-4889-98AF-6850F81B380F}"/>
    <hyperlink ref="A10" r:id="rId16" xr:uid="{0C0E4A9F-554F-48D4-8C41-74FFC5730D6F}"/>
    <hyperlink ref="A11" r:id="rId17" xr:uid="{BFA71430-9AD7-4BA9-80AB-D228AAE9BA1C}"/>
    <hyperlink ref="B11" r:id="rId18" display="89031" xr:uid="{522168F1-8945-4F87-8A68-C71413B8E951}"/>
    <hyperlink ref="A12" r:id="rId19" xr:uid="{B0F26AFD-3467-4C2E-A1BC-4F7C101EA8CF}"/>
    <hyperlink ref="B12" r:id="rId20" display="89074" xr:uid="{81454B05-6948-4866-8973-77AFA78D511F}"/>
    <hyperlink ref="A13" r:id="rId21" xr:uid="{1F364773-B1FA-4A19-99BB-55DBE9D5AB2F}"/>
    <hyperlink ref="A14" r:id="rId22" xr:uid="{9A20931C-5C61-4915-9E50-9494D20F578A}"/>
    <hyperlink ref="B14" r:id="rId23" display="89139" xr:uid="{A5941C6B-26EE-490D-A541-7D912FF5AEB9}"/>
    <hyperlink ref="A15" r:id="rId24" xr:uid="{3EFD5BBF-7577-478B-9D35-F2F0CC962AD7}"/>
    <hyperlink ref="A16" r:id="rId25" xr:uid="{26316FF5-2436-4B4D-ACD7-8662B1190BA7}"/>
    <hyperlink ref="B16" r:id="rId26" display="89433" xr:uid="{01AF89A9-B768-4F25-B210-8EAFFD1F442B}"/>
    <hyperlink ref="A17" r:id="rId27" xr:uid="{42F8FC9B-F428-49CB-92B5-32713D5AF009}"/>
    <hyperlink ref="A18" r:id="rId28" xr:uid="{71B08F9F-D9E3-4CD3-BF8C-82B7C225826A}"/>
    <hyperlink ref="B18" r:id="rId29" display="89060" xr:uid="{468AAB3C-09C2-456F-BAE3-96021FB14F3B}"/>
  </hyperlinks>
  <pageMargins left="0.7" right="0.7" top="0.75" bottom="0.75" header="0.3" footer="0.3"/>
  <tableParts count="1">
    <tablePart r:id="rId3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B735-AA88-4646-89A8-54450B3B5C2F}">
  <dimension ref="A1:B51"/>
  <sheetViews>
    <sheetView workbookViewId="0">
      <selection activeCell="B2" sqref="B2:B51"/>
    </sheetView>
  </sheetViews>
  <sheetFormatPr defaultRowHeight="15"/>
  <sheetData>
    <row r="1" spans="1:2">
      <c r="A1" t="s">
        <v>0</v>
      </c>
      <c r="B1" t="s">
        <v>14</v>
      </c>
    </row>
    <row r="2" spans="1:2" ht="15.75">
      <c r="A2" s="44" t="s">
        <v>38</v>
      </c>
      <c r="B2" s="44">
        <v>9.8000000000000007</v>
      </c>
    </row>
    <row r="3" spans="1:2" ht="15.75">
      <c r="A3" s="44" t="s">
        <v>42</v>
      </c>
      <c r="B3" s="44">
        <v>4.5999999999999996</v>
      </c>
    </row>
    <row r="4" spans="1:2" ht="15.75">
      <c r="A4" s="44" t="s">
        <v>44</v>
      </c>
      <c r="B4" s="44">
        <v>9.5</v>
      </c>
    </row>
    <row r="5" spans="1:2" ht="15.75">
      <c r="A5" s="44" t="s">
        <v>48</v>
      </c>
      <c r="B5" s="44">
        <v>10.199999999999999</v>
      </c>
    </row>
    <row r="6" spans="1:2" ht="15.75">
      <c r="A6" s="44" t="s">
        <v>49</v>
      </c>
      <c r="B6" s="44">
        <v>13.5</v>
      </c>
    </row>
    <row r="7" spans="1:2" ht="15.75">
      <c r="A7" s="44" t="s">
        <v>51</v>
      </c>
      <c r="B7" s="44">
        <v>9.6999999999999993</v>
      </c>
    </row>
    <row r="8" spans="1:2" ht="15.75">
      <c r="A8" s="44" t="s">
        <v>52</v>
      </c>
      <c r="B8" s="44">
        <v>15.4</v>
      </c>
    </row>
    <row r="9" spans="1:2" ht="15.75">
      <c r="A9" s="44" t="s">
        <v>54</v>
      </c>
      <c r="B9" s="44">
        <v>12.4</v>
      </c>
    </row>
    <row r="10" spans="1:2" ht="15.75">
      <c r="A10" s="44" t="s">
        <v>55</v>
      </c>
      <c r="B10" s="44">
        <v>9.1</v>
      </c>
    </row>
    <row r="11" spans="1:2" ht="15.75">
      <c r="A11" s="44" t="s">
        <v>56</v>
      </c>
      <c r="B11" s="44">
        <v>8.9</v>
      </c>
    </row>
    <row r="12" spans="1:2" ht="15.75">
      <c r="A12" s="44" t="s">
        <v>57</v>
      </c>
      <c r="B12" s="44">
        <v>14.1</v>
      </c>
    </row>
    <row r="13" spans="1:2" ht="15.75">
      <c r="A13" s="44" t="s">
        <v>58</v>
      </c>
      <c r="B13" s="44">
        <v>10.7</v>
      </c>
    </row>
    <row r="14" spans="1:2" ht="15.75">
      <c r="A14" s="44" t="s">
        <v>59</v>
      </c>
      <c r="B14" s="44">
        <v>12.9</v>
      </c>
    </row>
    <row r="15" spans="1:2" ht="15.75">
      <c r="A15" s="44" t="s">
        <v>60</v>
      </c>
      <c r="B15" s="44">
        <v>9.3000000000000007</v>
      </c>
    </row>
    <row r="16" spans="1:2" ht="15.75">
      <c r="A16" s="44" t="s">
        <v>61</v>
      </c>
      <c r="B16" s="44">
        <v>11.2</v>
      </c>
    </row>
    <row r="17" spans="1:2" ht="15.75">
      <c r="A17" s="44" t="s">
        <v>62</v>
      </c>
      <c r="B17" s="44">
        <v>11.2</v>
      </c>
    </row>
    <row r="18" spans="1:2" ht="15.75">
      <c r="A18" s="44" t="s">
        <v>63</v>
      </c>
      <c r="B18" s="44">
        <v>9.6</v>
      </c>
    </row>
    <row r="19" spans="1:2" ht="15.75">
      <c r="A19" s="44" t="s">
        <v>64</v>
      </c>
      <c r="B19" s="44">
        <v>9.1</v>
      </c>
    </row>
    <row r="20" spans="1:2" ht="15.75">
      <c r="A20" s="44" t="s">
        <v>65</v>
      </c>
      <c r="B20" s="44">
        <v>12.4</v>
      </c>
    </row>
    <row r="21" spans="1:2" ht="15.75">
      <c r="A21" s="44" t="s">
        <v>66</v>
      </c>
      <c r="B21" s="44">
        <v>11.3</v>
      </c>
    </row>
    <row r="22" spans="1:2" ht="15.75">
      <c r="A22" s="44" t="s">
        <v>67</v>
      </c>
      <c r="B22" s="44">
        <v>11.5</v>
      </c>
    </row>
    <row r="23" spans="1:2" ht="15.75">
      <c r="A23" s="44" t="s">
        <v>68</v>
      </c>
      <c r="B23" s="44">
        <v>8.6</v>
      </c>
    </row>
    <row r="24" spans="1:2" ht="15.75">
      <c r="A24" s="44" t="s">
        <v>69</v>
      </c>
      <c r="B24" s="44">
        <v>12.1</v>
      </c>
    </row>
    <row r="25" spans="1:2" ht="15.75">
      <c r="A25" s="44" t="s">
        <v>70</v>
      </c>
      <c r="B25" s="44">
        <v>9.8000000000000007</v>
      </c>
    </row>
    <row r="26" spans="1:2" ht="15.75">
      <c r="A26" s="44" t="s">
        <v>71</v>
      </c>
      <c r="B26" s="44">
        <v>9.3000000000000007</v>
      </c>
    </row>
    <row r="27" spans="1:2" ht="15.75">
      <c r="A27" s="44" t="s">
        <v>72</v>
      </c>
      <c r="B27" s="44">
        <v>10.5</v>
      </c>
    </row>
    <row r="28" spans="1:2" ht="15.75">
      <c r="A28" s="44" t="s">
        <v>73</v>
      </c>
      <c r="B28" s="44">
        <v>11.5</v>
      </c>
    </row>
    <row r="29" spans="1:2" ht="15.75">
      <c r="A29" s="44" t="s">
        <v>74</v>
      </c>
      <c r="B29" s="44">
        <v>9.6</v>
      </c>
    </row>
    <row r="30" spans="1:2" ht="15.75">
      <c r="A30" s="44" t="s">
        <v>75</v>
      </c>
      <c r="B30" s="44">
        <v>9.6</v>
      </c>
    </row>
    <row r="31" spans="1:2" ht="15.75">
      <c r="A31" s="44" t="s">
        <v>76</v>
      </c>
      <c r="B31" s="44">
        <v>13.2</v>
      </c>
    </row>
    <row r="32" spans="1:2" ht="15.75">
      <c r="A32" s="44" t="s">
        <v>77</v>
      </c>
      <c r="B32" s="44">
        <v>10.199999999999999</v>
      </c>
    </row>
    <row r="33" spans="1:2" ht="15.75">
      <c r="A33" s="44" t="s">
        <v>78</v>
      </c>
      <c r="B33" s="44">
        <v>15.9</v>
      </c>
    </row>
    <row r="34" spans="1:2" ht="15.75">
      <c r="A34" s="44" t="s">
        <v>79</v>
      </c>
      <c r="B34" s="44">
        <v>9.9</v>
      </c>
    </row>
    <row r="35" spans="1:2" ht="15.75">
      <c r="A35" s="44" t="s">
        <v>80</v>
      </c>
      <c r="B35" s="44">
        <v>8.8000000000000007</v>
      </c>
    </row>
    <row r="36" spans="1:2" ht="15.75">
      <c r="A36" s="44" t="s">
        <v>81</v>
      </c>
      <c r="B36" s="44">
        <v>10</v>
      </c>
    </row>
    <row r="37" spans="1:2" ht="15.75">
      <c r="A37" s="44" t="s">
        <v>82</v>
      </c>
      <c r="B37" s="44">
        <v>9</v>
      </c>
    </row>
    <row r="38" spans="1:2" ht="15.75">
      <c r="A38" s="44" t="s">
        <v>83</v>
      </c>
      <c r="B38" s="44">
        <v>10.8</v>
      </c>
    </row>
    <row r="39" spans="1:2" ht="15.75">
      <c r="A39" s="44" t="s">
        <v>84</v>
      </c>
      <c r="B39" s="44">
        <v>10.6</v>
      </c>
    </row>
    <row r="40" spans="1:2" ht="15.75">
      <c r="A40" s="44" t="s">
        <v>85</v>
      </c>
      <c r="B40" s="44">
        <v>11.4</v>
      </c>
    </row>
    <row r="41" spans="1:2" ht="15.75">
      <c r="A41" s="44" t="s">
        <v>86</v>
      </c>
      <c r="B41" s="44">
        <v>8.9</v>
      </c>
    </row>
    <row r="42" spans="1:2" ht="15.75">
      <c r="A42" s="44" t="s">
        <v>87</v>
      </c>
      <c r="B42" s="44">
        <v>8.4</v>
      </c>
    </row>
    <row r="43" spans="1:2" ht="15.75">
      <c r="A43" s="44" t="s">
        <v>88</v>
      </c>
      <c r="B43" s="44">
        <v>7.6</v>
      </c>
    </row>
    <row r="44" spans="1:2" ht="15.75">
      <c r="A44" s="44" t="s">
        <v>89</v>
      </c>
      <c r="B44" s="44">
        <v>8.6</v>
      </c>
    </row>
    <row r="45" spans="1:2" ht="15.75">
      <c r="A45" s="44" t="s">
        <v>90</v>
      </c>
      <c r="B45" s="44">
        <v>12.1</v>
      </c>
    </row>
    <row r="46" spans="1:2" ht="15.75">
      <c r="A46" s="44" t="s">
        <v>91</v>
      </c>
      <c r="B46" s="44">
        <v>13.6</v>
      </c>
    </row>
    <row r="47" spans="1:2" ht="15.75">
      <c r="A47" s="44" t="s">
        <v>92</v>
      </c>
      <c r="B47" s="44">
        <v>12.5</v>
      </c>
    </row>
    <row r="48" spans="1:2" ht="15.75">
      <c r="A48" s="44" t="s">
        <v>93</v>
      </c>
      <c r="B48" s="44">
        <v>10.7</v>
      </c>
    </row>
    <row r="49" spans="1:2" ht="15.75">
      <c r="A49" s="44" t="s">
        <v>94</v>
      </c>
      <c r="B49" s="44">
        <v>9.8000000000000007</v>
      </c>
    </row>
    <row r="50" spans="1:2" ht="15.75">
      <c r="A50" s="44" t="s">
        <v>95</v>
      </c>
      <c r="B50" s="44">
        <v>10.9</v>
      </c>
    </row>
    <row r="51" spans="1:2" ht="15.75">
      <c r="A51" s="44" t="s">
        <v>96</v>
      </c>
      <c r="B51" s="44">
        <v>7.5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1C23-857F-457D-BA99-5D6A3587F7C3}">
  <dimension ref="A1:F10"/>
  <sheetViews>
    <sheetView topLeftCell="A2" workbookViewId="0">
      <selection activeCell="G10" sqref="G1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06.5">
      <c r="A2" s="2" t="s">
        <v>1762</v>
      </c>
      <c r="B2" s="2">
        <v>3103</v>
      </c>
      <c r="C2" s="3">
        <v>51</v>
      </c>
      <c r="D2" s="8" t="s">
        <v>353</v>
      </c>
      <c r="E2" s="3">
        <v>42</v>
      </c>
      <c r="F2" s="4">
        <v>109565</v>
      </c>
    </row>
    <row r="3" spans="1:6" ht="30.75">
      <c r="A3" s="5" t="s">
        <v>1763</v>
      </c>
      <c r="B3" s="6"/>
      <c r="C3" s="6">
        <v>47</v>
      </c>
      <c r="D3" s="9" t="s">
        <v>353</v>
      </c>
      <c r="E3" s="6">
        <v>46</v>
      </c>
      <c r="F3" s="7">
        <v>20779</v>
      </c>
    </row>
    <row r="4" spans="1:6" ht="15.75">
      <c r="A4" s="2" t="s">
        <v>1764</v>
      </c>
      <c r="B4" s="3"/>
      <c r="C4" s="3">
        <v>45</v>
      </c>
      <c r="D4" s="8" t="s">
        <v>353</v>
      </c>
      <c r="E4" s="3">
        <v>51</v>
      </c>
      <c r="F4" s="4">
        <v>23409</v>
      </c>
    </row>
    <row r="5" spans="1:6" ht="15.75">
      <c r="A5" s="5" t="s">
        <v>1765</v>
      </c>
      <c r="B5" s="5">
        <v>3060</v>
      </c>
      <c r="C5" s="6">
        <v>39</v>
      </c>
      <c r="D5" s="9" t="s">
        <v>353</v>
      </c>
      <c r="E5" s="6">
        <v>35</v>
      </c>
      <c r="F5" s="7">
        <v>86494</v>
      </c>
    </row>
    <row r="6" spans="1:6" ht="15.75">
      <c r="A6" s="2" t="s">
        <v>323</v>
      </c>
      <c r="B6" s="2">
        <v>3301</v>
      </c>
      <c r="C6" s="3">
        <v>35</v>
      </c>
      <c r="D6" s="8" t="s">
        <v>353</v>
      </c>
      <c r="E6" s="3">
        <v>37</v>
      </c>
      <c r="F6" s="4">
        <v>42695</v>
      </c>
    </row>
    <row r="7" spans="1:6" ht="15.75">
      <c r="A7" s="5" t="s">
        <v>886</v>
      </c>
      <c r="B7" s="6"/>
      <c r="C7" s="6">
        <v>33</v>
      </c>
      <c r="D7" s="9" t="s">
        <v>353</v>
      </c>
      <c r="E7" s="6">
        <v>34</v>
      </c>
      <c r="F7" s="7">
        <v>29987</v>
      </c>
    </row>
    <row r="8" spans="1:6" ht="15.75">
      <c r="A8" s="2" t="s">
        <v>1766</v>
      </c>
      <c r="B8" s="3"/>
      <c r="C8" s="3">
        <v>28</v>
      </c>
      <c r="D8" s="8" t="s">
        <v>353</v>
      </c>
      <c r="E8" s="3">
        <v>35</v>
      </c>
      <c r="F8" s="4">
        <v>22015</v>
      </c>
    </row>
    <row r="9" spans="1:6" ht="30.75">
      <c r="A9" s="5" t="s">
        <v>1647</v>
      </c>
      <c r="B9" s="5">
        <v>3868</v>
      </c>
      <c r="C9" s="6">
        <v>23</v>
      </c>
      <c r="D9" s="9" t="s">
        <v>353</v>
      </c>
      <c r="E9" s="6">
        <v>33</v>
      </c>
      <c r="F9" s="7">
        <v>29752</v>
      </c>
    </row>
    <row r="10" spans="1:6" ht="15.75">
      <c r="A10" s="5" t="s">
        <v>384</v>
      </c>
      <c r="C10" s="22">
        <f>MEDIAN(C2:C9)</f>
        <v>37</v>
      </c>
      <c r="D10" s="22" t="e">
        <f t="shared" ref="D10:E10" si="0">MEDIAN(D2:D9)</f>
        <v>#NUM!</v>
      </c>
      <c r="E10" s="22">
        <f t="shared" si="0"/>
        <v>36</v>
      </c>
      <c r="F10" s="7"/>
    </row>
  </sheetData>
  <hyperlinks>
    <hyperlink ref="A2" r:id="rId1" xr:uid="{568636A3-8C61-476D-8EC8-92A4C8B3A6ED}"/>
    <hyperlink ref="B2" r:id="rId2" display="3103" xr:uid="{24E5ADC8-A37B-4FA6-993F-15B8782C160E}"/>
    <hyperlink ref="A3" r:id="rId3" xr:uid="{6E4C4994-D261-4109-AD31-535E805EA2CD}"/>
    <hyperlink ref="A4" r:id="rId4" xr:uid="{814F0D1F-E985-4E91-ABD9-3F624CFA0EAB}"/>
    <hyperlink ref="A5" r:id="rId5" xr:uid="{8244B1E9-74E6-4A3C-90ED-0A0441AE0B5D}"/>
    <hyperlink ref="B5" r:id="rId6" display="3060" xr:uid="{71D0DA77-9760-40CB-BAC7-780CA44A7505}"/>
    <hyperlink ref="A6" r:id="rId7" xr:uid="{FBF0C084-E6D4-47B5-895A-41174333B154}"/>
    <hyperlink ref="B6" r:id="rId8" display="3301" xr:uid="{42A55596-AEE8-494E-B423-7629E95A97A3}"/>
    <hyperlink ref="A7" r:id="rId9" xr:uid="{B5FFA88D-648D-4C97-8225-5DBECC3EB207}"/>
    <hyperlink ref="A8" r:id="rId10" xr:uid="{D5E818DA-4B85-4103-BF23-3A0826BD8441}"/>
    <hyperlink ref="A9" r:id="rId11" xr:uid="{C2B1DB21-75FA-46B6-BBF3-0E7467B382C9}"/>
    <hyperlink ref="B9" r:id="rId12" display="3868" xr:uid="{7DF26C53-571D-45F3-8DE6-08268AE80CC1}"/>
  </hyperlinks>
  <pageMargins left="0.7" right="0.7" top="0.75" bottom="0.75" header="0.3" footer="0.3"/>
  <tableParts count="1">
    <tablePart r:id="rId13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6034-67A9-4225-90B1-C0C55BB29E20}">
  <dimension ref="A1:F64"/>
  <sheetViews>
    <sheetView topLeftCell="A53" workbookViewId="0">
      <selection activeCell="E63" sqref="E6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1767</v>
      </c>
      <c r="B2" s="2">
        <v>7030</v>
      </c>
      <c r="C2" s="3">
        <v>97</v>
      </c>
      <c r="D2" s="3">
        <v>74</v>
      </c>
      <c r="E2" s="3">
        <v>78</v>
      </c>
      <c r="F2" s="4">
        <v>50005</v>
      </c>
    </row>
    <row r="3" spans="1:6" ht="30.75">
      <c r="A3" s="5" t="s">
        <v>617</v>
      </c>
      <c r="B3" s="5">
        <v>7087</v>
      </c>
      <c r="C3" s="6">
        <v>94</v>
      </c>
      <c r="D3" s="6">
        <v>80</v>
      </c>
      <c r="E3" s="6">
        <v>54</v>
      </c>
      <c r="F3" s="7">
        <v>66455</v>
      </c>
    </row>
    <row r="4" spans="1:6" ht="30.75">
      <c r="A4" s="2" t="s">
        <v>1768</v>
      </c>
      <c r="B4" s="2">
        <v>7093</v>
      </c>
      <c r="C4" s="3">
        <v>94</v>
      </c>
      <c r="D4" s="3">
        <v>72</v>
      </c>
      <c r="E4" s="3">
        <v>48</v>
      </c>
      <c r="F4" s="4">
        <v>49708</v>
      </c>
    </row>
    <row r="5" spans="1:6" ht="30.75">
      <c r="A5" s="5" t="s">
        <v>1769</v>
      </c>
      <c r="B5" s="5">
        <v>7305</v>
      </c>
      <c r="C5" s="6">
        <v>87</v>
      </c>
      <c r="D5" s="6">
        <v>70</v>
      </c>
      <c r="E5" s="6">
        <v>64</v>
      </c>
      <c r="F5" s="7">
        <v>247597</v>
      </c>
    </row>
    <row r="6" spans="1:6" ht="30.75">
      <c r="A6" s="2" t="s">
        <v>1770</v>
      </c>
      <c r="B6" s="2">
        <v>7010</v>
      </c>
      <c r="C6" s="3">
        <v>83</v>
      </c>
      <c r="D6" s="3">
        <v>55</v>
      </c>
      <c r="E6" s="3">
        <v>45</v>
      </c>
      <c r="F6" s="4">
        <v>23594</v>
      </c>
    </row>
    <row r="7" spans="1:6" ht="15.75">
      <c r="A7" s="5" t="s">
        <v>1771</v>
      </c>
      <c r="B7" s="5">
        <v>7055</v>
      </c>
      <c r="C7" s="6">
        <v>82</v>
      </c>
      <c r="D7" s="6">
        <v>54</v>
      </c>
      <c r="E7" s="6">
        <v>50</v>
      </c>
      <c r="F7" s="7">
        <v>69781</v>
      </c>
    </row>
    <row r="8" spans="1:6" ht="30.75">
      <c r="A8" s="2" t="s">
        <v>1772</v>
      </c>
      <c r="B8" s="2">
        <v>7650</v>
      </c>
      <c r="C8" s="3">
        <v>81</v>
      </c>
      <c r="D8" s="3">
        <v>52</v>
      </c>
      <c r="E8" s="3">
        <v>40</v>
      </c>
      <c r="F8" s="4">
        <v>19622</v>
      </c>
    </row>
    <row r="9" spans="1:6" ht="15.75">
      <c r="A9" s="5" t="s">
        <v>1773</v>
      </c>
      <c r="B9" s="5">
        <v>7202</v>
      </c>
      <c r="C9" s="6">
        <v>80</v>
      </c>
      <c r="D9" s="6">
        <v>47</v>
      </c>
      <c r="E9" s="6">
        <v>54</v>
      </c>
      <c r="F9" s="7">
        <v>124969</v>
      </c>
    </row>
    <row r="10" spans="1:6" ht="15.75">
      <c r="A10" s="2" t="s">
        <v>1774</v>
      </c>
      <c r="B10" s="2">
        <v>7002</v>
      </c>
      <c r="C10" s="3">
        <v>79</v>
      </c>
      <c r="D10" s="3">
        <v>62</v>
      </c>
      <c r="E10" s="3">
        <v>51</v>
      </c>
      <c r="F10" s="4">
        <v>63024</v>
      </c>
    </row>
    <row r="11" spans="1:6" ht="15.75">
      <c r="A11" s="5" t="s">
        <v>1775</v>
      </c>
      <c r="B11" s="5">
        <v>7024</v>
      </c>
      <c r="C11" s="6">
        <v>77</v>
      </c>
      <c r="D11" s="6">
        <v>54</v>
      </c>
      <c r="E11" s="6">
        <v>49</v>
      </c>
      <c r="F11" s="7">
        <v>35345</v>
      </c>
    </row>
    <row r="12" spans="1:6" ht="15.75">
      <c r="A12" s="2" t="s">
        <v>1776</v>
      </c>
      <c r="B12" s="2">
        <v>7026</v>
      </c>
      <c r="C12" s="3">
        <v>77</v>
      </c>
      <c r="D12" s="3">
        <v>44</v>
      </c>
      <c r="E12" s="3">
        <v>47</v>
      </c>
      <c r="F12" s="4">
        <v>30487</v>
      </c>
    </row>
    <row r="13" spans="1:6" ht="91.5">
      <c r="A13" s="5" t="s">
        <v>1777</v>
      </c>
      <c r="B13" s="5">
        <v>7104</v>
      </c>
      <c r="C13" s="6">
        <v>76</v>
      </c>
      <c r="D13" s="6">
        <v>65</v>
      </c>
      <c r="E13" s="6">
        <v>51</v>
      </c>
      <c r="F13" s="7">
        <v>277140</v>
      </c>
    </row>
    <row r="14" spans="1:6" ht="15.75">
      <c r="A14" s="2" t="s">
        <v>1778</v>
      </c>
      <c r="B14" s="2">
        <v>7501</v>
      </c>
      <c r="C14" s="3">
        <v>76</v>
      </c>
      <c r="D14" s="3">
        <v>48</v>
      </c>
      <c r="E14" s="3">
        <v>46</v>
      </c>
      <c r="F14" s="4">
        <v>146199</v>
      </c>
    </row>
    <row r="15" spans="1:6" ht="15.75">
      <c r="A15" s="5" t="s">
        <v>1779</v>
      </c>
      <c r="B15" s="5">
        <v>7032</v>
      </c>
      <c r="C15" s="6">
        <v>74</v>
      </c>
      <c r="D15" s="6">
        <v>42</v>
      </c>
      <c r="E15" s="6">
        <v>45</v>
      </c>
      <c r="F15" s="7">
        <v>40684</v>
      </c>
    </row>
    <row r="16" spans="1:6" ht="30.75">
      <c r="A16" s="2" t="s">
        <v>324</v>
      </c>
      <c r="B16" s="2">
        <v>8401</v>
      </c>
      <c r="C16" s="3">
        <v>74</v>
      </c>
      <c r="D16" s="3">
        <v>46</v>
      </c>
      <c r="E16" s="3">
        <v>60</v>
      </c>
      <c r="F16" s="4">
        <v>39558</v>
      </c>
    </row>
    <row r="17" spans="1:6" ht="45.75">
      <c r="A17" s="5" t="s">
        <v>1780</v>
      </c>
      <c r="B17" s="5">
        <v>8901</v>
      </c>
      <c r="C17" s="6">
        <v>73</v>
      </c>
      <c r="D17" s="6">
        <v>35</v>
      </c>
      <c r="E17" s="6">
        <v>60</v>
      </c>
      <c r="F17" s="7">
        <v>55181</v>
      </c>
    </row>
    <row r="18" spans="1:6" ht="30.75">
      <c r="A18" s="2" t="s">
        <v>1781</v>
      </c>
      <c r="B18" s="2">
        <v>8861</v>
      </c>
      <c r="C18" s="3">
        <v>73</v>
      </c>
      <c r="D18" s="3">
        <v>43</v>
      </c>
      <c r="E18" s="3">
        <v>50</v>
      </c>
      <c r="F18" s="4">
        <v>50814</v>
      </c>
    </row>
    <row r="19" spans="1:6" ht="30.75">
      <c r="A19" s="5" t="s">
        <v>1782</v>
      </c>
      <c r="B19" s="5">
        <v>7601</v>
      </c>
      <c r="C19" s="6">
        <v>73</v>
      </c>
      <c r="D19" s="6">
        <v>56</v>
      </c>
      <c r="E19" s="6">
        <v>49</v>
      </c>
      <c r="F19" s="7">
        <v>43010</v>
      </c>
    </row>
    <row r="20" spans="1:6" ht="15.75">
      <c r="A20" s="2" t="s">
        <v>540</v>
      </c>
      <c r="B20" s="2">
        <v>7644</v>
      </c>
      <c r="C20" s="3">
        <v>72</v>
      </c>
      <c r="D20" s="3">
        <v>45</v>
      </c>
      <c r="E20" s="3">
        <v>45</v>
      </c>
      <c r="F20" s="4">
        <v>24136</v>
      </c>
    </row>
    <row r="21" spans="1:6" ht="30.75">
      <c r="A21" s="5" t="s">
        <v>1783</v>
      </c>
      <c r="B21" s="5">
        <v>7017</v>
      </c>
      <c r="C21" s="6">
        <v>70</v>
      </c>
      <c r="D21" s="6">
        <v>57</v>
      </c>
      <c r="E21" s="6">
        <v>47</v>
      </c>
      <c r="F21" s="7">
        <v>64270</v>
      </c>
    </row>
    <row r="22" spans="1:6" ht="15.75">
      <c r="A22" s="2" t="s">
        <v>1599</v>
      </c>
      <c r="B22" s="2">
        <v>8608</v>
      </c>
      <c r="C22" s="3">
        <v>68</v>
      </c>
      <c r="D22" s="3">
        <v>44</v>
      </c>
      <c r="E22" s="3">
        <v>56</v>
      </c>
      <c r="F22" s="4">
        <v>84913</v>
      </c>
    </row>
    <row r="23" spans="1:6" ht="30.75">
      <c r="A23" s="5" t="s">
        <v>1784</v>
      </c>
      <c r="B23" s="6"/>
      <c r="C23" s="6">
        <v>67</v>
      </c>
      <c r="D23" s="6">
        <v>32</v>
      </c>
      <c r="E23" s="6">
        <v>41</v>
      </c>
      <c r="F23" s="7">
        <v>18411</v>
      </c>
    </row>
    <row r="24" spans="1:6" ht="30.75">
      <c r="A24" s="2" t="s">
        <v>1785</v>
      </c>
      <c r="B24" s="2">
        <v>7070</v>
      </c>
      <c r="C24" s="3">
        <v>67</v>
      </c>
      <c r="D24" s="3">
        <v>52</v>
      </c>
      <c r="E24" s="3">
        <v>47</v>
      </c>
      <c r="F24" s="4">
        <v>18061</v>
      </c>
    </row>
    <row r="25" spans="1:6" ht="15.75">
      <c r="A25" s="5" t="s">
        <v>1786</v>
      </c>
      <c r="B25" s="5">
        <v>8105</v>
      </c>
      <c r="C25" s="6">
        <v>63</v>
      </c>
      <c r="D25" s="6">
        <v>47</v>
      </c>
      <c r="E25" s="6">
        <v>56</v>
      </c>
      <c r="F25" s="7">
        <v>77344</v>
      </c>
    </row>
    <row r="26" spans="1:6" ht="15.75">
      <c r="A26" s="2" t="s">
        <v>1787</v>
      </c>
      <c r="B26" s="2">
        <v>7036</v>
      </c>
      <c r="C26" s="3">
        <v>63</v>
      </c>
      <c r="D26" s="3">
        <v>42</v>
      </c>
      <c r="E26" s="3">
        <v>51</v>
      </c>
      <c r="F26" s="4">
        <v>40499</v>
      </c>
    </row>
    <row r="27" spans="1:6" ht="30.75">
      <c r="A27" s="5" t="s">
        <v>1788</v>
      </c>
      <c r="B27" s="5">
        <v>7621</v>
      </c>
      <c r="C27" s="6">
        <v>63</v>
      </c>
      <c r="D27" s="6">
        <v>46</v>
      </c>
      <c r="E27" s="6">
        <v>49</v>
      </c>
      <c r="F27" s="7">
        <v>26764</v>
      </c>
    </row>
    <row r="28" spans="1:6" ht="15.75">
      <c r="A28" s="2" t="s">
        <v>1252</v>
      </c>
      <c r="B28" s="2">
        <v>7203</v>
      </c>
      <c r="C28" s="3">
        <v>63</v>
      </c>
      <c r="D28" s="3">
        <v>44</v>
      </c>
      <c r="E28" s="3">
        <v>49</v>
      </c>
      <c r="F28" s="4">
        <v>21085</v>
      </c>
    </row>
    <row r="29" spans="1:6" ht="15.75">
      <c r="A29" s="5" t="s">
        <v>852</v>
      </c>
      <c r="B29" s="5">
        <v>7011</v>
      </c>
      <c r="C29" s="6">
        <v>62</v>
      </c>
      <c r="D29" s="6">
        <v>45</v>
      </c>
      <c r="E29" s="6">
        <v>44</v>
      </c>
      <c r="F29" s="7">
        <v>84136</v>
      </c>
    </row>
    <row r="30" spans="1:6" ht="15.75">
      <c r="A30" s="2" t="s">
        <v>1789</v>
      </c>
      <c r="B30" s="2">
        <v>7065</v>
      </c>
      <c r="C30" s="3">
        <v>61</v>
      </c>
      <c r="D30" s="3">
        <v>39</v>
      </c>
      <c r="E30" s="3">
        <v>56</v>
      </c>
      <c r="F30" s="4">
        <v>27346</v>
      </c>
    </row>
    <row r="31" spans="1:6" ht="15.75">
      <c r="A31" s="5" t="s">
        <v>1790</v>
      </c>
      <c r="B31" s="5">
        <v>8830</v>
      </c>
      <c r="C31" s="6">
        <v>61</v>
      </c>
      <c r="D31" s="6">
        <v>35</v>
      </c>
      <c r="E31" s="6">
        <v>45</v>
      </c>
      <c r="F31" s="7">
        <v>18695</v>
      </c>
    </row>
    <row r="32" spans="1:6" ht="15.75">
      <c r="A32" s="2" t="s">
        <v>1791</v>
      </c>
      <c r="B32" s="2">
        <v>7410</v>
      </c>
      <c r="C32" s="3">
        <v>60</v>
      </c>
      <c r="D32" s="3">
        <v>41</v>
      </c>
      <c r="E32" s="3">
        <v>44</v>
      </c>
      <c r="F32" s="4">
        <v>32457</v>
      </c>
    </row>
    <row r="33" spans="1:6" ht="30.75">
      <c r="A33" s="5" t="s">
        <v>1792</v>
      </c>
      <c r="B33" s="5">
        <v>7740</v>
      </c>
      <c r="C33" s="6">
        <v>59</v>
      </c>
      <c r="D33" s="6">
        <v>26</v>
      </c>
      <c r="E33" s="6">
        <v>57</v>
      </c>
      <c r="F33" s="7">
        <v>30719</v>
      </c>
    </row>
    <row r="34" spans="1:6" ht="30.75">
      <c r="A34" s="2" t="s">
        <v>822</v>
      </c>
      <c r="B34" s="2">
        <v>7631</v>
      </c>
      <c r="C34" s="3">
        <v>59</v>
      </c>
      <c r="D34" s="3">
        <v>46</v>
      </c>
      <c r="E34" s="3">
        <v>43</v>
      </c>
      <c r="F34" s="4">
        <v>27147</v>
      </c>
    </row>
    <row r="35" spans="1:6" ht="15.75">
      <c r="A35" s="5" t="s">
        <v>886</v>
      </c>
      <c r="B35" s="6"/>
      <c r="C35" s="6">
        <v>59</v>
      </c>
      <c r="D35" s="6">
        <v>35</v>
      </c>
      <c r="E35" s="6">
        <v>33</v>
      </c>
      <c r="F35" s="7">
        <v>18157</v>
      </c>
    </row>
    <row r="36" spans="1:6" ht="30.75">
      <c r="A36" s="2" t="s">
        <v>1793</v>
      </c>
      <c r="B36" s="3"/>
      <c r="C36" s="3">
        <v>58</v>
      </c>
      <c r="D36" s="3">
        <v>36</v>
      </c>
      <c r="E36" s="3">
        <v>41</v>
      </c>
      <c r="F36" s="4">
        <v>21936</v>
      </c>
    </row>
    <row r="37" spans="1:6" ht="15.75">
      <c r="A37" s="5" t="s">
        <v>1794</v>
      </c>
      <c r="B37" s="5">
        <v>7008</v>
      </c>
      <c r="C37" s="6">
        <v>56</v>
      </c>
      <c r="D37" s="6">
        <v>31</v>
      </c>
      <c r="E37" s="6">
        <v>46</v>
      </c>
      <c r="F37" s="7">
        <v>22844</v>
      </c>
    </row>
    <row r="38" spans="1:6" ht="30.75">
      <c r="A38" s="2" t="s">
        <v>1168</v>
      </c>
      <c r="B38" s="2">
        <v>7407</v>
      </c>
      <c r="C38" s="3">
        <v>56</v>
      </c>
      <c r="D38" s="3">
        <v>41</v>
      </c>
      <c r="E38" s="3">
        <v>43</v>
      </c>
      <c r="F38" s="4">
        <v>19403</v>
      </c>
    </row>
    <row r="39" spans="1:6" ht="15.75">
      <c r="A39" s="5" t="s">
        <v>1795</v>
      </c>
      <c r="B39" s="5">
        <v>7628</v>
      </c>
      <c r="C39" s="6">
        <v>55</v>
      </c>
      <c r="D39" s="6">
        <v>47</v>
      </c>
      <c r="E39" s="6">
        <v>45</v>
      </c>
      <c r="F39" s="7">
        <v>17479</v>
      </c>
    </row>
    <row r="40" spans="1:6" ht="15.75">
      <c r="A40" s="2" t="s">
        <v>1288</v>
      </c>
      <c r="B40" s="2">
        <v>7062</v>
      </c>
      <c r="C40" s="3">
        <v>54</v>
      </c>
      <c r="D40" s="3">
        <v>41</v>
      </c>
      <c r="E40" s="3">
        <v>48</v>
      </c>
      <c r="F40" s="4">
        <v>49808</v>
      </c>
    </row>
    <row r="41" spans="1:6" ht="30.75">
      <c r="A41" s="5" t="s">
        <v>481</v>
      </c>
      <c r="B41" s="5">
        <v>7506</v>
      </c>
      <c r="C41" s="6">
        <v>54</v>
      </c>
      <c r="D41" s="6">
        <v>26</v>
      </c>
      <c r="E41" s="6">
        <v>36</v>
      </c>
      <c r="F41" s="7">
        <v>18791</v>
      </c>
    </row>
    <row r="42" spans="1:6" ht="30.75">
      <c r="A42" s="2" t="s">
        <v>1796</v>
      </c>
      <c r="B42" s="3"/>
      <c r="C42" s="3">
        <v>53</v>
      </c>
      <c r="D42" s="3">
        <v>38</v>
      </c>
      <c r="E42" s="3">
        <v>41</v>
      </c>
      <c r="F42" s="4">
        <v>19265</v>
      </c>
    </row>
    <row r="43" spans="1:6" ht="30.75">
      <c r="A43" s="5" t="s">
        <v>1797</v>
      </c>
      <c r="B43" s="5">
        <v>8232</v>
      </c>
      <c r="C43" s="6">
        <v>52</v>
      </c>
      <c r="D43" s="6">
        <v>37</v>
      </c>
      <c r="E43" s="6">
        <v>55</v>
      </c>
      <c r="F43" s="7">
        <v>20249</v>
      </c>
    </row>
    <row r="44" spans="1:6" ht="30.75">
      <c r="A44" s="2" t="s">
        <v>1798</v>
      </c>
      <c r="B44" s="3"/>
      <c r="C44" s="3">
        <v>48</v>
      </c>
      <c r="D44" s="8" t="s">
        <v>353</v>
      </c>
      <c r="E44" s="3">
        <v>51</v>
      </c>
      <c r="F44" s="4">
        <v>18392</v>
      </c>
    </row>
    <row r="45" spans="1:6" ht="15.75">
      <c r="A45" s="5" t="s">
        <v>1799</v>
      </c>
      <c r="B45" s="5">
        <v>7001</v>
      </c>
      <c r="C45" s="6">
        <v>48</v>
      </c>
      <c r="D45" s="6">
        <v>31</v>
      </c>
      <c r="E45" s="6">
        <v>40</v>
      </c>
      <c r="F45" s="7">
        <v>17011</v>
      </c>
    </row>
    <row r="46" spans="1:6" ht="15.75">
      <c r="A46" s="2" t="s">
        <v>1800</v>
      </c>
      <c r="B46" s="2">
        <v>7901</v>
      </c>
      <c r="C46" s="3">
        <v>47</v>
      </c>
      <c r="D46" s="3">
        <v>33</v>
      </c>
      <c r="E46" s="3">
        <v>31</v>
      </c>
      <c r="F46" s="4">
        <v>21457</v>
      </c>
    </row>
    <row r="47" spans="1:6" ht="30.75">
      <c r="A47" s="5" t="s">
        <v>539</v>
      </c>
      <c r="B47" s="6"/>
      <c r="C47" s="6">
        <v>46</v>
      </c>
      <c r="D47" s="9" t="s">
        <v>353</v>
      </c>
      <c r="E47" s="6">
        <v>46</v>
      </c>
      <c r="F47" s="7">
        <v>53805</v>
      </c>
    </row>
    <row r="48" spans="1:6" ht="15.75">
      <c r="A48" s="2" t="s">
        <v>1339</v>
      </c>
      <c r="B48" s="2">
        <v>7090</v>
      </c>
      <c r="C48" s="3">
        <v>45</v>
      </c>
      <c r="D48" s="3">
        <v>31</v>
      </c>
      <c r="E48" s="3">
        <v>41</v>
      </c>
      <c r="F48" s="4">
        <v>30316</v>
      </c>
    </row>
    <row r="49" spans="1:6" ht="30.75">
      <c r="A49" s="5" t="s">
        <v>1801</v>
      </c>
      <c r="B49" s="5">
        <v>7080</v>
      </c>
      <c r="C49" s="6">
        <v>43</v>
      </c>
      <c r="D49" s="6">
        <v>23</v>
      </c>
      <c r="E49" s="6">
        <v>41</v>
      </c>
      <c r="F49" s="7">
        <v>23385</v>
      </c>
    </row>
    <row r="50" spans="1:6" ht="30.75">
      <c r="A50" s="2" t="s">
        <v>1802</v>
      </c>
      <c r="B50" s="2">
        <v>7450</v>
      </c>
      <c r="C50" s="3">
        <v>42</v>
      </c>
      <c r="D50" s="3">
        <v>43</v>
      </c>
      <c r="E50" s="3">
        <v>41</v>
      </c>
      <c r="F50" s="4">
        <v>24958</v>
      </c>
    </row>
    <row r="51" spans="1:6" ht="15.75">
      <c r="A51" s="5" t="s">
        <v>1803</v>
      </c>
      <c r="B51" s="5">
        <v>7067</v>
      </c>
      <c r="C51" s="6">
        <v>42</v>
      </c>
      <c r="D51" s="6">
        <v>27</v>
      </c>
      <c r="E51" s="6">
        <v>38</v>
      </c>
      <c r="F51" s="7">
        <v>17795</v>
      </c>
    </row>
    <row r="52" spans="1:6" ht="30.75">
      <c r="A52" s="2" t="s">
        <v>1804</v>
      </c>
      <c r="B52" s="3"/>
      <c r="C52" s="3">
        <v>40</v>
      </c>
      <c r="D52" s="3">
        <v>28</v>
      </c>
      <c r="E52" s="3">
        <v>46</v>
      </c>
      <c r="F52" s="4">
        <v>17613</v>
      </c>
    </row>
    <row r="53" spans="1:6" ht="30.75">
      <c r="A53" s="5" t="s">
        <v>1805</v>
      </c>
      <c r="B53" s="6"/>
      <c r="C53" s="6">
        <v>39</v>
      </c>
      <c r="D53" s="9" t="s">
        <v>353</v>
      </c>
      <c r="E53" s="6">
        <v>39</v>
      </c>
      <c r="F53" s="7">
        <v>25349</v>
      </c>
    </row>
    <row r="54" spans="1:6" ht="15.75">
      <c r="A54" s="2" t="s">
        <v>1806</v>
      </c>
      <c r="B54" s="2">
        <v>7652</v>
      </c>
      <c r="C54" s="3">
        <v>37</v>
      </c>
      <c r="D54" s="3">
        <v>43</v>
      </c>
      <c r="E54" s="3">
        <v>36</v>
      </c>
      <c r="F54" s="4">
        <v>26342</v>
      </c>
    </row>
    <row r="55" spans="1:6" ht="30.75">
      <c r="A55" s="5" t="s">
        <v>1807</v>
      </c>
      <c r="B55" s="6"/>
      <c r="C55" s="6">
        <v>37</v>
      </c>
      <c r="D55" s="9" t="s">
        <v>353</v>
      </c>
      <c r="E55" s="6">
        <v>47</v>
      </c>
      <c r="F55" s="7">
        <v>18579</v>
      </c>
    </row>
    <row r="56" spans="1:6" ht="30.75">
      <c r="A56" s="2" t="s">
        <v>1808</v>
      </c>
      <c r="B56" s="3"/>
      <c r="C56" s="3">
        <v>32</v>
      </c>
      <c r="D56" s="3">
        <v>34</v>
      </c>
      <c r="E56" s="3">
        <v>34</v>
      </c>
      <c r="F56" s="4">
        <v>23753</v>
      </c>
    </row>
    <row r="57" spans="1:6" ht="15.75">
      <c r="A57" s="5" t="s">
        <v>1809</v>
      </c>
      <c r="B57" s="5">
        <v>8872</v>
      </c>
      <c r="C57" s="6">
        <v>31</v>
      </c>
      <c r="D57" s="9" t="s">
        <v>353</v>
      </c>
      <c r="E57" s="6">
        <v>30</v>
      </c>
      <c r="F57" s="7">
        <v>42704</v>
      </c>
    </row>
    <row r="58" spans="1:6" ht="30.75">
      <c r="A58" s="2" t="s">
        <v>1810</v>
      </c>
      <c r="B58" s="2">
        <v>8753</v>
      </c>
      <c r="C58" s="3">
        <v>29</v>
      </c>
      <c r="D58" s="8" t="s">
        <v>353</v>
      </c>
      <c r="E58" s="3">
        <v>36</v>
      </c>
      <c r="F58" s="4">
        <v>88791</v>
      </c>
    </row>
    <row r="59" spans="1:6" ht="15.75">
      <c r="A59" s="5" t="s">
        <v>1811</v>
      </c>
      <c r="B59" s="6"/>
      <c r="C59" s="6">
        <v>28</v>
      </c>
      <c r="D59" s="9" t="s">
        <v>353</v>
      </c>
      <c r="E59" s="6">
        <v>40</v>
      </c>
      <c r="F59" s="7">
        <v>28400</v>
      </c>
    </row>
    <row r="60" spans="1:6" ht="15.75">
      <c r="A60" s="2" t="s">
        <v>1812</v>
      </c>
      <c r="B60" s="2">
        <v>8361</v>
      </c>
      <c r="C60" s="3">
        <v>26</v>
      </c>
      <c r="D60" s="8" t="s">
        <v>353</v>
      </c>
      <c r="E60" s="3">
        <v>35</v>
      </c>
      <c r="F60" s="4">
        <v>60724</v>
      </c>
    </row>
    <row r="61" spans="1:6" ht="15.75">
      <c r="A61" s="5" t="s">
        <v>1565</v>
      </c>
      <c r="B61" s="6"/>
      <c r="C61" s="6">
        <v>26</v>
      </c>
      <c r="D61" s="9" t="s">
        <v>353</v>
      </c>
      <c r="E61" s="6">
        <v>39</v>
      </c>
      <c r="F61" s="7">
        <v>22083</v>
      </c>
    </row>
    <row r="62" spans="1:6" ht="30.75">
      <c r="A62" s="2" t="s">
        <v>1813</v>
      </c>
      <c r="B62" s="3"/>
      <c r="C62" s="3">
        <v>17</v>
      </c>
      <c r="D62" s="8" t="s">
        <v>353</v>
      </c>
      <c r="E62" s="3">
        <v>29</v>
      </c>
      <c r="F62" s="4">
        <v>17892</v>
      </c>
    </row>
    <row r="63" spans="1:6" ht="15.75">
      <c r="A63" s="2" t="s">
        <v>384</v>
      </c>
      <c r="C63" s="21">
        <f>MEDIAN(C2:C62)</f>
        <v>60</v>
      </c>
      <c r="D63" s="21">
        <f t="shared" ref="D63:E63" si="0">MEDIAN(D2:D62)</f>
        <v>43</v>
      </c>
      <c r="E63" s="21">
        <f t="shared" si="0"/>
        <v>46</v>
      </c>
      <c r="F63" s="4"/>
    </row>
    <row r="64" spans="1:6" ht="15.75">
      <c r="A64" s="2"/>
      <c r="C64" s="21"/>
      <c r="D64" s="21"/>
      <c r="E64" s="21"/>
      <c r="F64" s="4"/>
    </row>
  </sheetData>
  <hyperlinks>
    <hyperlink ref="A2" r:id="rId1" xr:uid="{9C9A53B2-4258-4C3E-A97D-E982922919C5}"/>
    <hyperlink ref="B2" r:id="rId2" display="7030" xr:uid="{F8C7D535-90E6-473B-AFB7-F8CC6A662099}"/>
    <hyperlink ref="A3" r:id="rId3" xr:uid="{FAE11075-B074-46FC-9CB6-0B0E40F8E2CF}"/>
    <hyperlink ref="B3" r:id="rId4" display="7087" xr:uid="{7F17209D-4B26-4D15-95F9-0D7A12A65498}"/>
    <hyperlink ref="A4" r:id="rId5" xr:uid="{E25AA466-2BBD-4577-A5E7-51FC26691071}"/>
    <hyperlink ref="B4" r:id="rId6" display="7093" xr:uid="{9DB89B52-9BE0-4427-A230-592503A3A4A1}"/>
    <hyperlink ref="A5" r:id="rId7" xr:uid="{1D1D8854-93A7-4152-A341-CBFB80B79131}"/>
    <hyperlink ref="B5" r:id="rId8" display="7305" xr:uid="{D36F838A-26D3-4A42-ACDD-39E6C2A75043}"/>
    <hyperlink ref="A6" r:id="rId9" xr:uid="{FE05CE1F-EB5F-419A-BCED-3ECBAE12D73C}"/>
    <hyperlink ref="B6" r:id="rId10" display="7010" xr:uid="{C93E5366-45BC-410E-B33A-1B88539F8823}"/>
    <hyperlink ref="A7" r:id="rId11" xr:uid="{99EB7EC9-6CA7-4754-B210-7712CFE306A2}"/>
    <hyperlink ref="B7" r:id="rId12" display="7055" xr:uid="{E86CD9BC-F5F2-4342-81BE-B31D9EAA347A}"/>
    <hyperlink ref="A8" r:id="rId13" xr:uid="{753C6EE8-8253-41AA-B338-0AB598BA95B8}"/>
    <hyperlink ref="B8" r:id="rId14" display="7650" xr:uid="{B2285198-4726-451E-AF25-7A2E314A6D44}"/>
    <hyperlink ref="A9" r:id="rId15" xr:uid="{676A9B06-E4D3-4715-9C58-D805C2EEEF39}"/>
    <hyperlink ref="B9" r:id="rId16" display="7202" xr:uid="{F2985AD3-17AD-42CC-B007-A972133EDB19}"/>
    <hyperlink ref="A10" r:id="rId17" xr:uid="{8EAF182A-6093-403F-A359-3970CAE5B057}"/>
    <hyperlink ref="B10" r:id="rId18" display="7002" xr:uid="{A62E7F3C-F730-4D60-9B4C-E590CFCC3333}"/>
    <hyperlink ref="A11" r:id="rId19" xr:uid="{264BD467-6A6D-4EFD-B7A7-371DF413E9D4}"/>
    <hyperlink ref="B11" r:id="rId20" display="7024" xr:uid="{8E3B94B4-D4E9-413F-AABF-ACB692FB43AE}"/>
    <hyperlink ref="A12" r:id="rId21" xr:uid="{275A969A-62DB-4136-A3CF-222CAD82EB1C}"/>
    <hyperlink ref="B12" r:id="rId22" display="7026" xr:uid="{DD5E682D-46D9-4619-BCDA-0129162420B9}"/>
    <hyperlink ref="A13" r:id="rId23" xr:uid="{8D625085-1828-4493-9837-D5F9BD42BC01}"/>
    <hyperlink ref="B13" r:id="rId24" display="7104" xr:uid="{BE99BB36-199C-4114-BCDE-FBA0C72B0BE0}"/>
    <hyperlink ref="A14" r:id="rId25" xr:uid="{073BADC2-3E65-4801-93E7-32E4D2CA3491}"/>
    <hyperlink ref="B14" r:id="rId26" display="7501" xr:uid="{8A6E27EA-4704-464A-B9AF-3C359EC1E560}"/>
    <hyperlink ref="A15" r:id="rId27" xr:uid="{1702E16A-1CD4-40D2-A69A-309FED798FBF}"/>
    <hyperlink ref="B15" r:id="rId28" display="7032" xr:uid="{EB02C397-4ABD-4B87-9D92-A09E207972BF}"/>
    <hyperlink ref="A16" r:id="rId29" xr:uid="{D933FAFE-4AF4-4EEB-BD09-DBDCD1EFF50F}"/>
    <hyperlink ref="B16" r:id="rId30" display="8401" xr:uid="{C721B00F-B78A-4028-B5A0-B9A48CAB3739}"/>
    <hyperlink ref="A17" r:id="rId31" xr:uid="{41750CC5-A97D-4B1C-B74D-095A5F570C41}"/>
    <hyperlink ref="B17" r:id="rId32" display="8901" xr:uid="{76E51E4B-56D9-4698-9D99-7A7A46A71DB7}"/>
    <hyperlink ref="A18" r:id="rId33" xr:uid="{D1459025-9E81-4461-8442-3595AD6F0310}"/>
    <hyperlink ref="B18" r:id="rId34" display="8861" xr:uid="{7D9AA6F4-E3EC-4448-890D-84FD546C90BF}"/>
    <hyperlink ref="A19" r:id="rId35" xr:uid="{909C48DD-E289-4D1C-A6C3-5DF0C858DB47}"/>
    <hyperlink ref="B19" r:id="rId36" display="7601" xr:uid="{FE1E9425-7C66-4485-A68C-7700D2F684DF}"/>
    <hyperlink ref="A20" r:id="rId37" xr:uid="{C3651450-4F92-44DE-8187-4AB645EFAA07}"/>
    <hyperlink ref="B20" r:id="rId38" display="7644" xr:uid="{A39593FC-965D-480D-9706-75AF92B601EE}"/>
    <hyperlink ref="A21" r:id="rId39" xr:uid="{666BC057-F46B-4F00-9A8F-07093482E340}"/>
    <hyperlink ref="B21" r:id="rId40" display="7017" xr:uid="{57E85546-56ED-4D28-80B9-87D12424A72C}"/>
    <hyperlink ref="A22" r:id="rId41" xr:uid="{717426B1-A31E-4514-9C51-D81C26A1DB21}"/>
    <hyperlink ref="B22" r:id="rId42" display="8608" xr:uid="{7F204738-53A0-4BE1-8F11-700691F2EB7C}"/>
    <hyperlink ref="A23" r:id="rId43" xr:uid="{6970E54C-F850-440E-878D-56794F875373}"/>
    <hyperlink ref="A24" r:id="rId44" xr:uid="{FA2C32E0-F445-4EDB-901B-F01B53BAA818}"/>
    <hyperlink ref="B24" r:id="rId45" display="7070" xr:uid="{40D165D7-9AD1-40E7-8726-A6B1CAA1658D}"/>
    <hyperlink ref="A25" r:id="rId46" xr:uid="{9FDF1CFB-AB8C-420E-B24E-0177BED2727D}"/>
    <hyperlink ref="B25" r:id="rId47" display="8105" xr:uid="{A743E4F1-1112-42D2-A97D-CED9F6D3922D}"/>
    <hyperlink ref="A26" r:id="rId48" xr:uid="{65235310-B9FE-4934-ADC2-6C3BD1F9E470}"/>
    <hyperlink ref="B26" r:id="rId49" display="7036" xr:uid="{E46940E7-B3D8-4946-B708-12B7C7DFFFD3}"/>
    <hyperlink ref="A27" r:id="rId50" xr:uid="{08D58B92-0EA1-4C60-A656-EFDB99944CE8}"/>
    <hyperlink ref="B27" r:id="rId51" display="7621" xr:uid="{EB0D70DC-8BD7-4B91-A17D-DBCCE008EFA2}"/>
    <hyperlink ref="A28" r:id="rId52" xr:uid="{DC6280C5-EB8D-4ABA-A523-B64AF3E61967}"/>
    <hyperlink ref="B28" r:id="rId53" display="7203" xr:uid="{62562AF5-0011-498E-9FF2-DE20B7BEA9C6}"/>
    <hyperlink ref="A29" r:id="rId54" xr:uid="{44BE2318-711D-462B-9327-B570B550C012}"/>
    <hyperlink ref="B29" r:id="rId55" display="7011" xr:uid="{B2338910-F1E3-450F-8264-03BBA2BCDC6B}"/>
    <hyperlink ref="A30" r:id="rId56" xr:uid="{FF93DDB3-C725-4BB8-AF13-DB40F80C4955}"/>
    <hyperlink ref="B30" r:id="rId57" display="7065" xr:uid="{5D571BD1-DA4D-4ECD-AB4D-965EF6E2FE8C}"/>
    <hyperlink ref="A31" r:id="rId58" xr:uid="{A601A125-325E-4AC3-BC0E-BF5FD9D8F22A}"/>
    <hyperlink ref="B31" r:id="rId59" display="8830" xr:uid="{E82C5B61-B3D2-4FEE-AD02-15B0FB94DD2B}"/>
    <hyperlink ref="A32" r:id="rId60" xr:uid="{27C557E1-9DDB-4F73-A324-0E8735166665}"/>
    <hyperlink ref="B32" r:id="rId61" display="7410" xr:uid="{1F5F2355-19EB-4AF4-80A1-F5874F54BEE9}"/>
    <hyperlink ref="A33" r:id="rId62" xr:uid="{30AAA9AB-FAC2-4A1A-BC21-8D72A6CC6EE0}"/>
    <hyperlink ref="B33" r:id="rId63" display="7740" xr:uid="{65A68772-0BB1-4D1E-8BDE-27CBC527303A}"/>
    <hyperlink ref="A34" r:id="rId64" xr:uid="{B507DD3A-9B37-4B4C-974B-0139DAEFF1FB}"/>
    <hyperlink ref="B34" r:id="rId65" display="7631" xr:uid="{5CDCF913-9D1C-4C1D-A584-BDC69DC092CD}"/>
    <hyperlink ref="A35" r:id="rId66" xr:uid="{F4858676-1303-43BC-93D9-EDDE92690186}"/>
    <hyperlink ref="A36" r:id="rId67" xr:uid="{1BED1D88-7D2D-4359-93C3-5AC732132326}"/>
    <hyperlink ref="A37" r:id="rId68" xr:uid="{F3D953A0-99BB-4C60-8624-43E4CE11F950}"/>
    <hyperlink ref="B37" r:id="rId69" display="7008" xr:uid="{BDC484A4-DE1E-4D8A-920B-7095A0F89367}"/>
    <hyperlink ref="A38" r:id="rId70" xr:uid="{1C6D4DA1-2C95-41D5-B937-1EB553317E19}"/>
    <hyperlink ref="B38" r:id="rId71" display="7407" xr:uid="{DEA65B95-EFCB-40EF-B2CB-4A2DEAF4C0ED}"/>
    <hyperlink ref="A39" r:id="rId72" xr:uid="{DC792FE0-D77C-41DF-B107-BE2BF6573457}"/>
    <hyperlink ref="B39" r:id="rId73" display="7628" xr:uid="{57ACD256-6093-4BED-B185-C098E5BA2FD2}"/>
    <hyperlink ref="A40" r:id="rId74" xr:uid="{1153CC5E-81D1-4D5D-8B1E-85AC0C94FF05}"/>
    <hyperlink ref="B40" r:id="rId75" display="7062" xr:uid="{B76BFB20-3B12-4635-AD4F-28C7920DA172}"/>
    <hyperlink ref="A41" r:id="rId76" xr:uid="{3A7531B8-A80C-4F84-830C-9CA7F41AE1AC}"/>
    <hyperlink ref="B41" r:id="rId77" display="7506" xr:uid="{A0C7C2E6-9E9A-4D14-B5A6-94051F8BDBBB}"/>
    <hyperlink ref="A42" r:id="rId78" xr:uid="{85A21639-AE4F-4772-A17B-6CDA335F4250}"/>
    <hyperlink ref="A43" r:id="rId79" xr:uid="{5AB4F89C-F7FE-4B2C-8649-0D564C78258E}"/>
    <hyperlink ref="B43" r:id="rId80" display="8232" xr:uid="{8E201717-9BC5-438F-9C80-2CFF2B9159B8}"/>
    <hyperlink ref="A44" r:id="rId81" xr:uid="{90AB57F4-E250-43BF-9E37-D2626420C961}"/>
    <hyperlink ref="A45" r:id="rId82" xr:uid="{71E4C63F-E4AA-4D9A-ADB0-17A589E19593}"/>
    <hyperlink ref="B45" r:id="rId83" display="7001" xr:uid="{12713B00-C22D-449A-AF3B-721BB6F83DEC}"/>
    <hyperlink ref="A46" r:id="rId84" xr:uid="{DADD67A1-C7C2-4ABE-9938-B00C62CF3075}"/>
    <hyperlink ref="B46" r:id="rId85" display="7901" xr:uid="{8B4B38E2-AB40-424D-B78A-E64A90DA817C}"/>
    <hyperlink ref="A47" r:id="rId86" xr:uid="{1D593248-B46D-4D69-8298-F60CC500E4B1}"/>
    <hyperlink ref="A48" r:id="rId87" xr:uid="{8311479E-47F7-4080-AA72-FF06D2A29659}"/>
    <hyperlink ref="B48" r:id="rId88" display="7090" xr:uid="{50D273F5-ED92-44AC-B007-1090B51F8534}"/>
    <hyperlink ref="A49" r:id="rId89" xr:uid="{85775887-8677-40BB-97C0-130E5F4868A6}"/>
    <hyperlink ref="B49" r:id="rId90" display="7080" xr:uid="{F37DA41A-A289-4CA9-91BF-287F7D6F351E}"/>
    <hyperlink ref="A50" r:id="rId91" xr:uid="{E5FA9284-E04A-4C01-8D1E-4C4BE4E703E3}"/>
    <hyperlink ref="B50" r:id="rId92" display="7450" xr:uid="{3DD8E963-3000-44A6-8DF2-4BBB4AD5599D}"/>
    <hyperlink ref="A51" r:id="rId93" xr:uid="{29CF3EAA-B08E-4BE7-9ECE-2B17C80257FE}"/>
    <hyperlink ref="B51" r:id="rId94" display="7067" xr:uid="{BED203CF-4066-4084-BDB8-F2FF6BD2901E}"/>
    <hyperlink ref="A52" r:id="rId95" xr:uid="{2BDB7EEE-C44A-4FC4-98B1-A5F3AB405165}"/>
    <hyperlink ref="A53" r:id="rId96" xr:uid="{FCC76D35-8257-4527-AA5A-BFED3B3A8C04}"/>
    <hyperlink ref="A54" r:id="rId97" xr:uid="{CDE23F2C-1288-4A27-AAE2-9FBF7AB63D18}"/>
    <hyperlink ref="B54" r:id="rId98" display="7652" xr:uid="{BAD5F736-6566-47CB-A2C9-4AD60E56468D}"/>
    <hyperlink ref="A55" r:id="rId99" xr:uid="{4AE5E3F7-389B-4BA8-B593-FDED8C49F4DD}"/>
    <hyperlink ref="A56" r:id="rId100" xr:uid="{1F0B9540-D30C-425E-A91B-DB12C5AB80EF}"/>
    <hyperlink ref="A57" r:id="rId101" xr:uid="{8C0C1204-E6E7-4008-9EB4-C9BB1017F78C}"/>
    <hyperlink ref="B57" r:id="rId102" display="8872" xr:uid="{49D7E23C-E27F-43FF-B7C7-75B871D0AD63}"/>
    <hyperlink ref="A58" r:id="rId103" xr:uid="{ECE9BD1D-5E8D-498B-95AD-759BDB2E79BD}"/>
    <hyperlink ref="B58" r:id="rId104" display="8753" xr:uid="{CC31C6C3-7CF2-47B4-9C74-C91BB460B1A1}"/>
    <hyperlink ref="A59" r:id="rId105" xr:uid="{A97FB054-C3E9-40EF-96D1-35844F773F16}"/>
    <hyperlink ref="A60" r:id="rId106" xr:uid="{99600CAF-B835-498B-AA8C-D14E375CF0D9}"/>
    <hyperlink ref="B60" r:id="rId107" display="8361" xr:uid="{A2223903-E097-4030-AA8B-2548770A5ACD}"/>
    <hyperlink ref="A61" r:id="rId108" xr:uid="{4D0D449B-6BB5-4B4F-A5E1-752299C8D76F}"/>
    <hyperlink ref="A62" r:id="rId109" xr:uid="{74A7F033-0706-417C-83DA-A06603B396E9}"/>
  </hyperlinks>
  <pageMargins left="0.7" right="0.7" top="0.75" bottom="0.75" header="0.3" footer="0.3"/>
  <tableParts count="1">
    <tablePart r:id="rId110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1B3-AAAA-4594-8D1B-741F0C95840A}">
  <dimension ref="A1:F14"/>
  <sheetViews>
    <sheetView topLeftCell="A4" workbookViewId="0">
      <selection activeCell="C14" sqref="C1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91.5">
      <c r="A2" s="2" t="s">
        <v>1814</v>
      </c>
      <c r="B2" s="2">
        <v>87120</v>
      </c>
      <c r="C2" s="3">
        <v>43</v>
      </c>
      <c r="D2" s="3">
        <v>29</v>
      </c>
      <c r="E2" s="3">
        <v>61</v>
      </c>
      <c r="F2" s="4">
        <v>545852</v>
      </c>
    </row>
    <row r="3" spans="1:6" ht="15.75">
      <c r="A3" s="5" t="s">
        <v>1815</v>
      </c>
      <c r="B3" s="6"/>
      <c r="C3" s="6">
        <v>39</v>
      </c>
      <c r="D3" s="9" t="s">
        <v>353</v>
      </c>
      <c r="E3" s="6">
        <v>50</v>
      </c>
      <c r="F3" s="7">
        <v>67947</v>
      </c>
    </row>
    <row r="4" spans="1:6" ht="15.75">
      <c r="A4" s="2" t="s">
        <v>1816</v>
      </c>
      <c r="B4" s="3"/>
      <c r="C4" s="3">
        <v>39</v>
      </c>
      <c r="D4" s="8" t="s">
        <v>353</v>
      </c>
      <c r="E4" s="3">
        <v>40</v>
      </c>
      <c r="F4" s="4">
        <v>34122</v>
      </c>
    </row>
    <row r="5" spans="1:6" ht="30.75">
      <c r="A5" s="5" t="s">
        <v>1817</v>
      </c>
      <c r="B5" s="6"/>
      <c r="C5" s="6">
        <v>34</v>
      </c>
      <c r="D5" s="9" t="s">
        <v>353</v>
      </c>
      <c r="E5" s="6">
        <v>46</v>
      </c>
      <c r="F5" s="7">
        <v>97618</v>
      </c>
    </row>
    <row r="6" spans="1:6" ht="15.75">
      <c r="A6" s="2" t="s">
        <v>1116</v>
      </c>
      <c r="B6" s="3"/>
      <c r="C6" s="3">
        <v>33</v>
      </c>
      <c r="D6" s="8" t="s">
        <v>353</v>
      </c>
      <c r="E6" s="3">
        <v>43</v>
      </c>
      <c r="F6" s="4">
        <v>48366</v>
      </c>
    </row>
    <row r="7" spans="1:6" ht="15.75">
      <c r="A7" s="5" t="s">
        <v>705</v>
      </c>
      <c r="B7" s="6"/>
      <c r="C7" s="6">
        <v>33</v>
      </c>
      <c r="D7" s="9" t="s">
        <v>353</v>
      </c>
      <c r="E7" s="6">
        <v>41</v>
      </c>
      <c r="F7" s="7">
        <v>37775</v>
      </c>
    </row>
    <row r="8" spans="1:6" ht="15.75">
      <c r="A8" s="2" t="s">
        <v>751</v>
      </c>
      <c r="B8" s="3"/>
      <c r="C8" s="3">
        <v>33</v>
      </c>
      <c r="D8" s="8" t="s">
        <v>353</v>
      </c>
      <c r="E8" s="3">
        <v>46</v>
      </c>
      <c r="F8" s="4">
        <v>26138</v>
      </c>
    </row>
    <row r="9" spans="1:6" ht="30.75">
      <c r="A9" s="5" t="s">
        <v>1665</v>
      </c>
      <c r="B9" s="6"/>
      <c r="C9" s="6">
        <v>31</v>
      </c>
      <c r="D9" s="6">
        <v>16</v>
      </c>
      <c r="E9" s="6">
        <v>36</v>
      </c>
      <c r="F9" s="7">
        <v>45877</v>
      </c>
    </row>
    <row r="10" spans="1:6" ht="15.75">
      <c r="A10" s="2" t="s">
        <v>1818</v>
      </c>
      <c r="B10" s="3"/>
      <c r="C10" s="3">
        <v>28</v>
      </c>
      <c r="D10" s="8" t="s">
        <v>353</v>
      </c>
      <c r="E10" s="3">
        <v>33</v>
      </c>
      <c r="F10" s="4">
        <v>21678</v>
      </c>
    </row>
    <row r="11" spans="1:6" ht="30.75">
      <c r="A11" s="5" t="s">
        <v>1819</v>
      </c>
      <c r="B11" s="6"/>
      <c r="C11" s="6">
        <v>24</v>
      </c>
      <c r="D11" s="9" t="s">
        <v>353</v>
      </c>
      <c r="E11" s="6">
        <v>41</v>
      </c>
      <c r="F11" s="7">
        <v>30403</v>
      </c>
    </row>
    <row r="12" spans="1:6" ht="30.75">
      <c r="A12" s="2" t="s">
        <v>1820</v>
      </c>
      <c r="B12" s="3"/>
      <c r="C12" s="3">
        <v>22</v>
      </c>
      <c r="D12" s="8" t="s">
        <v>353</v>
      </c>
      <c r="E12" s="3">
        <v>40</v>
      </c>
      <c r="F12" s="4">
        <v>40976</v>
      </c>
    </row>
    <row r="13" spans="1:6" ht="30.75">
      <c r="A13" s="5" t="s">
        <v>1821</v>
      </c>
      <c r="B13" s="6"/>
      <c r="C13" s="6">
        <v>16</v>
      </c>
      <c r="D13" s="9" t="s">
        <v>353</v>
      </c>
      <c r="E13" s="6">
        <v>32</v>
      </c>
      <c r="F13" s="7">
        <v>87521</v>
      </c>
    </row>
    <row r="14" spans="1:6" ht="15.75">
      <c r="A14" s="5" t="s">
        <v>384</v>
      </c>
      <c r="B14" s="6"/>
      <c r="C14" s="22">
        <f>MEDIAN(C2:C13)</f>
        <v>33</v>
      </c>
      <c r="D14" s="22">
        <f t="shared" ref="D14:E14" si="0">MEDIAN(D2:D13)</f>
        <v>22.5</v>
      </c>
      <c r="E14" s="22">
        <f t="shared" si="0"/>
        <v>41</v>
      </c>
      <c r="F14" s="7"/>
    </row>
  </sheetData>
  <hyperlinks>
    <hyperlink ref="A2" r:id="rId1" xr:uid="{5200BC6B-DEB7-4651-AAB6-902C7E166B31}"/>
    <hyperlink ref="B2" r:id="rId2" display="87120" xr:uid="{2EDC22A5-38D3-4BAE-BFD2-C349D0341074}"/>
    <hyperlink ref="A3" r:id="rId3" xr:uid="{EC8A099D-9F4C-4794-8E35-11D998B6B311}"/>
    <hyperlink ref="A4" r:id="rId4" xr:uid="{7421E76D-7478-4A29-87DF-218DCD06220B}"/>
    <hyperlink ref="A5" r:id="rId5" xr:uid="{EF022760-DB53-4665-B7D8-6BE4DD9EBD1A}"/>
    <hyperlink ref="A6" r:id="rId6" xr:uid="{11001F7E-C179-41E5-BECE-B1CE8A32DF18}"/>
    <hyperlink ref="A7" r:id="rId7" xr:uid="{4E1E23AF-62CD-4B76-9F64-4A149FD7872A}"/>
    <hyperlink ref="A8" r:id="rId8" xr:uid="{4755CBE8-8C23-4785-9647-A07B14C612A8}"/>
    <hyperlink ref="A9" r:id="rId9" xr:uid="{DF7B4F05-A9A7-4230-94D8-6CF090544659}"/>
    <hyperlink ref="A10" r:id="rId10" xr:uid="{ACEC61B4-DC80-4683-9F65-6DD718AD80F4}"/>
    <hyperlink ref="A11" r:id="rId11" xr:uid="{917C0883-EED4-4B86-9CAC-6C0BDBA7A451}"/>
    <hyperlink ref="A12" r:id="rId12" xr:uid="{E0254D3C-B312-427F-B759-B39E8EBC0303}"/>
    <hyperlink ref="A13" r:id="rId13" xr:uid="{1C256CFF-6431-490A-B5D0-7E7950B791EF}"/>
  </hyperlinks>
  <pageMargins left="0.7" right="0.7" top="0.75" bottom="0.75" header="0.3" footer="0.3"/>
  <tableParts count="1">
    <tablePart r:id="rId14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9773-4E4B-497C-B68A-6F1C31FE07FB}">
  <dimension ref="A1:F113"/>
  <sheetViews>
    <sheetView topLeftCell="A103" workbookViewId="0">
      <selection activeCell="A114" sqref="A114:XFD11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91.5">
      <c r="A2" s="2" t="s">
        <v>1822</v>
      </c>
      <c r="B2" s="2">
        <v>11368</v>
      </c>
      <c r="C2" s="3">
        <v>88</v>
      </c>
      <c r="D2" s="3">
        <v>89</v>
      </c>
      <c r="E2" s="3">
        <v>69</v>
      </c>
      <c r="F2" s="4">
        <v>8175133</v>
      </c>
    </row>
    <row r="3" spans="1:6" ht="15.75">
      <c r="A3" s="5" t="s">
        <v>1823</v>
      </c>
      <c r="B3" s="5">
        <v>11501</v>
      </c>
      <c r="C3" s="6">
        <v>78</v>
      </c>
      <c r="D3" s="6">
        <v>51</v>
      </c>
      <c r="E3" s="6">
        <v>50</v>
      </c>
      <c r="F3" s="7">
        <v>18799</v>
      </c>
    </row>
    <row r="4" spans="1:6" ht="30.75">
      <c r="A4" s="2" t="s">
        <v>1824</v>
      </c>
      <c r="B4" s="3"/>
      <c r="C4" s="3">
        <v>76</v>
      </c>
      <c r="D4" s="3">
        <v>42</v>
      </c>
      <c r="E4" s="3">
        <v>42</v>
      </c>
      <c r="F4" s="4">
        <v>28967</v>
      </c>
    </row>
    <row r="5" spans="1:6" ht="30.75">
      <c r="A5" s="5" t="s">
        <v>1825</v>
      </c>
      <c r="B5" s="5">
        <v>10550</v>
      </c>
      <c r="C5" s="6">
        <v>73</v>
      </c>
      <c r="D5" s="6">
        <v>56</v>
      </c>
      <c r="E5" s="6">
        <v>43</v>
      </c>
      <c r="F5" s="7">
        <v>67292</v>
      </c>
    </row>
    <row r="6" spans="1:6" ht="30.75">
      <c r="A6" s="2" t="s">
        <v>1826</v>
      </c>
      <c r="B6" s="2">
        <v>11550</v>
      </c>
      <c r="C6" s="3">
        <v>73</v>
      </c>
      <c r="D6" s="3">
        <v>52</v>
      </c>
      <c r="E6" s="3">
        <v>54</v>
      </c>
      <c r="F6" s="4">
        <v>53891</v>
      </c>
    </row>
    <row r="7" spans="1:6" ht="15.75">
      <c r="A7" s="5" t="s">
        <v>1827</v>
      </c>
      <c r="B7" s="5">
        <v>14853</v>
      </c>
      <c r="C7" s="6">
        <v>72</v>
      </c>
      <c r="D7" s="9" t="s">
        <v>353</v>
      </c>
      <c r="E7" s="6">
        <v>58</v>
      </c>
      <c r="F7" s="7">
        <v>30014</v>
      </c>
    </row>
    <row r="8" spans="1:6" ht="15.75">
      <c r="A8" s="2" t="s">
        <v>1828</v>
      </c>
      <c r="B8" s="2">
        <v>11563</v>
      </c>
      <c r="C8" s="3">
        <v>71</v>
      </c>
      <c r="D8" s="3">
        <v>49</v>
      </c>
      <c r="E8" s="3">
        <v>57</v>
      </c>
      <c r="F8" s="4">
        <v>19427</v>
      </c>
    </row>
    <row r="9" spans="1:6" ht="15.75">
      <c r="A9" s="5" t="s">
        <v>1829</v>
      </c>
      <c r="B9" s="5">
        <v>10701</v>
      </c>
      <c r="C9" s="6">
        <v>69</v>
      </c>
      <c r="D9" s="6">
        <v>53</v>
      </c>
      <c r="E9" s="6">
        <v>37</v>
      </c>
      <c r="F9" s="7">
        <v>195976</v>
      </c>
    </row>
    <row r="10" spans="1:6" ht="30.75">
      <c r="A10" s="2" t="s">
        <v>1830</v>
      </c>
      <c r="B10" s="3"/>
      <c r="C10" s="3">
        <v>69</v>
      </c>
      <c r="D10" s="3">
        <v>51</v>
      </c>
      <c r="E10" s="3">
        <v>49</v>
      </c>
      <c r="F10" s="4">
        <v>37511</v>
      </c>
    </row>
    <row r="11" spans="1:6" ht="30.75">
      <c r="A11" s="5" t="s">
        <v>1831</v>
      </c>
      <c r="B11" s="5">
        <v>11010</v>
      </c>
      <c r="C11" s="6">
        <v>69</v>
      </c>
      <c r="D11" s="6">
        <v>37</v>
      </c>
      <c r="E11" s="6">
        <v>49</v>
      </c>
      <c r="F11" s="7">
        <v>29320</v>
      </c>
    </row>
    <row r="12" spans="1:6" ht="30.75">
      <c r="A12" s="2" t="s">
        <v>477</v>
      </c>
      <c r="B12" s="3"/>
      <c r="C12" s="3">
        <v>68</v>
      </c>
      <c r="D12" s="3">
        <v>28</v>
      </c>
      <c r="E12" s="3">
        <v>53</v>
      </c>
      <c r="F12" s="4">
        <v>33275</v>
      </c>
    </row>
    <row r="13" spans="1:6" ht="15.75">
      <c r="A13" s="5" t="s">
        <v>1832</v>
      </c>
      <c r="B13" s="5">
        <v>14213</v>
      </c>
      <c r="C13" s="6">
        <v>67</v>
      </c>
      <c r="D13" s="6">
        <v>47</v>
      </c>
      <c r="E13" s="6">
        <v>63</v>
      </c>
      <c r="F13" s="7">
        <v>261310</v>
      </c>
    </row>
    <row r="14" spans="1:6" ht="30.75">
      <c r="A14" s="2" t="s">
        <v>1833</v>
      </c>
      <c r="B14" s="3"/>
      <c r="C14" s="3">
        <v>67</v>
      </c>
      <c r="D14" s="8" t="s">
        <v>353</v>
      </c>
      <c r="E14" s="3">
        <v>41</v>
      </c>
      <c r="F14" s="4">
        <v>28866</v>
      </c>
    </row>
    <row r="15" spans="1:6" ht="45.75">
      <c r="A15" s="5" t="s">
        <v>1834</v>
      </c>
      <c r="B15" s="6"/>
      <c r="C15" s="6">
        <v>67</v>
      </c>
      <c r="D15" s="6">
        <v>41</v>
      </c>
      <c r="E15" s="6">
        <v>51</v>
      </c>
      <c r="F15" s="7">
        <v>18862</v>
      </c>
    </row>
    <row r="16" spans="1:6" ht="30.75">
      <c r="A16" s="2" t="s">
        <v>1835</v>
      </c>
      <c r="B16" s="3"/>
      <c r="C16" s="3">
        <v>66</v>
      </c>
      <c r="D16" s="3">
        <v>39</v>
      </c>
      <c r="E16" s="3">
        <v>49</v>
      </c>
      <c r="F16" s="4">
        <v>18929</v>
      </c>
    </row>
    <row r="17" spans="1:6" ht="15.75">
      <c r="A17" s="5" t="s">
        <v>459</v>
      </c>
      <c r="B17" s="5">
        <v>12208</v>
      </c>
      <c r="C17" s="6">
        <v>65</v>
      </c>
      <c r="D17" s="6">
        <v>52</v>
      </c>
      <c r="E17" s="6">
        <v>55</v>
      </c>
      <c r="F17" s="7">
        <v>97856</v>
      </c>
    </row>
    <row r="18" spans="1:6" ht="30.75">
      <c r="A18" s="2" t="s">
        <v>1836</v>
      </c>
      <c r="B18" s="2">
        <v>10801</v>
      </c>
      <c r="C18" s="3">
        <v>64</v>
      </c>
      <c r="D18" s="3">
        <v>42</v>
      </c>
      <c r="E18" s="3">
        <v>47</v>
      </c>
      <c r="F18" s="4">
        <v>77062</v>
      </c>
    </row>
    <row r="19" spans="1:6" ht="30.75">
      <c r="A19" s="5" t="s">
        <v>1837</v>
      </c>
      <c r="B19" s="5">
        <v>10605</v>
      </c>
      <c r="C19" s="6">
        <v>63</v>
      </c>
      <c r="D19" s="6">
        <v>50</v>
      </c>
      <c r="E19" s="6">
        <v>39</v>
      </c>
      <c r="F19" s="7">
        <v>56853</v>
      </c>
    </row>
    <row r="20" spans="1:6" ht="15.75">
      <c r="A20" s="2" t="s">
        <v>1838</v>
      </c>
      <c r="B20" s="3"/>
      <c r="C20" s="3">
        <v>63</v>
      </c>
      <c r="D20" s="3">
        <v>35</v>
      </c>
      <c r="E20" s="3">
        <v>34</v>
      </c>
      <c r="F20" s="4">
        <v>25060</v>
      </c>
    </row>
    <row r="21" spans="1:6" ht="15.75">
      <c r="A21" s="5" t="s">
        <v>1839</v>
      </c>
      <c r="B21" s="6"/>
      <c r="C21" s="6">
        <v>63</v>
      </c>
      <c r="D21" s="6">
        <v>35</v>
      </c>
      <c r="E21" s="6">
        <v>50</v>
      </c>
      <c r="F21" s="7">
        <v>24033</v>
      </c>
    </row>
    <row r="22" spans="1:6" ht="30.75">
      <c r="A22" s="2" t="s">
        <v>1840</v>
      </c>
      <c r="B22" s="2">
        <v>10709</v>
      </c>
      <c r="C22" s="3">
        <v>63</v>
      </c>
      <c r="D22" s="3">
        <v>39</v>
      </c>
      <c r="E22" s="3">
        <v>43</v>
      </c>
      <c r="F22" s="4">
        <v>19554</v>
      </c>
    </row>
    <row r="23" spans="1:6" ht="30.75">
      <c r="A23" s="5" t="s">
        <v>1841</v>
      </c>
      <c r="B23" s="5">
        <v>12308</v>
      </c>
      <c r="C23" s="6">
        <v>62</v>
      </c>
      <c r="D23" s="6">
        <v>38</v>
      </c>
      <c r="E23" s="6">
        <v>48</v>
      </c>
      <c r="F23" s="7">
        <v>66135</v>
      </c>
    </row>
    <row r="24" spans="1:6" ht="15.75">
      <c r="A24" s="2" t="s">
        <v>1212</v>
      </c>
      <c r="B24" s="2">
        <v>11520</v>
      </c>
      <c r="C24" s="3">
        <v>62</v>
      </c>
      <c r="D24" s="3">
        <v>36</v>
      </c>
      <c r="E24" s="3">
        <v>48</v>
      </c>
      <c r="F24" s="4">
        <v>42860</v>
      </c>
    </row>
    <row r="25" spans="1:6" ht="15.75">
      <c r="A25" s="5" t="s">
        <v>1842</v>
      </c>
      <c r="B25" s="5">
        <v>11003</v>
      </c>
      <c r="C25" s="6">
        <v>62</v>
      </c>
      <c r="D25" s="6">
        <v>40</v>
      </c>
      <c r="E25" s="6">
        <v>48</v>
      </c>
      <c r="F25" s="7">
        <v>33198</v>
      </c>
    </row>
    <row r="26" spans="1:6" ht="45.75">
      <c r="A26" s="2" t="s">
        <v>1843</v>
      </c>
      <c r="B26" s="3"/>
      <c r="C26" s="3">
        <v>62</v>
      </c>
      <c r="D26" s="3">
        <v>38</v>
      </c>
      <c r="E26" s="3">
        <v>47</v>
      </c>
      <c r="F26" s="4">
        <v>16628</v>
      </c>
    </row>
    <row r="27" spans="1:6" ht="30.75">
      <c r="A27" s="5" t="s">
        <v>1647</v>
      </c>
      <c r="B27" s="5">
        <v>14621</v>
      </c>
      <c r="C27" s="6">
        <v>61</v>
      </c>
      <c r="D27" s="6">
        <v>41</v>
      </c>
      <c r="E27" s="6">
        <v>60</v>
      </c>
      <c r="F27" s="7">
        <v>210565</v>
      </c>
    </row>
    <row r="28" spans="1:6" ht="15.75">
      <c r="A28" s="2" t="s">
        <v>1844</v>
      </c>
      <c r="B28" s="2">
        <v>11801</v>
      </c>
      <c r="C28" s="3">
        <v>61</v>
      </c>
      <c r="D28" s="3">
        <v>31</v>
      </c>
      <c r="E28" s="3">
        <v>49</v>
      </c>
      <c r="F28" s="4">
        <v>41547</v>
      </c>
    </row>
    <row r="29" spans="1:6" ht="30.75">
      <c r="A29" s="5" t="s">
        <v>1845</v>
      </c>
      <c r="B29" s="6"/>
      <c r="C29" s="6">
        <v>61</v>
      </c>
      <c r="D29" s="6">
        <v>37</v>
      </c>
      <c r="E29" s="6">
        <v>51</v>
      </c>
      <c r="F29" s="7">
        <v>32736</v>
      </c>
    </row>
    <row r="30" spans="1:6" ht="30.75">
      <c r="A30" s="2" t="s">
        <v>1846</v>
      </c>
      <c r="B30" s="2">
        <v>11553</v>
      </c>
      <c r="C30" s="3">
        <v>61</v>
      </c>
      <c r="D30" s="3">
        <v>38</v>
      </c>
      <c r="E30" s="3">
        <v>50</v>
      </c>
      <c r="F30" s="4">
        <v>24759</v>
      </c>
    </row>
    <row r="31" spans="1:6" ht="30.75">
      <c r="A31" s="5" t="s">
        <v>1847</v>
      </c>
      <c r="B31" s="5">
        <v>11570</v>
      </c>
      <c r="C31" s="6">
        <v>61</v>
      </c>
      <c r="D31" s="6">
        <v>39</v>
      </c>
      <c r="E31" s="6">
        <v>55</v>
      </c>
      <c r="F31" s="7">
        <v>24023</v>
      </c>
    </row>
    <row r="32" spans="1:6" ht="15.75">
      <c r="A32" s="2" t="s">
        <v>1848</v>
      </c>
      <c r="B32" s="2">
        <v>10566</v>
      </c>
      <c r="C32" s="3">
        <v>60</v>
      </c>
      <c r="D32" s="3">
        <v>32</v>
      </c>
      <c r="E32" s="3">
        <v>29</v>
      </c>
      <c r="F32" s="4">
        <v>23583</v>
      </c>
    </row>
    <row r="33" spans="1:6" ht="15.75">
      <c r="A33" s="5" t="s">
        <v>1849</v>
      </c>
      <c r="B33" s="5">
        <v>11726</v>
      </c>
      <c r="C33" s="6">
        <v>59</v>
      </c>
      <c r="D33" s="9" t="s">
        <v>353</v>
      </c>
      <c r="E33" s="6">
        <v>46</v>
      </c>
      <c r="F33" s="7">
        <v>22993</v>
      </c>
    </row>
    <row r="34" spans="1:6" ht="15.75">
      <c r="A34" s="2" t="s">
        <v>1279</v>
      </c>
      <c r="B34" s="3"/>
      <c r="C34" s="3">
        <v>59</v>
      </c>
      <c r="D34" s="8" t="s">
        <v>353</v>
      </c>
      <c r="E34" s="3">
        <v>41</v>
      </c>
      <c r="F34" s="4">
        <v>18142</v>
      </c>
    </row>
    <row r="35" spans="1:6" ht="15.75">
      <c r="A35" s="5" t="s">
        <v>326</v>
      </c>
      <c r="B35" s="5">
        <v>13210</v>
      </c>
      <c r="C35" s="6">
        <v>57</v>
      </c>
      <c r="D35" s="6">
        <v>41</v>
      </c>
      <c r="E35" s="6">
        <v>48</v>
      </c>
      <c r="F35" s="7">
        <v>145170</v>
      </c>
    </row>
    <row r="36" spans="1:6" ht="30.75">
      <c r="A36" s="2" t="s">
        <v>879</v>
      </c>
      <c r="B36" s="3"/>
      <c r="C36" s="3">
        <v>57</v>
      </c>
      <c r="D36" s="8" t="s">
        <v>353</v>
      </c>
      <c r="E36" s="3">
        <v>35</v>
      </c>
      <c r="F36" s="4">
        <v>28086</v>
      </c>
    </row>
    <row r="37" spans="1:6" ht="30.75">
      <c r="A37" s="5" t="s">
        <v>1850</v>
      </c>
      <c r="B37" s="6"/>
      <c r="C37" s="6">
        <v>57</v>
      </c>
      <c r="D37" s="6">
        <v>18</v>
      </c>
      <c r="E37" s="6">
        <v>44</v>
      </c>
      <c r="F37" s="7">
        <v>19941</v>
      </c>
    </row>
    <row r="38" spans="1:6" ht="15.75">
      <c r="A38" s="2" t="s">
        <v>1851</v>
      </c>
      <c r="B38" s="3"/>
      <c r="C38" s="3">
        <v>56</v>
      </c>
      <c r="D38" s="3">
        <v>25</v>
      </c>
      <c r="E38" s="3">
        <v>45</v>
      </c>
      <c r="F38" s="4">
        <v>22097</v>
      </c>
    </row>
    <row r="39" spans="1:6" ht="30.75">
      <c r="A39" s="5" t="s">
        <v>1852</v>
      </c>
      <c r="B39" s="6"/>
      <c r="C39" s="6">
        <v>55</v>
      </c>
      <c r="D39" s="9" t="s">
        <v>353</v>
      </c>
      <c r="E39" s="6">
        <v>51</v>
      </c>
      <c r="F39" s="7">
        <v>47376</v>
      </c>
    </row>
    <row r="40" spans="1:6" ht="30.75">
      <c r="A40" s="2" t="s">
        <v>689</v>
      </c>
      <c r="B40" s="2">
        <v>11572</v>
      </c>
      <c r="C40" s="3">
        <v>55</v>
      </c>
      <c r="D40" s="3">
        <v>32</v>
      </c>
      <c r="E40" s="3">
        <v>46</v>
      </c>
      <c r="F40" s="4">
        <v>32109</v>
      </c>
    </row>
    <row r="41" spans="1:6" ht="30.75">
      <c r="A41" s="5" t="s">
        <v>1853</v>
      </c>
      <c r="B41" s="6"/>
      <c r="C41" s="6">
        <v>55</v>
      </c>
      <c r="D41" s="9" t="s">
        <v>353</v>
      </c>
      <c r="E41" s="6">
        <v>44</v>
      </c>
      <c r="F41" s="7">
        <v>27253</v>
      </c>
    </row>
    <row r="42" spans="1:6" ht="30.75">
      <c r="A42" s="2" t="s">
        <v>1854</v>
      </c>
      <c r="B42" s="2">
        <v>12903</v>
      </c>
      <c r="C42" s="3">
        <v>55</v>
      </c>
      <c r="D42" s="8" t="s">
        <v>353</v>
      </c>
      <c r="E42" s="3">
        <v>53</v>
      </c>
      <c r="F42" s="4">
        <v>19989</v>
      </c>
    </row>
    <row r="43" spans="1:6" ht="15.75">
      <c r="A43" s="5" t="s">
        <v>1855</v>
      </c>
      <c r="B43" s="5">
        <v>13501</v>
      </c>
      <c r="C43" s="6">
        <v>54</v>
      </c>
      <c r="D43" s="9" t="s">
        <v>353</v>
      </c>
      <c r="E43" s="6">
        <v>45</v>
      </c>
      <c r="F43" s="7">
        <v>62235</v>
      </c>
    </row>
    <row r="44" spans="1:6" ht="30.75">
      <c r="A44" s="2" t="s">
        <v>1856</v>
      </c>
      <c r="B44" s="2">
        <v>11554</v>
      </c>
      <c r="C44" s="3">
        <v>54</v>
      </c>
      <c r="D44" s="3">
        <v>25</v>
      </c>
      <c r="E44" s="3">
        <v>44</v>
      </c>
      <c r="F44" s="4">
        <v>38132</v>
      </c>
    </row>
    <row r="45" spans="1:6" ht="15.75">
      <c r="A45" s="5" t="s">
        <v>1857</v>
      </c>
      <c r="B45" s="6"/>
      <c r="C45" s="6">
        <v>54</v>
      </c>
      <c r="D45" s="9" t="s">
        <v>353</v>
      </c>
      <c r="E45" s="6">
        <v>50</v>
      </c>
      <c r="F45" s="7">
        <v>23893</v>
      </c>
    </row>
    <row r="46" spans="1:6" ht="30.75">
      <c r="A46" s="2" t="s">
        <v>1858</v>
      </c>
      <c r="B46" s="2">
        <v>11756</v>
      </c>
      <c r="C46" s="3">
        <v>53</v>
      </c>
      <c r="D46" s="3">
        <v>22</v>
      </c>
      <c r="E46" s="3">
        <v>44</v>
      </c>
      <c r="F46" s="4">
        <v>51881</v>
      </c>
    </row>
    <row r="47" spans="1:6" ht="30.75">
      <c r="A47" s="5" t="s">
        <v>1370</v>
      </c>
      <c r="B47" s="6"/>
      <c r="C47" s="6">
        <v>53</v>
      </c>
      <c r="D47" s="6">
        <v>45</v>
      </c>
      <c r="E47" s="6">
        <v>45</v>
      </c>
      <c r="F47" s="7">
        <v>22371</v>
      </c>
    </row>
    <row r="48" spans="1:6" ht="15.75">
      <c r="A48" s="2" t="s">
        <v>372</v>
      </c>
      <c r="B48" s="3"/>
      <c r="C48" s="3">
        <v>52</v>
      </c>
      <c r="D48" s="3">
        <v>41</v>
      </c>
      <c r="E48" s="3">
        <v>42</v>
      </c>
      <c r="F48" s="4">
        <v>50129</v>
      </c>
    </row>
    <row r="49" spans="1:6" ht="30.75">
      <c r="A49" s="5" t="s">
        <v>1859</v>
      </c>
      <c r="B49" s="6"/>
      <c r="C49" s="6">
        <v>52</v>
      </c>
      <c r="D49" s="9" t="s">
        <v>353</v>
      </c>
      <c r="E49" s="6">
        <v>40</v>
      </c>
      <c r="F49" s="7">
        <v>31146</v>
      </c>
    </row>
    <row r="50" spans="1:6" ht="15.75">
      <c r="A50" s="2" t="s">
        <v>357</v>
      </c>
      <c r="B50" s="3"/>
      <c r="C50" s="3">
        <v>52</v>
      </c>
      <c r="D50" s="3">
        <v>28</v>
      </c>
      <c r="E50" s="3">
        <v>40</v>
      </c>
      <c r="F50" s="4">
        <v>27687</v>
      </c>
    </row>
    <row r="51" spans="1:6" ht="30.75">
      <c r="A51" s="5" t="s">
        <v>1860</v>
      </c>
      <c r="B51" s="5">
        <v>11542</v>
      </c>
      <c r="C51" s="6">
        <v>52</v>
      </c>
      <c r="D51" s="6">
        <v>21</v>
      </c>
      <c r="E51" s="6">
        <v>35</v>
      </c>
      <c r="F51" s="7">
        <v>26964</v>
      </c>
    </row>
    <row r="52" spans="1:6" ht="15.75">
      <c r="A52" s="2" t="s">
        <v>1861</v>
      </c>
      <c r="B52" s="3"/>
      <c r="C52" s="3">
        <v>52</v>
      </c>
      <c r="D52" s="8" t="s">
        <v>353</v>
      </c>
      <c r="E52" s="3">
        <v>44</v>
      </c>
      <c r="F52" s="4">
        <v>19204</v>
      </c>
    </row>
    <row r="53" spans="1:6" ht="30.75">
      <c r="A53" s="5" t="s">
        <v>1862</v>
      </c>
      <c r="B53" s="5">
        <v>14301</v>
      </c>
      <c r="C53" s="6">
        <v>51</v>
      </c>
      <c r="D53" s="6">
        <v>28</v>
      </c>
      <c r="E53" s="6">
        <v>52</v>
      </c>
      <c r="F53" s="7">
        <v>50193</v>
      </c>
    </row>
    <row r="54" spans="1:6" ht="45.75">
      <c r="A54" s="2" t="s">
        <v>1863</v>
      </c>
      <c r="B54" s="3"/>
      <c r="C54" s="3">
        <v>51</v>
      </c>
      <c r="D54" s="8" t="s">
        <v>353</v>
      </c>
      <c r="E54" s="3">
        <v>49</v>
      </c>
      <c r="F54" s="4">
        <v>33029</v>
      </c>
    </row>
    <row r="55" spans="1:6" ht="30.75">
      <c r="A55" s="5" t="s">
        <v>716</v>
      </c>
      <c r="B55" s="6"/>
      <c r="C55" s="6">
        <v>51</v>
      </c>
      <c r="D55" s="6">
        <v>20</v>
      </c>
      <c r="E55" s="6">
        <v>38</v>
      </c>
      <c r="F55" s="7">
        <v>31347</v>
      </c>
    </row>
    <row r="56" spans="1:6" ht="15.75">
      <c r="A56" s="2" t="s">
        <v>1864</v>
      </c>
      <c r="B56" s="3"/>
      <c r="C56" s="3">
        <v>51</v>
      </c>
      <c r="D56" s="8" t="s">
        <v>353</v>
      </c>
      <c r="E56" s="3">
        <v>51</v>
      </c>
      <c r="F56" s="4">
        <v>29200</v>
      </c>
    </row>
    <row r="57" spans="1:6" ht="30.75">
      <c r="A57" s="5" t="s">
        <v>1865</v>
      </c>
      <c r="B57" s="6"/>
      <c r="C57" s="6">
        <v>51</v>
      </c>
      <c r="D57" s="9" t="s">
        <v>353</v>
      </c>
      <c r="E57" s="6">
        <v>43</v>
      </c>
      <c r="F57" s="7">
        <v>27023</v>
      </c>
    </row>
    <row r="58" spans="1:6" ht="30.75">
      <c r="A58" s="2" t="s">
        <v>1866</v>
      </c>
      <c r="B58" s="3"/>
      <c r="C58" s="3">
        <v>51</v>
      </c>
      <c r="D58" s="3">
        <v>23</v>
      </c>
      <c r="E58" s="3">
        <v>45</v>
      </c>
      <c r="F58" s="4">
        <v>21685</v>
      </c>
    </row>
    <row r="59" spans="1:6" ht="45.75">
      <c r="A59" s="5" t="s">
        <v>1867</v>
      </c>
      <c r="B59" s="6"/>
      <c r="C59" s="6">
        <v>51</v>
      </c>
      <c r="D59" s="6">
        <v>27</v>
      </c>
      <c r="E59" s="6">
        <v>45</v>
      </c>
      <c r="F59" s="7">
        <v>19069</v>
      </c>
    </row>
    <row r="60" spans="1:6" ht="30.75">
      <c r="A60" s="2" t="s">
        <v>1868</v>
      </c>
      <c r="B60" s="2">
        <v>14223</v>
      </c>
      <c r="C60" s="3">
        <v>49</v>
      </c>
      <c r="D60" s="3">
        <v>30</v>
      </c>
      <c r="E60" s="3">
        <v>48</v>
      </c>
      <c r="F60" s="4">
        <v>58144</v>
      </c>
    </row>
    <row r="61" spans="1:6" ht="45.75">
      <c r="A61" s="5" t="s">
        <v>1869</v>
      </c>
      <c r="B61" s="6"/>
      <c r="C61" s="6">
        <v>49</v>
      </c>
      <c r="D61" s="6">
        <v>14</v>
      </c>
      <c r="E61" s="6">
        <v>45</v>
      </c>
      <c r="F61" s="7">
        <v>17886</v>
      </c>
    </row>
    <row r="62" spans="1:6" ht="30.75">
      <c r="A62" s="2" t="s">
        <v>1870</v>
      </c>
      <c r="B62" s="3"/>
      <c r="C62" s="3">
        <v>48</v>
      </c>
      <c r="D62" s="8" t="s">
        <v>353</v>
      </c>
      <c r="E62" s="3">
        <v>47</v>
      </c>
      <c r="F62" s="4">
        <v>26337</v>
      </c>
    </row>
    <row r="63" spans="1:6" ht="15.75">
      <c r="A63" s="5" t="s">
        <v>1871</v>
      </c>
      <c r="B63" s="5">
        <v>11803</v>
      </c>
      <c r="C63" s="6">
        <v>48</v>
      </c>
      <c r="D63" s="6">
        <v>17</v>
      </c>
      <c r="E63" s="6">
        <v>44</v>
      </c>
      <c r="F63" s="7">
        <v>26217</v>
      </c>
    </row>
    <row r="64" spans="1:6" ht="15.75">
      <c r="A64" s="2" t="s">
        <v>1872</v>
      </c>
      <c r="B64" s="3"/>
      <c r="C64" s="3">
        <v>48</v>
      </c>
      <c r="D64" s="3">
        <v>27</v>
      </c>
      <c r="E64" s="3">
        <v>44</v>
      </c>
      <c r="F64" s="4">
        <v>18871</v>
      </c>
    </row>
    <row r="65" spans="1:6" ht="30.75">
      <c r="A65" s="5" t="s">
        <v>1873</v>
      </c>
      <c r="B65" s="5">
        <v>11703</v>
      </c>
      <c r="C65" s="6">
        <v>47</v>
      </c>
      <c r="D65" s="9" t="s">
        <v>353</v>
      </c>
      <c r="E65" s="6">
        <v>41</v>
      </c>
      <c r="F65" s="7">
        <v>17509</v>
      </c>
    </row>
    <row r="66" spans="1:6" ht="30.75">
      <c r="A66" s="2" t="s">
        <v>1874</v>
      </c>
      <c r="B66" s="3"/>
      <c r="C66" s="3">
        <v>47</v>
      </c>
      <c r="D66" s="3">
        <v>28</v>
      </c>
      <c r="E66" s="3">
        <v>48</v>
      </c>
      <c r="F66" s="4">
        <v>17008</v>
      </c>
    </row>
    <row r="67" spans="1:6" ht="30.75">
      <c r="A67" s="5" t="s">
        <v>1875</v>
      </c>
      <c r="B67" s="6"/>
      <c r="C67" s="6">
        <v>46</v>
      </c>
      <c r="D67" s="9" t="s">
        <v>353</v>
      </c>
      <c r="E67" s="6">
        <v>44</v>
      </c>
      <c r="F67" s="7">
        <v>17121</v>
      </c>
    </row>
    <row r="68" spans="1:6" ht="30.75">
      <c r="A68" s="2" t="s">
        <v>1876</v>
      </c>
      <c r="B68" s="2">
        <v>11704</v>
      </c>
      <c r="C68" s="3">
        <v>45</v>
      </c>
      <c r="D68" s="8" t="s">
        <v>353</v>
      </c>
      <c r="E68" s="3">
        <v>42</v>
      </c>
      <c r="F68" s="4">
        <v>43213</v>
      </c>
    </row>
    <row r="69" spans="1:6" ht="30.75">
      <c r="A69" s="5" t="s">
        <v>1877</v>
      </c>
      <c r="B69" s="5">
        <v>11729</v>
      </c>
      <c r="C69" s="6">
        <v>44</v>
      </c>
      <c r="D69" s="9" t="s">
        <v>353</v>
      </c>
      <c r="E69" s="6">
        <v>42</v>
      </c>
      <c r="F69" s="7">
        <v>27745</v>
      </c>
    </row>
    <row r="70" spans="1:6" ht="45.75">
      <c r="A70" s="2" t="s">
        <v>1878</v>
      </c>
      <c r="B70" s="3"/>
      <c r="C70" s="3">
        <v>44</v>
      </c>
      <c r="D70" s="8" t="s">
        <v>353</v>
      </c>
      <c r="E70" s="3">
        <v>42</v>
      </c>
      <c r="F70" s="4">
        <v>17862</v>
      </c>
    </row>
    <row r="71" spans="1:6" ht="15.75">
      <c r="A71" s="5" t="s">
        <v>1276</v>
      </c>
      <c r="B71" s="6"/>
      <c r="C71" s="6">
        <v>42</v>
      </c>
      <c r="D71" s="9" t="s">
        <v>353</v>
      </c>
      <c r="E71" s="6">
        <v>49</v>
      </c>
      <c r="F71" s="7">
        <v>21165</v>
      </c>
    </row>
    <row r="72" spans="1:6" ht="15.75">
      <c r="A72" s="2" t="s">
        <v>1879</v>
      </c>
      <c r="B72" s="2">
        <v>11751</v>
      </c>
      <c r="C72" s="3">
        <v>42</v>
      </c>
      <c r="D72" s="8" t="s">
        <v>353</v>
      </c>
      <c r="E72" s="3">
        <v>42</v>
      </c>
      <c r="F72" s="4">
        <v>18689</v>
      </c>
    </row>
    <row r="73" spans="1:6" ht="30.75">
      <c r="A73" s="5" t="s">
        <v>1880</v>
      </c>
      <c r="B73" s="6"/>
      <c r="C73" s="6">
        <v>41</v>
      </c>
      <c r="D73" s="6">
        <v>23</v>
      </c>
      <c r="E73" s="6">
        <v>42</v>
      </c>
      <c r="F73" s="7">
        <v>26586</v>
      </c>
    </row>
    <row r="74" spans="1:6" ht="30.75">
      <c r="A74" s="2" t="s">
        <v>1881</v>
      </c>
      <c r="B74" s="3"/>
      <c r="C74" s="3">
        <v>41</v>
      </c>
      <c r="D74" s="8" t="s">
        <v>353</v>
      </c>
      <c r="E74" s="3">
        <v>41</v>
      </c>
      <c r="F74" s="4">
        <v>20652</v>
      </c>
    </row>
    <row r="75" spans="1:6" ht="45.75">
      <c r="A75" s="5" t="s">
        <v>1882</v>
      </c>
      <c r="B75" s="6"/>
      <c r="C75" s="6">
        <v>40</v>
      </c>
      <c r="D75" s="9" t="s">
        <v>353</v>
      </c>
      <c r="E75" s="6">
        <v>37</v>
      </c>
      <c r="F75" s="7">
        <v>20217</v>
      </c>
    </row>
    <row r="76" spans="1:6" ht="45.75">
      <c r="A76" s="2" t="s">
        <v>1883</v>
      </c>
      <c r="B76" s="3"/>
      <c r="C76" s="3">
        <v>40</v>
      </c>
      <c r="D76" s="8" t="s">
        <v>353</v>
      </c>
      <c r="E76" s="3">
        <v>40</v>
      </c>
      <c r="F76" s="4">
        <v>20155</v>
      </c>
    </row>
    <row r="77" spans="1:6" ht="15.75">
      <c r="A77" s="5" t="s">
        <v>1884</v>
      </c>
      <c r="B77" s="6"/>
      <c r="C77" s="6">
        <v>40</v>
      </c>
      <c r="D77" s="9" t="s">
        <v>353</v>
      </c>
      <c r="E77" s="6">
        <v>41</v>
      </c>
      <c r="F77" s="7">
        <v>18829</v>
      </c>
    </row>
    <row r="78" spans="1:6" ht="30.75">
      <c r="A78" s="2" t="s">
        <v>1885</v>
      </c>
      <c r="B78" s="3"/>
      <c r="C78" s="3">
        <v>40</v>
      </c>
      <c r="D78" s="8" t="s">
        <v>353</v>
      </c>
      <c r="E78" s="3">
        <v>25</v>
      </c>
      <c r="F78" s="4">
        <v>18620</v>
      </c>
    </row>
    <row r="79" spans="1:6" ht="15.75">
      <c r="A79" s="5" t="s">
        <v>1886</v>
      </c>
      <c r="B79" s="6"/>
      <c r="C79" s="6">
        <v>40</v>
      </c>
      <c r="D79" s="6">
        <v>35</v>
      </c>
      <c r="E79" s="6">
        <v>36</v>
      </c>
      <c r="F79" s="7">
        <v>17166</v>
      </c>
    </row>
    <row r="80" spans="1:6" ht="45.75">
      <c r="A80" s="2" t="s">
        <v>1887</v>
      </c>
      <c r="B80" s="3"/>
      <c r="C80" s="3">
        <v>39</v>
      </c>
      <c r="D80" s="8" t="s">
        <v>353</v>
      </c>
      <c r="E80" s="3">
        <v>48</v>
      </c>
      <c r="F80" s="4">
        <v>31568</v>
      </c>
    </row>
    <row r="81" spans="1:6" ht="45.75">
      <c r="A81" s="5" t="s">
        <v>1888</v>
      </c>
      <c r="B81" s="6"/>
      <c r="C81" s="6">
        <v>39</v>
      </c>
      <c r="D81" s="9" t="s">
        <v>353</v>
      </c>
      <c r="E81" s="6">
        <v>48</v>
      </c>
      <c r="F81" s="7">
        <v>18944</v>
      </c>
    </row>
    <row r="82" spans="1:6" ht="30.75">
      <c r="A82" s="2" t="s">
        <v>1889</v>
      </c>
      <c r="B82" s="2">
        <v>14218</v>
      </c>
      <c r="C82" s="3">
        <v>39</v>
      </c>
      <c r="D82" s="3">
        <v>27</v>
      </c>
      <c r="E82" s="3">
        <v>46</v>
      </c>
      <c r="F82" s="4">
        <v>18141</v>
      </c>
    </row>
    <row r="83" spans="1:6" ht="30.75">
      <c r="A83" s="5" t="s">
        <v>698</v>
      </c>
      <c r="B83" s="5">
        <v>11717</v>
      </c>
      <c r="C83" s="6">
        <v>37</v>
      </c>
      <c r="D83" s="9" t="s">
        <v>353</v>
      </c>
      <c r="E83" s="6">
        <v>40</v>
      </c>
      <c r="F83" s="7">
        <v>60664</v>
      </c>
    </row>
    <row r="84" spans="1:6" ht="15.75">
      <c r="A84" s="2" t="s">
        <v>1105</v>
      </c>
      <c r="B84" s="3"/>
      <c r="C84" s="3">
        <v>37</v>
      </c>
      <c r="D84" s="8" t="s">
        <v>353</v>
      </c>
      <c r="E84" s="3">
        <v>42</v>
      </c>
      <c r="F84" s="4">
        <v>33725</v>
      </c>
    </row>
    <row r="85" spans="1:6" ht="15.75">
      <c r="A85" s="5" t="s">
        <v>1890</v>
      </c>
      <c r="B85" s="6"/>
      <c r="C85" s="6">
        <v>37</v>
      </c>
      <c r="D85" s="9" t="s">
        <v>353</v>
      </c>
      <c r="E85" s="6">
        <v>38</v>
      </c>
      <c r="F85" s="7">
        <v>19851</v>
      </c>
    </row>
    <row r="86" spans="1:6" ht="15.75">
      <c r="A86" s="2" t="s">
        <v>1891</v>
      </c>
      <c r="B86" s="2">
        <v>10528</v>
      </c>
      <c r="C86" s="3">
        <v>36</v>
      </c>
      <c r="D86" s="3">
        <v>31</v>
      </c>
      <c r="E86" s="3">
        <v>29</v>
      </c>
      <c r="F86" s="4">
        <v>27472</v>
      </c>
    </row>
    <row r="87" spans="1:6" ht="30.75">
      <c r="A87" s="5" t="s">
        <v>1304</v>
      </c>
      <c r="B87" s="6"/>
      <c r="C87" s="6">
        <v>36</v>
      </c>
      <c r="D87" s="9" t="s">
        <v>353</v>
      </c>
      <c r="E87" s="6">
        <v>28</v>
      </c>
      <c r="F87" s="7">
        <v>18046</v>
      </c>
    </row>
    <row r="88" spans="1:6" ht="30.75">
      <c r="A88" s="2" t="s">
        <v>1892</v>
      </c>
      <c r="B88" s="2">
        <v>14225</v>
      </c>
      <c r="C88" s="3">
        <v>35</v>
      </c>
      <c r="D88" s="3">
        <v>28</v>
      </c>
      <c r="E88" s="3">
        <v>40</v>
      </c>
      <c r="F88" s="4">
        <v>75178</v>
      </c>
    </row>
    <row r="89" spans="1:6" ht="30.75">
      <c r="A89" s="5" t="s">
        <v>1893</v>
      </c>
      <c r="B89" s="5">
        <v>11722</v>
      </c>
      <c r="C89" s="6">
        <v>35</v>
      </c>
      <c r="D89" s="9" t="s">
        <v>353</v>
      </c>
      <c r="E89" s="6">
        <v>40</v>
      </c>
      <c r="F89" s="7">
        <v>34450</v>
      </c>
    </row>
    <row r="90" spans="1:6" ht="15.75">
      <c r="A90" s="2" t="s">
        <v>1894</v>
      </c>
      <c r="B90" s="2">
        <v>11795</v>
      </c>
      <c r="C90" s="3">
        <v>35</v>
      </c>
      <c r="D90" s="8" t="s">
        <v>353</v>
      </c>
      <c r="E90" s="3">
        <v>37</v>
      </c>
      <c r="F90" s="4">
        <v>28335</v>
      </c>
    </row>
    <row r="91" spans="1:6" ht="15.75">
      <c r="A91" s="5" t="s">
        <v>1895</v>
      </c>
      <c r="B91" s="6"/>
      <c r="C91" s="6">
        <v>35</v>
      </c>
      <c r="D91" s="9" t="s">
        <v>353</v>
      </c>
      <c r="E91" s="6">
        <v>31</v>
      </c>
      <c r="F91" s="7">
        <v>18412</v>
      </c>
    </row>
    <row r="92" spans="1:6" ht="15.75">
      <c r="A92" s="2" t="s">
        <v>1896</v>
      </c>
      <c r="B92" s="2">
        <v>11741</v>
      </c>
      <c r="C92" s="3">
        <v>34</v>
      </c>
      <c r="D92" s="8" t="s">
        <v>353</v>
      </c>
      <c r="E92" s="3">
        <v>38</v>
      </c>
      <c r="F92" s="4">
        <v>27195</v>
      </c>
    </row>
    <row r="93" spans="1:6" ht="15.75">
      <c r="A93" s="5" t="s">
        <v>1897</v>
      </c>
      <c r="B93" s="6"/>
      <c r="C93" s="6">
        <v>34</v>
      </c>
      <c r="D93" s="9" t="s">
        <v>353</v>
      </c>
      <c r="E93" s="6">
        <v>30</v>
      </c>
      <c r="F93" s="7">
        <v>17882</v>
      </c>
    </row>
    <row r="94" spans="1:6" ht="15.75">
      <c r="A94" s="2" t="s">
        <v>1898</v>
      </c>
      <c r="B94" s="3"/>
      <c r="C94" s="3">
        <v>34</v>
      </c>
      <c r="D94" s="8" t="s">
        <v>353</v>
      </c>
      <c r="E94" s="3">
        <v>37</v>
      </c>
      <c r="F94" s="4">
        <v>16853</v>
      </c>
    </row>
    <row r="95" spans="1:6" ht="30.75">
      <c r="A95" s="5" t="s">
        <v>1899</v>
      </c>
      <c r="B95" s="5">
        <v>14617</v>
      </c>
      <c r="C95" s="6">
        <v>33</v>
      </c>
      <c r="D95" s="6">
        <v>25</v>
      </c>
      <c r="E95" s="6">
        <v>37</v>
      </c>
      <c r="F95" s="7">
        <v>51692</v>
      </c>
    </row>
    <row r="96" spans="1:6" ht="30.75">
      <c r="A96" s="2" t="s">
        <v>1900</v>
      </c>
      <c r="B96" s="2">
        <v>11725</v>
      </c>
      <c r="C96" s="3">
        <v>31</v>
      </c>
      <c r="D96" s="8" t="s">
        <v>353</v>
      </c>
      <c r="E96" s="3">
        <v>37</v>
      </c>
      <c r="F96" s="4">
        <v>36124</v>
      </c>
    </row>
    <row r="97" spans="1:6" ht="15.75">
      <c r="A97" s="5" t="s">
        <v>837</v>
      </c>
      <c r="B97" s="6"/>
      <c r="C97" s="6">
        <v>29</v>
      </c>
      <c r="D97" s="6">
        <v>28</v>
      </c>
      <c r="E97" s="6">
        <v>45</v>
      </c>
      <c r="F97" s="7">
        <v>36609</v>
      </c>
    </row>
    <row r="98" spans="1:6" ht="15.75">
      <c r="A98" s="2" t="s">
        <v>1901</v>
      </c>
      <c r="B98" s="2">
        <v>11967</v>
      </c>
      <c r="C98" s="3">
        <v>28</v>
      </c>
      <c r="D98" s="8" t="s">
        <v>353</v>
      </c>
      <c r="E98" s="3">
        <v>35</v>
      </c>
      <c r="F98" s="4">
        <v>27854</v>
      </c>
    </row>
    <row r="99" spans="1:6" ht="30.75">
      <c r="A99" s="5" t="s">
        <v>1902</v>
      </c>
      <c r="B99" s="5">
        <v>11754</v>
      </c>
      <c r="C99" s="6">
        <v>27</v>
      </c>
      <c r="D99" s="9" t="s">
        <v>353</v>
      </c>
      <c r="E99" s="6">
        <v>31</v>
      </c>
      <c r="F99" s="7">
        <v>17282</v>
      </c>
    </row>
    <row r="100" spans="1:6" ht="30.75">
      <c r="A100" s="2" t="s">
        <v>1903</v>
      </c>
      <c r="B100" s="2">
        <v>14224</v>
      </c>
      <c r="C100" s="3">
        <v>26</v>
      </c>
      <c r="D100" s="8" t="s">
        <v>353</v>
      </c>
      <c r="E100" s="3">
        <v>34</v>
      </c>
      <c r="F100" s="4">
        <v>44711</v>
      </c>
    </row>
    <row r="101" spans="1:6" ht="45.75">
      <c r="A101" s="5" t="s">
        <v>1904</v>
      </c>
      <c r="B101" s="6"/>
      <c r="C101" s="6">
        <v>26</v>
      </c>
      <c r="D101" s="9" t="s">
        <v>353</v>
      </c>
      <c r="E101" s="6">
        <v>35</v>
      </c>
      <c r="F101" s="7">
        <v>22469</v>
      </c>
    </row>
    <row r="102" spans="1:6" ht="30.75">
      <c r="A102" s="2" t="s">
        <v>1905</v>
      </c>
      <c r="B102" s="2">
        <v>11788</v>
      </c>
      <c r="C102" s="3">
        <v>26</v>
      </c>
      <c r="D102" s="8" t="s">
        <v>353</v>
      </c>
      <c r="E102" s="3">
        <v>35</v>
      </c>
      <c r="F102" s="4">
        <v>20882</v>
      </c>
    </row>
    <row r="103" spans="1:6" ht="30.75">
      <c r="A103" s="5" t="s">
        <v>1906</v>
      </c>
      <c r="B103" s="6"/>
      <c r="C103" s="6">
        <v>26</v>
      </c>
      <c r="D103" s="9" t="s">
        <v>353</v>
      </c>
      <c r="E103" s="6">
        <v>33</v>
      </c>
      <c r="F103" s="7">
        <v>19082</v>
      </c>
    </row>
    <row r="104" spans="1:6" ht="30.75">
      <c r="A104" s="2" t="s">
        <v>1907</v>
      </c>
      <c r="B104" s="3"/>
      <c r="C104" s="3">
        <v>25</v>
      </c>
      <c r="D104" s="8" t="s">
        <v>353</v>
      </c>
      <c r="E104" s="3">
        <v>26</v>
      </c>
      <c r="F104" s="4">
        <v>20175</v>
      </c>
    </row>
    <row r="105" spans="1:6" ht="15.75">
      <c r="A105" s="5" t="s">
        <v>1908</v>
      </c>
      <c r="B105" s="5">
        <v>11742</v>
      </c>
      <c r="C105" s="6">
        <v>24</v>
      </c>
      <c r="D105" s="9" t="s">
        <v>353</v>
      </c>
      <c r="E105" s="6">
        <v>34</v>
      </c>
      <c r="F105" s="7">
        <v>19714</v>
      </c>
    </row>
    <row r="106" spans="1:6" ht="30.75">
      <c r="A106" s="2" t="s">
        <v>1909</v>
      </c>
      <c r="B106" s="2">
        <v>11720</v>
      </c>
      <c r="C106" s="3">
        <v>23</v>
      </c>
      <c r="D106" s="8" t="s">
        <v>353</v>
      </c>
      <c r="E106" s="3">
        <v>34</v>
      </c>
      <c r="F106" s="4">
        <v>31578</v>
      </c>
    </row>
    <row r="107" spans="1:6" ht="30.75">
      <c r="A107" s="5" t="s">
        <v>1910</v>
      </c>
      <c r="B107" s="6"/>
      <c r="C107" s="6">
        <v>23</v>
      </c>
      <c r="D107" s="9" t="s">
        <v>353</v>
      </c>
      <c r="E107" s="6">
        <v>29</v>
      </c>
      <c r="F107" s="7">
        <v>26470</v>
      </c>
    </row>
    <row r="108" spans="1:6" ht="15.75">
      <c r="A108" s="2" t="s">
        <v>1911</v>
      </c>
      <c r="B108" s="2">
        <v>10956</v>
      </c>
      <c r="C108" s="3">
        <v>21</v>
      </c>
      <c r="D108" s="8" t="s">
        <v>353</v>
      </c>
      <c r="E108" s="3">
        <v>25</v>
      </c>
      <c r="F108" s="4">
        <v>33559</v>
      </c>
    </row>
    <row r="109" spans="1:6" ht="15.75">
      <c r="A109" s="5" t="s">
        <v>1519</v>
      </c>
      <c r="B109" s="6"/>
      <c r="C109" s="6">
        <v>20</v>
      </c>
      <c r="D109" s="9" t="s">
        <v>353</v>
      </c>
      <c r="E109" s="6">
        <v>34</v>
      </c>
      <c r="F109" s="7">
        <v>24142</v>
      </c>
    </row>
    <row r="110" spans="1:6" ht="15.75">
      <c r="A110" s="2" t="s">
        <v>1912</v>
      </c>
      <c r="B110" s="2">
        <v>11747</v>
      </c>
      <c r="C110" s="3">
        <v>20</v>
      </c>
      <c r="D110" s="8" t="s">
        <v>353</v>
      </c>
      <c r="E110" s="3">
        <v>28</v>
      </c>
      <c r="F110" s="4">
        <v>18985</v>
      </c>
    </row>
    <row r="111" spans="1:6" ht="15.75">
      <c r="A111" s="5" t="s">
        <v>1913</v>
      </c>
      <c r="B111" s="5">
        <v>11727</v>
      </c>
      <c r="C111" s="6">
        <v>17</v>
      </c>
      <c r="D111" s="9" t="s">
        <v>353</v>
      </c>
      <c r="E111" s="6">
        <v>34</v>
      </c>
      <c r="F111" s="7">
        <v>39113</v>
      </c>
    </row>
    <row r="112" spans="1:6" ht="15.75">
      <c r="A112" s="2" t="s">
        <v>1914</v>
      </c>
      <c r="B112" s="3"/>
      <c r="C112" s="3">
        <v>13</v>
      </c>
      <c r="D112" s="8" t="s">
        <v>353</v>
      </c>
      <c r="E112" s="3">
        <v>22</v>
      </c>
      <c r="F112" s="4">
        <v>26892</v>
      </c>
    </row>
    <row r="113" spans="1:6" ht="15.75">
      <c r="A113" s="2" t="s">
        <v>384</v>
      </c>
      <c r="C113" s="21">
        <f>MEDIAN(C2:C112)</f>
        <v>51</v>
      </c>
      <c r="D113" s="21">
        <f t="shared" ref="D113:E113" si="0">MEDIAN(D2:D112)</f>
        <v>35</v>
      </c>
      <c r="E113" s="21">
        <f t="shared" si="0"/>
        <v>43</v>
      </c>
      <c r="F113" s="4"/>
    </row>
  </sheetData>
  <hyperlinks>
    <hyperlink ref="A2" r:id="rId1" xr:uid="{9EEBD652-FB9F-40CC-97BF-FEFC788DA8A2}"/>
    <hyperlink ref="B2" r:id="rId2" display="11368" xr:uid="{4E68D3F3-FD2D-43D4-B1C7-75FE421B58D0}"/>
    <hyperlink ref="A3" r:id="rId3" xr:uid="{2166660A-0DDF-44BB-9F6D-90E203F1F634}"/>
    <hyperlink ref="B3" r:id="rId4" display="11501" xr:uid="{885CEA11-C672-41E1-82ED-8A8D884B2E20}"/>
    <hyperlink ref="A4" r:id="rId5" xr:uid="{86C20609-087B-46BC-B67D-B9BD38554A53}"/>
    <hyperlink ref="A5" r:id="rId6" xr:uid="{1E2707EA-547E-47BD-BE32-2612F638831B}"/>
    <hyperlink ref="B5" r:id="rId7" display="10550" xr:uid="{CC55E7B9-35BB-4844-AD64-DE9665F22EA9}"/>
    <hyperlink ref="A6" r:id="rId8" xr:uid="{D9688F1E-3BC9-4EBD-B11A-EF09A23147C7}"/>
    <hyperlink ref="B6" r:id="rId9" display="11550" xr:uid="{13BF9C45-0A02-48D8-865C-4710D4CAE224}"/>
    <hyperlink ref="A7" r:id="rId10" xr:uid="{2CE97E5D-88BA-436A-94EE-48F13860AE9C}"/>
    <hyperlink ref="B7" r:id="rId11" display="14853" xr:uid="{A9F6F456-B437-4A2D-A72F-42ED00FE477D}"/>
    <hyperlink ref="A8" r:id="rId12" xr:uid="{687744D0-DC34-412B-AF1E-15AF545FCC6F}"/>
    <hyperlink ref="B8" r:id="rId13" display="11563" xr:uid="{E2BBE792-183E-4D7C-A28A-E3492DAC3BB2}"/>
    <hyperlink ref="A9" r:id="rId14" xr:uid="{14F1F8AE-1CD6-4BF1-93E1-66D97A7FA646}"/>
    <hyperlink ref="B9" r:id="rId15" display="10701" xr:uid="{6D6F3592-303F-4107-968C-0F4EA4811662}"/>
    <hyperlink ref="A10" r:id="rId16" xr:uid="{F657C882-ECA8-41C6-8228-12AB286ED39C}"/>
    <hyperlink ref="A11" r:id="rId17" xr:uid="{EB42D2CC-06BC-40BB-8871-08040E9126D1}"/>
    <hyperlink ref="B11" r:id="rId18" display="11010" xr:uid="{2DA054E1-94AE-47FC-9BBA-C02B4E552089}"/>
    <hyperlink ref="A12" r:id="rId19" xr:uid="{245F9D2C-6A5E-4403-85F2-7FAE61167FA2}"/>
    <hyperlink ref="A13" r:id="rId20" xr:uid="{59C8C040-A531-4068-BD83-9061B2298263}"/>
    <hyperlink ref="B13" r:id="rId21" display="14213" xr:uid="{3D350E78-9C39-41E4-A58C-5229AD436556}"/>
    <hyperlink ref="A14" r:id="rId22" xr:uid="{E739A013-E2AB-460B-BD0C-E8065B58C3C0}"/>
    <hyperlink ref="A15" r:id="rId23" xr:uid="{2F35827A-3A80-4E6D-91FC-B1CB847FB9EC}"/>
    <hyperlink ref="A16" r:id="rId24" xr:uid="{E807F8A8-6113-47DE-90F1-CDA5D074B92D}"/>
    <hyperlink ref="A17" r:id="rId25" xr:uid="{886B7DDD-194E-40D5-A46D-1E3A8E861CD8}"/>
    <hyperlink ref="B17" r:id="rId26" display="12208" xr:uid="{BD4D2C0A-FAFC-4880-9739-840B49B700F3}"/>
    <hyperlink ref="A18" r:id="rId27" xr:uid="{45903F1F-01A4-41BE-AE8E-4ECA1862ED6D}"/>
    <hyperlink ref="B18" r:id="rId28" display="10801" xr:uid="{418FD299-1D8F-41DC-863E-A3981BC4F52F}"/>
    <hyperlink ref="A19" r:id="rId29" xr:uid="{23E25427-18EE-4F3C-9D59-13162C9DAA5B}"/>
    <hyperlink ref="B19" r:id="rId30" display="10605" xr:uid="{EDEAB563-99F7-49FB-8179-1E98F87884F4}"/>
    <hyperlink ref="A20" r:id="rId31" xr:uid="{E7FE4441-87E4-4D51-BB31-BBACE6D36934}"/>
    <hyperlink ref="A21" r:id="rId32" xr:uid="{81C27BF0-A811-4EAD-8928-7C0CAEE0DAC4}"/>
    <hyperlink ref="A22" r:id="rId33" xr:uid="{7A9308A0-321C-4DF3-A041-152AC95C6771}"/>
    <hyperlink ref="B22" r:id="rId34" display="10709" xr:uid="{54855E2F-EB70-4758-AB54-D7616380D4F0}"/>
    <hyperlink ref="A23" r:id="rId35" xr:uid="{8DA4560F-0ADD-4BEE-80B8-9092FB34A423}"/>
    <hyperlink ref="B23" r:id="rId36" display="12308" xr:uid="{81F7CD8C-62E1-4CF9-AF23-BFE6B4275515}"/>
    <hyperlink ref="A24" r:id="rId37" xr:uid="{AADCFC09-AA4B-4996-8407-CB77CC6DF2A1}"/>
    <hyperlink ref="B24" r:id="rId38" display="11520" xr:uid="{23CDC2C2-D074-4D7B-8B0F-F953AD53A0E6}"/>
    <hyperlink ref="A25" r:id="rId39" xr:uid="{EC4C2772-AE82-4953-8EF9-38994EA8E3D0}"/>
    <hyperlink ref="B25" r:id="rId40" display="11003" xr:uid="{F2863A7A-945E-4F50-BED4-12A61548EBFB}"/>
    <hyperlink ref="A26" r:id="rId41" xr:uid="{CBAECD09-3F51-407E-B6A9-C2204FB87268}"/>
    <hyperlink ref="A27" r:id="rId42" xr:uid="{7B61A2AC-14AA-4BC7-9CAE-82F43D76EC0E}"/>
    <hyperlink ref="B27" r:id="rId43" display="14621" xr:uid="{6D24CF9D-024A-4EB5-8449-AD51B71B45DD}"/>
    <hyperlink ref="A28" r:id="rId44" xr:uid="{5CF16133-0097-47FF-B540-FEF2A01FD9B3}"/>
    <hyperlink ref="B28" r:id="rId45" display="11801" xr:uid="{5DF648A4-2352-4B49-AEF7-3BB7B2150A1E}"/>
    <hyperlink ref="A29" r:id="rId46" xr:uid="{324C03B5-B00C-4D5C-8953-489DA413E8FC}"/>
    <hyperlink ref="A30" r:id="rId47" xr:uid="{4D6E7C0A-5899-4ED9-BADE-E18CC12045E3}"/>
    <hyperlink ref="B30" r:id="rId48" display="11553" xr:uid="{5D41E4F2-240F-4EEB-A5EF-E02422AA681A}"/>
    <hyperlink ref="A31" r:id="rId49" xr:uid="{945B3D67-A5FA-4330-B778-36F38DA56BD8}"/>
    <hyperlink ref="B31" r:id="rId50" display="11570" xr:uid="{B7F2E89A-18D4-43A3-9BC3-760E005F1B18}"/>
    <hyperlink ref="A32" r:id="rId51" xr:uid="{CF14F03F-3CC6-4939-8029-18A74C50AEDD}"/>
    <hyperlink ref="B32" r:id="rId52" display="10566" xr:uid="{D2308297-B353-46D5-8F61-7F21D7587BBF}"/>
    <hyperlink ref="A33" r:id="rId53" xr:uid="{CC1F1E26-400F-4CA5-89CB-6DF5F7E8F4AE}"/>
    <hyperlink ref="B33" r:id="rId54" display="11726" xr:uid="{954E45D5-840E-43E8-8D92-DF9C31E13BBC}"/>
    <hyperlink ref="A34" r:id="rId55" xr:uid="{C25A3C12-BCFA-44E5-B66A-25C6747DA9DB}"/>
    <hyperlink ref="A35" r:id="rId56" xr:uid="{2CC08951-2947-421A-AE5B-EF645EEC5066}"/>
    <hyperlink ref="B35" r:id="rId57" display="13210" xr:uid="{D99DF56B-5F47-4597-BC59-2AA1D51E04A6}"/>
    <hyperlink ref="A36" r:id="rId58" xr:uid="{48A1895B-F766-431F-869E-B1DF1A451947}"/>
    <hyperlink ref="A37" r:id="rId59" xr:uid="{C52F5119-C1AC-4BEF-ACDB-18A8AF27EE54}"/>
    <hyperlink ref="A38" r:id="rId60" xr:uid="{936934E8-9DD9-4993-811A-C96451D14BC9}"/>
    <hyperlink ref="A39" r:id="rId61" xr:uid="{6EF8BE7C-8FB9-467E-9D95-C374E6CACF40}"/>
    <hyperlink ref="A40" r:id="rId62" xr:uid="{49544547-08FC-4E67-A5A8-777BA6481FD3}"/>
    <hyperlink ref="B40" r:id="rId63" display="11572" xr:uid="{D116A134-FB5B-46D9-A1A5-70CF4AA8122B}"/>
    <hyperlink ref="A41" r:id="rId64" xr:uid="{9ED0556D-C690-4642-9612-1DA42D888731}"/>
    <hyperlink ref="A42" r:id="rId65" xr:uid="{E3F97267-C197-49CD-9144-4247FAA5DEA1}"/>
    <hyperlink ref="B42" r:id="rId66" display="12903" xr:uid="{BE63FB36-FBC1-4890-A22B-741DD64C00F5}"/>
    <hyperlink ref="A43" r:id="rId67" xr:uid="{B94995BD-88D3-4CCF-9324-F7E8A81C04B3}"/>
    <hyperlink ref="B43" r:id="rId68" display="13501" xr:uid="{36465060-EACD-4D8E-BC38-96BC6A6409F3}"/>
    <hyperlink ref="A44" r:id="rId69" xr:uid="{ACEC518D-0CFF-43AA-AB3B-ABF770D3D52E}"/>
    <hyperlink ref="B44" r:id="rId70" display="11554" xr:uid="{C60CDF24-8194-416F-8593-A2979A1CCE82}"/>
    <hyperlink ref="A45" r:id="rId71" xr:uid="{C2935308-992F-4A1A-8414-EA729D733CF9}"/>
    <hyperlink ref="A46" r:id="rId72" xr:uid="{0E39B453-BE05-464D-A456-F4D823915DA7}"/>
    <hyperlink ref="B46" r:id="rId73" display="11756" xr:uid="{871EE9E0-D5DE-49F6-A6E4-BD7DC29E56DF}"/>
    <hyperlink ref="A47" r:id="rId74" xr:uid="{8678A56E-2211-4B4F-814C-ADAF464BDAB1}"/>
    <hyperlink ref="A48" r:id="rId75" xr:uid="{D1A0452A-CEAA-4FA1-98C0-6B503EF24619}"/>
    <hyperlink ref="A49" r:id="rId76" xr:uid="{C81966F7-1FC3-4973-B5D3-9792EEAA3455}"/>
    <hyperlink ref="A50" r:id="rId77" xr:uid="{1AA5D7F6-A6A1-4224-9B15-E5FBBD33948B}"/>
    <hyperlink ref="A51" r:id="rId78" xr:uid="{5DFD7E90-E9B3-43D3-8600-CB3A8E1F0EA3}"/>
    <hyperlink ref="B51" r:id="rId79" display="11542" xr:uid="{65D8AB34-E0F3-4AE9-9194-7E2BB7E7FF66}"/>
    <hyperlink ref="A52" r:id="rId80" xr:uid="{9DBD9229-AF7E-4F98-A0F3-671CC361ACCA}"/>
    <hyperlink ref="A53" r:id="rId81" xr:uid="{AEAB511D-F928-4139-A79D-A6C6AD27132F}"/>
    <hyperlink ref="B53" r:id="rId82" display="14301" xr:uid="{C726C02F-26EA-4121-AB09-7E02D5869EDC}"/>
    <hyperlink ref="A54" r:id="rId83" xr:uid="{6F806547-7D8E-43B8-A9E6-0187B99B2D2D}"/>
    <hyperlink ref="A55" r:id="rId84" xr:uid="{2C457BCA-6D73-4E11-92D2-EC2A5AF084C5}"/>
    <hyperlink ref="A56" r:id="rId85" xr:uid="{11533EB4-2274-4553-A5FF-FED616BC876F}"/>
    <hyperlink ref="A57" r:id="rId86" xr:uid="{722D57CB-CC25-40B6-99BF-C4D960FD8DDD}"/>
    <hyperlink ref="A58" r:id="rId87" xr:uid="{D8B8E634-F406-4CAE-8287-A42529BF6CA8}"/>
    <hyperlink ref="A59" r:id="rId88" xr:uid="{8A301AF2-E6A7-4D52-B951-D68F5EC2B58F}"/>
    <hyperlink ref="A60" r:id="rId89" xr:uid="{F2898835-C500-48B5-9975-961EC379C831}"/>
    <hyperlink ref="B60" r:id="rId90" display="14223" xr:uid="{0DD03935-DAE8-4181-8209-6BFA5CF39B11}"/>
    <hyperlink ref="A61" r:id="rId91" xr:uid="{FDC43566-9696-4708-A35E-C4CCD94D9527}"/>
    <hyperlink ref="A62" r:id="rId92" xr:uid="{BD73D34A-5D03-47EF-9305-432C00E9B8EE}"/>
    <hyperlink ref="A63" r:id="rId93" xr:uid="{287D7201-C8E2-401D-8C48-DCC1130A17BA}"/>
    <hyperlink ref="B63" r:id="rId94" display="11803" xr:uid="{EB5F1BE1-499F-483D-AD36-CA8A522AEEE7}"/>
    <hyperlink ref="A64" r:id="rId95" xr:uid="{C13AE9EB-0AB5-42D4-8C71-7DBD17797160}"/>
    <hyperlink ref="A65" r:id="rId96" xr:uid="{1872BE6E-5F1F-4683-851B-7BB893243D3A}"/>
    <hyperlink ref="B65" r:id="rId97" display="11703" xr:uid="{43381C14-B2BC-4432-804F-5BDB0DCBB3CF}"/>
    <hyperlink ref="A66" r:id="rId98" xr:uid="{5586C1FB-D3E2-41C4-A182-8555C9A68A78}"/>
    <hyperlink ref="A67" r:id="rId99" xr:uid="{41E20572-CA85-4CB3-B0B4-2B6323A573F4}"/>
    <hyperlink ref="A68" r:id="rId100" xr:uid="{028789D6-8487-4029-8CE0-EC4A9C784A9A}"/>
    <hyperlink ref="B68" r:id="rId101" display="11704" xr:uid="{14981B6F-8A4A-4A02-919D-F295416E876B}"/>
    <hyperlink ref="A69" r:id="rId102" xr:uid="{2B034F10-FF29-414A-8AAB-F6241244EEE8}"/>
    <hyperlink ref="B69" r:id="rId103" display="11729" xr:uid="{019E45EC-3C3D-4FE8-9F56-BE52AFA5BF87}"/>
    <hyperlink ref="A70" r:id="rId104" xr:uid="{A7865165-AB1B-4292-A90E-8A253A565727}"/>
    <hyperlink ref="A71" r:id="rId105" xr:uid="{BC68FB48-8FC9-4B8F-87F2-267F7C0CCFD7}"/>
    <hyperlink ref="A72" r:id="rId106" xr:uid="{AC631C3B-22E4-436A-B407-E9514CD1084E}"/>
    <hyperlink ref="B72" r:id="rId107" display="11751" xr:uid="{E387AE41-BEA7-4008-9B53-BF0E89685328}"/>
    <hyperlink ref="A73" r:id="rId108" xr:uid="{39BB1A11-182D-43A7-95C5-CCFF7C7F9157}"/>
    <hyperlink ref="A74" r:id="rId109" xr:uid="{F2A12FB0-0C6C-45C1-AF63-6BCCDDE2342D}"/>
    <hyperlink ref="A75" r:id="rId110" xr:uid="{45574B28-0056-4382-A26D-919D32EAC9EB}"/>
    <hyperlink ref="A76" r:id="rId111" xr:uid="{ABF1BA43-0F7B-43FC-B397-09FB4205858B}"/>
    <hyperlink ref="A77" r:id="rId112" xr:uid="{8EFD2C95-234E-4A28-8775-4A8567E08E6B}"/>
    <hyperlink ref="A78" r:id="rId113" xr:uid="{D75C05D1-91A6-4ADA-A2A5-0D09E858E576}"/>
    <hyperlink ref="A79" r:id="rId114" xr:uid="{5B67EF71-0283-4862-82B0-9CB7CFFC4AC7}"/>
    <hyperlink ref="A80" r:id="rId115" xr:uid="{69059954-4DF5-4A43-BBDE-A2A9982B04AD}"/>
    <hyperlink ref="A81" r:id="rId116" xr:uid="{09B6E525-B2BA-4675-88C9-F8A1CA7808D4}"/>
    <hyperlink ref="A82" r:id="rId117" xr:uid="{43458EA9-65B3-4CE2-89B0-6D9BE54A812D}"/>
    <hyperlink ref="B82" r:id="rId118" display="14218" xr:uid="{C86D2D5C-28EC-47CB-9D18-8DAF0EB81B9D}"/>
    <hyperlink ref="A83" r:id="rId119" xr:uid="{101DB924-8EC5-44ED-A65D-7828CB2289E9}"/>
    <hyperlink ref="B83" r:id="rId120" display="11717" xr:uid="{780238C8-EAD6-4071-9F43-F58CA5AF490E}"/>
    <hyperlink ref="A84" r:id="rId121" xr:uid="{7A354189-D856-44B1-BC6E-B0466CEDBF94}"/>
    <hyperlink ref="A85" r:id="rId122" xr:uid="{5A716796-C980-44C9-9263-367F0169F258}"/>
    <hyperlink ref="A86" r:id="rId123" xr:uid="{78797FC0-6B41-484B-AA1C-FDFF87DFABE1}"/>
    <hyperlink ref="B86" r:id="rId124" display="10528" xr:uid="{A6A76654-9AA9-4397-ACC1-4F5DFD520476}"/>
    <hyperlink ref="A87" r:id="rId125" xr:uid="{EEB79C2D-A252-4B77-B7CA-3095ABE28DD6}"/>
    <hyperlink ref="A88" r:id="rId126" xr:uid="{8E6891DD-CF58-4696-85BB-69A4D4108639}"/>
    <hyperlink ref="B88" r:id="rId127" display="14225" xr:uid="{DB9F4D09-376F-4B39-9C68-1BCEBC8D258C}"/>
    <hyperlink ref="A89" r:id="rId128" xr:uid="{F42DE50E-6E30-4E38-925C-A9C365919B05}"/>
    <hyperlink ref="B89" r:id="rId129" display="11722" xr:uid="{B8EA9441-0338-444F-B1C2-3D19A8A09BD4}"/>
    <hyperlink ref="A90" r:id="rId130" xr:uid="{4AD009E7-F28B-4510-922C-20B086779DA4}"/>
    <hyperlink ref="B90" r:id="rId131" display="11795" xr:uid="{F02C711F-2682-489B-B4A7-BDCE9D62C94B}"/>
    <hyperlink ref="A91" r:id="rId132" xr:uid="{8DE02D88-8DF2-408D-96AE-168BE0A9E1E2}"/>
    <hyperlink ref="A92" r:id="rId133" xr:uid="{04427978-BA97-4B67-8FA9-319FA8E2070B}"/>
    <hyperlink ref="B92" r:id="rId134" display="11741" xr:uid="{E72FA78D-55B6-44C6-A8AF-08CBF5597DFC}"/>
    <hyperlink ref="A93" r:id="rId135" xr:uid="{80C08490-8083-4183-B3F8-C790F5226261}"/>
    <hyperlink ref="A94" r:id="rId136" xr:uid="{056D7ED5-5928-4B5A-AE13-2589D199ED35}"/>
    <hyperlink ref="A95" r:id="rId137" xr:uid="{A7777410-0BD1-4771-B8A1-67D56BE9C45D}"/>
    <hyperlink ref="B95" r:id="rId138" display="14617" xr:uid="{DACD6CF5-7D9B-4245-847D-07C5ACC3C609}"/>
    <hyperlink ref="A96" r:id="rId139" xr:uid="{F30D6C64-8D26-4D38-8248-197E37901665}"/>
    <hyperlink ref="B96" r:id="rId140" display="11725" xr:uid="{B91F740F-DBD3-4C7F-9939-48DF23BF3386}"/>
    <hyperlink ref="A97" r:id="rId141" xr:uid="{772E3389-CF41-4AA1-B07E-1047A52E9638}"/>
    <hyperlink ref="A98" r:id="rId142" xr:uid="{8EE8535F-4A86-40AB-B21A-315335900F60}"/>
    <hyperlink ref="B98" r:id="rId143" display="11967" xr:uid="{3611255F-12A6-4721-98C7-171C46DF159C}"/>
    <hyperlink ref="A99" r:id="rId144" xr:uid="{1C80B7D8-4A8C-4EFE-AAC3-CAB537D5DC0C}"/>
    <hyperlink ref="B99" r:id="rId145" display="11754" xr:uid="{1BD875C9-494D-4D38-8D92-3CEBCC859709}"/>
    <hyperlink ref="A100" r:id="rId146" xr:uid="{64FFF0EF-B0D1-48A5-90A6-78E78CF194FF}"/>
    <hyperlink ref="B100" r:id="rId147" display="14224" xr:uid="{1B2CE295-EF64-4F74-86DB-472692E3F3D4}"/>
    <hyperlink ref="A101" r:id="rId148" xr:uid="{00042C3B-AB28-40B5-A63D-0866C66F7B94}"/>
    <hyperlink ref="A102" r:id="rId149" xr:uid="{CC056BA2-6958-4619-843A-480038C254C0}"/>
    <hyperlink ref="B102" r:id="rId150" display="11788" xr:uid="{703AC6EF-5D1E-4857-A672-E7C2A7901659}"/>
    <hyperlink ref="A103" r:id="rId151" xr:uid="{8E8DDA16-E2CC-4053-B6DA-40EA9F855F40}"/>
    <hyperlink ref="A104" r:id="rId152" xr:uid="{6880C255-14A6-47F6-9FC1-1D64ED7007A4}"/>
    <hyperlink ref="A105" r:id="rId153" xr:uid="{9FAB7E6A-CD79-45AA-A3AD-53FADA404FCB}"/>
    <hyperlink ref="B105" r:id="rId154" display="11742" xr:uid="{C8E94B94-40C6-4426-AAB2-2BD6D79F79F9}"/>
    <hyperlink ref="A106" r:id="rId155" xr:uid="{D13184A0-BA86-4090-BDAE-9F3580481A3F}"/>
    <hyperlink ref="B106" r:id="rId156" display="11720" xr:uid="{1BA4248C-C940-4E91-B516-994FE4151852}"/>
    <hyperlink ref="A107" r:id="rId157" xr:uid="{D55AE83A-660A-4539-B73A-EC3ACAE54B1E}"/>
    <hyperlink ref="A108" r:id="rId158" xr:uid="{A403CD8F-1357-4A24-ABAC-652B9B605FB1}"/>
    <hyperlink ref="B108" r:id="rId159" display="10956" xr:uid="{3F83F8FF-982B-459E-A53D-BC4E2529A55C}"/>
    <hyperlink ref="A109" r:id="rId160" xr:uid="{05AADD2E-F397-43BA-BAB7-BBA13C4D8741}"/>
    <hyperlink ref="A110" r:id="rId161" xr:uid="{255CB563-16CF-4E55-BBE4-32F8C2985BDE}"/>
    <hyperlink ref="B110" r:id="rId162" display="11747" xr:uid="{66BC5C31-AC3A-490F-A47A-30FB88FFEE22}"/>
    <hyperlink ref="A111" r:id="rId163" xr:uid="{CF6EEB91-C9A3-49C8-B546-0DDB2912D414}"/>
    <hyperlink ref="B111" r:id="rId164" display="11727" xr:uid="{57EF31F9-5D21-4B3F-B74F-5300889772D1}"/>
    <hyperlink ref="A112" r:id="rId165" xr:uid="{76D0F6ED-0F65-4718-BAB5-3DC59D4CF4AD}"/>
  </hyperlinks>
  <pageMargins left="0.7" right="0.7" top="0.75" bottom="0.75" header="0.3" footer="0.3"/>
  <tableParts count="1">
    <tablePart r:id="rId166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ED06-5345-461A-8BA9-C5ABFAFB9FFF}">
  <dimension ref="A1:F54"/>
  <sheetViews>
    <sheetView topLeftCell="A47" workbookViewId="0">
      <selection activeCell="A55" sqref="A55:XFD5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1915</v>
      </c>
      <c r="B2" s="3"/>
      <c r="C2" s="3">
        <v>49</v>
      </c>
      <c r="D2" s="8" t="s">
        <v>353</v>
      </c>
      <c r="E2" s="3">
        <v>22</v>
      </c>
      <c r="F2" s="4">
        <v>17122</v>
      </c>
    </row>
    <row r="3" spans="1:6" ht="15.75">
      <c r="A3" s="5" t="s">
        <v>1916</v>
      </c>
      <c r="B3" s="5">
        <v>28801</v>
      </c>
      <c r="C3" s="6">
        <v>37</v>
      </c>
      <c r="D3" s="6">
        <v>28</v>
      </c>
      <c r="E3" s="6">
        <v>33</v>
      </c>
      <c r="F3" s="7">
        <v>83393</v>
      </c>
    </row>
    <row r="4" spans="1:6" ht="30.75">
      <c r="A4" s="2" t="s">
        <v>1917</v>
      </c>
      <c r="B4" s="3"/>
      <c r="C4" s="3">
        <v>36</v>
      </c>
      <c r="D4" s="8" t="s">
        <v>353</v>
      </c>
      <c r="E4" s="3">
        <v>49</v>
      </c>
      <c r="F4" s="4">
        <v>18683</v>
      </c>
    </row>
    <row r="5" spans="1:6" ht="30.75">
      <c r="A5" s="5" t="s">
        <v>301</v>
      </c>
      <c r="B5" s="5">
        <v>28403</v>
      </c>
      <c r="C5" s="6">
        <v>35</v>
      </c>
      <c r="D5" s="6">
        <v>20</v>
      </c>
      <c r="E5" s="6">
        <v>51</v>
      </c>
      <c r="F5" s="7">
        <v>106476</v>
      </c>
    </row>
    <row r="6" spans="1:6" ht="30.75">
      <c r="A6" s="2" t="s">
        <v>1918</v>
      </c>
      <c r="B6" s="3"/>
      <c r="C6" s="3">
        <v>34</v>
      </c>
      <c r="D6" s="3">
        <v>37</v>
      </c>
      <c r="E6" s="3">
        <v>50</v>
      </c>
      <c r="F6" s="4">
        <v>57233</v>
      </c>
    </row>
    <row r="7" spans="1:6" ht="30.75">
      <c r="A7" s="5" t="s">
        <v>338</v>
      </c>
      <c r="B7" s="6"/>
      <c r="C7" s="6">
        <v>33</v>
      </c>
      <c r="D7" s="9" t="s">
        <v>353</v>
      </c>
      <c r="E7" s="6">
        <v>35</v>
      </c>
      <c r="F7" s="7">
        <v>49963</v>
      </c>
    </row>
    <row r="8" spans="1:6" ht="15.75">
      <c r="A8" s="2" t="s">
        <v>1563</v>
      </c>
      <c r="B8" s="3"/>
      <c r="C8" s="3">
        <v>33</v>
      </c>
      <c r="D8" s="8" t="s">
        <v>353</v>
      </c>
      <c r="E8" s="3">
        <v>27</v>
      </c>
      <c r="F8" s="4">
        <v>18931</v>
      </c>
    </row>
    <row r="9" spans="1:6" ht="15.75">
      <c r="A9" s="5" t="s">
        <v>1919</v>
      </c>
      <c r="B9" s="5">
        <v>27612</v>
      </c>
      <c r="C9" s="6">
        <v>31</v>
      </c>
      <c r="D9" s="6">
        <v>29</v>
      </c>
      <c r="E9" s="6">
        <v>39</v>
      </c>
      <c r="F9" s="7">
        <v>403892</v>
      </c>
    </row>
    <row r="10" spans="1:6" ht="30.75">
      <c r="A10" s="2" t="s">
        <v>1682</v>
      </c>
      <c r="B10" s="3"/>
      <c r="C10" s="3">
        <v>31</v>
      </c>
      <c r="D10" s="8" t="s">
        <v>353</v>
      </c>
      <c r="E10" s="3">
        <v>43</v>
      </c>
      <c r="F10" s="4">
        <v>84554</v>
      </c>
    </row>
    <row r="11" spans="1:6" ht="15.75">
      <c r="A11" s="5" t="s">
        <v>1920</v>
      </c>
      <c r="B11" s="6"/>
      <c r="C11" s="6">
        <v>31</v>
      </c>
      <c r="D11" s="9" t="s">
        <v>353</v>
      </c>
      <c r="E11" s="6">
        <v>37</v>
      </c>
      <c r="F11" s="7">
        <v>49167</v>
      </c>
    </row>
    <row r="12" spans="1:6" ht="30.75">
      <c r="A12" s="2" t="s">
        <v>1921</v>
      </c>
      <c r="B12" s="3"/>
      <c r="C12" s="3">
        <v>31</v>
      </c>
      <c r="D12" s="8" t="s">
        <v>353</v>
      </c>
      <c r="E12" s="3">
        <v>31</v>
      </c>
      <c r="F12" s="4">
        <v>24532</v>
      </c>
    </row>
    <row r="13" spans="1:6" ht="15.75">
      <c r="A13" s="5" t="s">
        <v>1922</v>
      </c>
      <c r="B13" s="6"/>
      <c r="C13" s="6">
        <v>31</v>
      </c>
      <c r="D13" s="9" t="s">
        <v>353</v>
      </c>
      <c r="E13" s="6">
        <v>38</v>
      </c>
      <c r="F13" s="7">
        <v>21677</v>
      </c>
    </row>
    <row r="14" spans="1:6" ht="15.75">
      <c r="A14" s="2" t="s">
        <v>1923</v>
      </c>
      <c r="B14" s="2">
        <v>27701</v>
      </c>
      <c r="C14" s="3">
        <v>30</v>
      </c>
      <c r="D14" s="3">
        <v>28</v>
      </c>
      <c r="E14" s="3">
        <v>38</v>
      </c>
      <c r="F14" s="4">
        <v>228330</v>
      </c>
    </row>
    <row r="15" spans="1:6" ht="30.75">
      <c r="A15" s="5" t="s">
        <v>327</v>
      </c>
      <c r="B15" s="5">
        <v>27401</v>
      </c>
      <c r="C15" s="6">
        <v>29</v>
      </c>
      <c r="D15" s="9" t="s">
        <v>353</v>
      </c>
      <c r="E15" s="6">
        <v>32</v>
      </c>
      <c r="F15" s="7">
        <v>269666</v>
      </c>
    </row>
    <row r="16" spans="1:6" ht="30.75">
      <c r="A16" s="2" t="s">
        <v>1924</v>
      </c>
      <c r="B16" s="3"/>
      <c r="C16" s="3">
        <v>29</v>
      </c>
      <c r="D16" s="8" t="s">
        <v>353</v>
      </c>
      <c r="E16" s="3">
        <v>36</v>
      </c>
      <c r="F16" s="4">
        <v>21542</v>
      </c>
    </row>
    <row r="17" spans="1:6" ht="15.75">
      <c r="A17" s="5" t="s">
        <v>1925</v>
      </c>
      <c r="B17" s="5">
        <v>27510</v>
      </c>
      <c r="C17" s="6">
        <v>29</v>
      </c>
      <c r="D17" s="9" t="s">
        <v>353</v>
      </c>
      <c r="E17" s="6">
        <v>58</v>
      </c>
      <c r="F17" s="7">
        <v>19582</v>
      </c>
    </row>
    <row r="18" spans="1:6" ht="15.75">
      <c r="A18" s="2" t="s">
        <v>1281</v>
      </c>
      <c r="B18" s="2">
        <v>27511</v>
      </c>
      <c r="C18" s="3">
        <v>28</v>
      </c>
      <c r="D18" s="3">
        <v>16</v>
      </c>
      <c r="E18" s="3">
        <v>39</v>
      </c>
      <c r="F18" s="4">
        <v>135234</v>
      </c>
    </row>
    <row r="19" spans="1:6" ht="15.75">
      <c r="A19" s="5" t="s">
        <v>1926</v>
      </c>
      <c r="B19" s="6"/>
      <c r="C19" s="6">
        <v>28</v>
      </c>
      <c r="D19" s="9" t="s">
        <v>353</v>
      </c>
      <c r="E19" s="6">
        <v>26</v>
      </c>
      <c r="F19" s="7">
        <v>40010</v>
      </c>
    </row>
    <row r="20" spans="1:6" ht="15.75">
      <c r="A20" s="2" t="s">
        <v>1927</v>
      </c>
      <c r="B20" s="3"/>
      <c r="C20" s="3">
        <v>28</v>
      </c>
      <c r="D20" s="8" t="s">
        <v>353</v>
      </c>
      <c r="E20" s="3">
        <v>31</v>
      </c>
      <c r="F20" s="4">
        <v>20323</v>
      </c>
    </row>
    <row r="21" spans="1:6" ht="15.75">
      <c r="A21" s="5" t="s">
        <v>1456</v>
      </c>
      <c r="B21" s="6"/>
      <c r="C21" s="6">
        <v>27</v>
      </c>
      <c r="D21" s="9" t="s">
        <v>353</v>
      </c>
      <c r="E21" s="6">
        <v>30</v>
      </c>
      <c r="F21" s="7">
        <v>33662</v>
      </c>
    </row>
    <row r="22" spans="1:6" ht="30.75">
      <c r="A22" s="2" t="s">
        <v>1928</v>
      </c>
      <c r="B22" s="3"/>
      <c r="C22" s="3">
        <v>27</v>
      </c>
      <c r="D22" s="8" t="s">
        <v>353</v>
      </c>
      <c r="E22" s="3">
        <v>42</v>
      </c>
      <c r="F22" s="4">
        <v>29524</v>
      </c>
    </row>
    <row r="23" spans="1:6" ht="30.75">
      <c r="A23" s="5" t="s">
        <v>1929</v>
      </c>
      <c r="B23" s="6"/>
      <c r="C23" s="6">
        <v>27</v>
      </c>
      <c r="D23" s="9" t="s">
        <v>353</v>
      </c>
      <c r="E23" s="6">
        <v>41</v>
      </c>
      <c r="F23" s="7">
        <v>18576</v>
      </c>
    </row>
    <row r="24" spans="1:6" ht="91.5">
      <c r="A24" s="2" t="s">
        <v>1930</v>
      </c>
      <c r="B24" s="2">
        <v>28269</v>
      </c>
      <c r="C24" s="3">
        <v>26</v>
      </c>
      <c r="D24" s="3">
        <v>27</v>
      </c>
      <c r="E24" s="3">
        <v>31</v>
      </c>
      <c r="F24" s="4">
        <v>731424</v>
      </c>
    </row>
    <row r="25" spans="1:6" ht="15.75">
      <c r="A25" s="5" t="s">
        <v>1931</v>
      </c>
      <c r="B25" s="6"/>
      <c r="C25" s="6">
        <v>26</v>
      </c>
      <c r="D25" s="9" t="s">
        <v>353</v>
      </c>
      <c r="E25" s="6">
        <v>27</v>
      </c>
      <c r="F25" s="7">
        <v>37476</v>
      </c>
    </row>
    <row r="26" spans="1:6" ht="30.75">
      <c r="A26" s="2" t="s">
        <v>1111</v>
      </c>
      <c r="B26" s="3"/>
      <c r="C26" s="3">
        <v>26</v>
      </c>
      <c r="D26" s="8" t="s">
        <v>353</v>
      </c>
      <c r="E26" s="3">
        <v>25</v>
      </c>
      <c r="F26" s="4">
        <v>26757</v>
      </c>
    </row>
    <row r="27" spans="1:6" ht="15.75">
      <c r="A27" s="5" t="s">
        <v>1932</v>
      </c>
      <c r="B27" s="6"/>
      <c r="C27" s="6">
        <v>26</v>
      </c>
      <c r="D27" s="9" t="s">
        <v>353</v>
      </c>
      <c r="E27" s="6">
        <v>32</v>
      </c>
      <c r="F27" s="7">
        <v>24866</v>
      </c>
    </row>
    <row r="28" spans="1:6" ht="30.75">
      <c r="A28" s="2" t="s">
        <v>1933</v>
      </c>
      <c r="B28" s="3"/>
      <c r="C28" s="3">
        <v>26</v>
      </c>
      <c r="D28" s="8" t="s">
        <v>353</v>
      </c>
      <c r="E28" s="3">
        <v>24</v>
      </c>
      <c r="F28" s="4">
        <v>16918</v>
      </c>
    </row>
    <row r="29" spans="1:6" ht="30.75">
      <c r="A29" s="5" t="s">
        <v>1934</v>
      </c>
      <c r="B29" s="6"/>
      <c r="C29" s="6">
        <v>25</v>
      </c>
      <c r="D29" s="9" t="s">
        <v>353</v>
      </c>
      <c r="E29" s="6">
        <v>36</v>
      </c>
      <c r="F29" s="7">
        <v>36437</v>
      </c>
    </row>
    <row r="30" spans="1:6" ht="15.75">
      <c r="A30" s="2" t="s">
        <v>1935</v>
      </c>
      <c r="B30" s="3"/>
      <c r="C30" s="3">
        <v>25</v>
      </c>
      <c r="D30" s="8" t="s">
        <v>353</v>
      </c>
      <c r="E30" s="3">
        <v>41</v>
      </c>
      <c r="F30" s="4">
        <v>20735</v>
      </c>
    </row>
    <row r="31" spans="1:6" ht="30.75">
      <c r="A31" s="5" t="s">
        <v>447</v>
      </c>
      <c r="B31" s="5">
        <v>28543</v>
      </c>
      <c r="C31" s="6">
        <v>24</v>
      </c>
      <c r="D31" s="9" t="s">
        <v>353</v>
      </c>
      <c r="E31" s="6">
        <v>40</v>
      </c>
      <c r="F31" s="7">
        <v>70145</v>
      </c>
    </row>
    <row r="32" spans="1:6" ht="15.75">
      <c r="A32" s="2" t="s">
        <v>1936</v>
      </c>
      <c r="B32" s="3"/>
      <c r="C32" s="3">
        <v>24</v>
      </c>
      <c r="D32" s="8" t="s">
        <v>353</v>
      </c>
      <c r="E32" s="3">
        <v>26</v>
      </c>
      <c r="F32" s="4">
        <v>25012</v>
      </c>
    </row>
    <row r="33" spans="1:6" ht="30.75">
      <c r="A33" s="5" t="s">
        <v>1937</v>
      </c>
      <c r="B33" s="5">
        <v>27260</v>
      </c>
      <c r="C33" s="6">
        <v>23</v>
      </c>
      <c r="D33" s="9" t="s">
        <v>353</v>
      </c>
      <c r="E33" s="6">
        <v>31</v>
      </c>
      <c r="F33" s="7">
        <v>104371</v>
      </c>
    </row>
    <row r="34" spans="1:6" ht="15.75">
      <c r="A34" s="2" t="s">
        <v>1938</v>
      </c>
      <c r="B34" s="3"/>
      <c r="C34" s="3">
        <v>23</v>
      </c>
      <c r="D34" s="8" t="s">
        <v>353</v>
      </c>
      <c r="E34" s="3">
        <v>27</v>
      </c>
      <c r="F34" s="4">
        <v>71741</v>
      </c>
    </row>
    <row r="35" spans="1:6" ht="15.75">
      <c r="A35" s="5" t="s">
        <v>1418</v>
      </c>
      <c r="B35" s="6"/>
      <c r="C35" s="6">
        <v>23</v>
      </c>
      <c r="D35" s="9" t="s">
        <v>353</v>
      </c>
      <c r="E35" s="6">
        <v>30</v>
      </c>
      <c r="F35" s="7">
        <v>32797</v>
      </c>
    </row>
    <row r="36" spans="1:6" ht="15.75">
      <c r="A36" s="2" t="s">
        <v>1939</v>
      </c>
      <c r="B36" s="3"/>
      <c r="C36" s="3">
        <v>23</v>
      </c>
      <c r="D36" s="8" t="s">
        <v>353</v>
      </c>
      <c r="E36" s="3">
        <v>25</v>
      </c>
      <c r="F36" s="4">
        <v>25745</v>
      </c>
    </row>
    <row r="37" spans="1:6" ht="30.75">
      <c r="A37" s="5" t="s">
        <v>1940</v>
      </c>
      <c r="B37" s="5">
        <v>27106</v>
      </c>
      <c r="C37" s="6">
        <v>22</v>
      </c>
      <c r="D37" s="9" t="s">
        <v>353</v>
      </c>
      <c r="E37" s="6">
        <v>29</v>
      </c>
      <c r="F37" s="7">
        <v>229617</v>
      </c>
    </row>
    <row r="38" spans="1:6" ht="30.75">
      <c r="A38" s="2" t="s">
        <v>1941</v>
      </c>
      <c r="B38" s="3"/>
      <c r="C38" s="3">
        <v>22</v>
      </c>
      <c r="D38" s="3">
        <v>16</v>
      </c>
      <c r="E38" s="3">
        <v>33</v>
      </c>
      <c r="F38" s="4">
        <v>57477</v>
      </c>
    </row>
    <row r="39" spans="1:6" ht="30.75">
      <c r="A39" s="5" t="s">
        <v>1942</v>
      </c>
      <c r="B39" s="6"/>
      <c r="C39" s="6">
        <v>22</v>
      </c>
      <c r="D39" s="6">
        <v>20</v>
      </c>
      <c r="E39" s="6">
        <v>26</v>
      </c>
      <c r="F39" s="7">
        <v>42625</v>
      </c>
    </row>
    <row r="40" spans="1:6" ht="15.75">
      <c r="A40" s="2" t="s">
        <v>996</v>
      </c>
      <c r="B40" s="3"/>
      <c r="C40" s="3">
        <v>22</v>
      </c>
      <c r="D40" s="8" t="s">
        <v>353</v>
      </c>
      <c r="E40" s="3">
        <v>32</v>
      </c>
      <c r="F40" s="4">
        <v>28094</v>
      </c>
    </row>
    <row r="41" spans="1:6" ht="30.75">
      <c r="A41" s="5" t="s">
        <v>1943</v>
      </c>
      <c r="B41" s="6"/>
      <c r="C41" s="6">
        <v>22</v>
      </c>
      <c r="D41" s="9" t="s">
        <v>353</v>
      </c>
      <c r="E41" s="6">
        <v>29</v>
      </c>
      <c r="F41" s="7">
        <v>17937</v>
      </c>
    </row>
    <row r="42" spans="1:6" ht="30.75">
      <c r="A42" s="2" t="s">
        <v>433</v>
      </c>
      <c r="B42" s="2">
        <v>28314</v>
      </c>
      <c r="C42" s="3">
        <v>21</v>
      </c>
      <c r="D42" s="8" t="s">
        <v>353</v>
      </c>
      <c r="E42" s="3">
        <v>30</v>
      </c>
      <c r="F42" s="4">
        <v>200564</v>
      </c>
    </row>
    <row r="43" spans="1:6" ht="15.75">
      <c r="A43" s="5" t="s">
        <v>1944</v>
      </c>
      <c r="B43" s="6"/>
      <c r="C43" s="6">
        <v>21</v>
      </c>
      <c r="D43" s="9" t="s">
        <v>353</v>
      </c>
      <c r="E43" s="6">
        <v>25</v>
      </c>
      <c r="F43" s="7">
        <v>18228</v>
      </c>
    </row>
    <row r="44" spans="1:6" ht="30.75">
      <c r="A44" s="2" t="s">
        <v>1945</v>
      </c>
      <c r="B44" s="3"/>
      <c r="C44" s="3">
        <v>20</v>
      </c>
      <c r="D44" s="8" t="s">
        <v>353</v>
      </c>
      <c r="E44" s="3">
        <v>26</v>
      </c>
      <c r="F44" s="4">
        <v>32711</v>
      </c>
    </row>
    <row r="45" spans="1:6" ht="30.75">
      <c r="A45" s="5" t="s">
        <v>1946</v>
      </c>
      <c r="B45" s="6"/>
      <c r="C45" s="6">
        <v>20</v>
      </c>
      <c r="D45" s="9" t="s">
        <v>353</v>
      </c>
      <c r="E45" s="6">
        <v>25</v>
      </c>
      <c r="F45" s="7">
        <v>30117</v>
      </c>
    </row>
    <row r="46" spans="1:6" ht="30.75">
      <c r="A46" s="2" t="s">
        <v>1947</v>
      </c>
      <c r="B46" s="3"/>
      <c r="C46" s="3">
        <v>20</v>
      </c>
      <c r="D46" s="8" t="s">
        <v>353</v>
      </c>
      <c r="E46" s="3">
        <v>23</v>
      </c>
      <c r="F46" s="4">
        <v>23123</v>
      </c>
    </row>
    <row r="47" spans="1:6" ht="30.75">
      <c r="A47" s="5" t="s">
        <v>1948</v>
      </c>
      <c r="B47" s="6"/>
      <c r="C47" s="6">
        <v>19</v>
      </c>
      <c r="D47" s="9" t="s">
        <v>353</v>
      </c>
      <c r="E47" s="6">
        <v>24</v>
      </c>
      <c r="F47" s="7">
        <v>24661</v>
      </c>
    </row>
    <row r="48" spans="1:6" ht="15.75">
      <c r="A48" s="2" t="s">
        <v>323</v>
      </c>
      <c r="B48" s="3"/>
      <c r="C48" s="3">
        <v>18</v>
      </c>
      <c r="D48" s="3">
        <v>11</v>
      </c>
      <c r="E48" s="3">
        <v>24</v>
      </c>
      <c r="F48" s="4">
        <v>79066</v>
      </c>
    </row>
    <row r="49" spans="1:6" ht="30.75">
      <c r="A49" s="5" t="s">
        <v>1949</v>
      </c>
      <c r="B49" s="6"/>
      <c r="C49" s="6">
        <v>16</v>
      </c>
      <c r="D49" s="9" t="s">
        <v>353</v>
      </c>
      <c r="E49" s="6">
        <v>28</v>
      </c>
      <c r="F49" s="7">
        <v>46773</v>
      </c>
    </row>
    <row r="50" spans="1:6" ht="30.75">
      <c r="A50" s="2" t="s">
        <v>1950</v>
      </c>
      <c r="B50" s="3"/>
      <c r="C50" s="3">
        <v>16</v>
      </c>
      <c r="D50" s="8" t="s">
        <v>353</v>
      </c>
      <c r="E50" s="3">
        <v>24</v>
      </c>
      <c r="F50" s="4">
        <v>27198</v>
      </c>
    </row>
    <row r="51" spans="1:6" ht="30.75">
      <c r="A51" s="5" t="s">
        <v>1951</v>
      </c>
      <c r="B51" s="6"/>
      <c r="C51" s="6">
        <v>12</v>
      </c>
      <c r="D51" s="9" t="s">
        <v>353</v>
      </c>
      <c r="E51" s="6">
        <v>20</v>
      </c>
      <c r="F51" s="7">
        <v>18627</v>
      </c>
    </row>
    <row r="52" spans="1:6" ht="30.75">
      <c r="A52" s="2" t="s">
        <v>1952</v>
      </c>
      <c r="B52" s="3"/>
      <c r="C52" s="3">
        <v>10</v>
      </c>
      <c r="D52" s="8" t="s">
        <v>353</v>
      </c>
      <c r="E52" s="3">
        <v>25</v>
      </c>
      <c r="F52" s="4">
        <v>33518</v>
      </c>
    </row>
    <row r="53" spans="1:6" ht="15.75">
      <c r="A53" s="5" t="s">
        <v>1953</v>
      </c>
      <c r="B53" s="6"/>
      <c r="C53" s="6">
        <v>10</v>
      </c>
      <c r="D53" s="9" t="s">
        <v>353</v>
      </c>
      <c r="E53" s="6">
        <v>21</v>
      </c>
      <c r="F53" s="7">
        <v>22722</v>
      </c>
    </row>
    <row r="54" spans="1:6" ht="15.75">
      <c r="A54" s="5" t="s">
        <v>384</v>
      </c>
      <c r="B54" s="6"/>
      <c r="C54" s="22">
        <f>MEDIAN(C2:C53)</f>
        <v>26</v>
      </c>
      <c r="D54" s="22">
        <f t="shared" ref="D54:E54" si="0">MEDIAN(D2:D53)</f>
        <v>23.5</v>
      </c>
      <c r="E54" s="22">
        <f t="shared" si="0"/>
        <v>30.5</v>
      </c>
      <c r="F54" s="7"/>
    </row>
  </sheetData>
  <hyperlinks>
    <hyperlink ref="A2" r:id="rId1" xr:uid="{8448EFD4-337F-479D-B22D-3C5C3B4488B6}"/>
    <hyperlink ref="A3" r:id="rId2" xr:uid="{D4A8B684-C847-4470-A99A-BAD8A40354B9}"/>
    <hyperlink ref="B3" r:id="rId3" display="28801" xr:uid="{196E3499-177B-4E93-B5D5-1F579F14CE48}"/>
    <hyperlink ref="A4" r:id="rId4" xr:uid="{4CE87672-FCBD-4977-BDB0-5C97014B17C6}"/>
    <hyperlink ref="A5" r:id="rId5" xr:uid="{2D7374C9-D73D-4D61-A755-F802CE9AC886}"/>
    <hyperlink ref="B5" r:id="rId6" display="28403" xr:uid="{295C0BA0-9B57-4165-BF8C-C76E93AE8A2D}"/>
    <hyperlink ref="A6" r:id="rId7" xr:uid="{D4122653-44E5-454A-9E88-B1C169EFFFA5}"/>
    <hyperlink ref="A7" r:id="rId8" xr:uid="{2FE1D3C0-405E-4F1C-A9E1-8B1942EB9B6C}"/>
    <hyperlink ref="A8" r:id="rId9" xr:uid="{D7BE44DE-2634-4610-8FB5-7F01A7EB8100}"/>
    <hyperlink ref="A9" r:id="rId10" xr:uid="{55297F3D-7E86-4C67-97B1-7352465549B6}"/>
    <hyperlink ref="B9" r:id="rId11" display="27612" xr:uid="{40808942-C82E-49A7-BF0D-FF65F29C6211}"/>
    <hyperlink ref="A10" r:id="rId12" xr:uid="{C9517940-0748-445F-BEC4-2343E94BBDD7}"/>
    <hyperlink ref="A11" r:id="rId13" xr:uid="{9193E88A-16B2-4949-8253-A7342110C67F}"/>
    <hyperlink ref="A12" r:id="rId14" xr:uid="{3F27077A-B3D4-4477-92C3-EA1E749A8A94}"/>
    <hyperlink ref="A13" r:id="rId15" xr:uid="{CE850629-D2AC-462A-967F-6683684025F1}"/>
    <hyperlink ref="A14" r:id="rId16" xr:uid="{9904A077-928C-4916-B122-1968DAE9D610}"/>
    <hyperlink ref="B14" r:id="rId17" display="27701" xr:uid="{092E9355-CEB6-415D-8727-F877DEE22017}"/>
    <hyperlink ref="A15" r:id="rId18" xr:uid="{F16EE168-DA6B-4765-B1BC-F79F02EFC9F8}"/>
    <hyperlink ref="B15" r:id="rId19" display="27401" xr:uid="{8A31F9E9-08BD-4614-AF71-0AC85BCC85B0}"/>
    <hyperlink ref="A16" r:id="rId20" xr:uid="{979CABF7-BE29-46F0-9A94-032A1A49F831}"/>
    <hyperlink ref="A17" r:id="rId21" xr:uid="{70938C10-39AC-49A9-9A55-301B7C781EE2}"/>
    <hyperlink ref="B17" r:id="rId22" display="27510" xr:uid="{A3B19845-F738-4E4E-A344-52A4B923F82D}"/>
    <hyperlink ref="A18" r:id="rId23" xr:uid="{B547F26E-E601-44BD-BEB5-BA4FC550388E}"/>
    <hyperlink ref="B18" r:id="rId24" display="27511" xr:uid="{CC527266-2841-44AB-900E-5F1DECD31FB9}"/>
    <hyperlink ref="A19" r:id="rId25" xr:uid="{83F3BB9E-A692-41DA-A6F2-4A2358260B07}"/>
    <hyperlink ref="A20" r:id="rId26" xr:uid="{B298A0AE-6621-44DC-811A-3CB42AA71D44}"/>
    <hyperlink ref="A21" r:id="rId27" xr:uid="{C23246BF-2BB1-42B0-AF8B-EEF28309F087}"/>
    <hyperlink ref="A22" r:id="rId28" xr:uid="{2DF45E37-8DA0-4179-998D-C48C212D1790}"/>
    <hyperlink ref="A23" r:id="rId29" xr:uid="{6C89EC6E-FDDF-464A-B3A3-47347E97323D}"/>
    <hyperlink ref="A24" r:id="rId30" xr:uid="{5B539FCC-F7EF-4FEC-BEC9-DF75A09DFA5E}"/>
    <hyperlink ref="B24" r:id="rId31" display="28269" xr:uid="{B5F75BCC-BD1B-4E61-97F5-BB669815DBCF}"/>
    <hyperlink ref="A25" r:id="rId32" xr:uid="{F831BA0F-B54C-40BA-9658-FAD1E1728877}"/>
    <hyperlink ref="A26" r:id="rId33" xr:uid="{0D011FE7-6B43-4F8F-A8F6-B9AEA5D820FD}"/>
    <hyperlink ref="A27" r:id="rId34" xr:uid="{9402C4AF-8141-4DC4-A6C6-3254867B19DD}"/>
    <hyperlink ref="A28" r:id="rId35" xr:uid="{024AEB34-F837-4198-9C12-F4BDB29E7CCE}"/>
    <hyperlink ref="A29" r:id="rId36" xr:uid="{A46F0FD7-D60C-4C3A-AC3F-B781D1CEC69E}"/>
    <hyperlink ref="A30" r:id="rId37" xr:uid="{0F45F13B-D2AD-44FF-84EB-087B9F67F1DB}"/>
    <hyperlink ref="A31" r:id="rId38" xr:uid="{04C457AA-E23E-41F6-AFF2-6884D1B6E5C2}"/>
    <hyperlink ref="B31" r:id="rId39" display="28543" xr:uid="{B465D43A-174D-412C-81B7-877D63C4BC07}"/>
    <hyperlink ref="A32" r:id="rId40" xr:uid="{1128315D-34F3-4609-A0E2-AFD831FAA09F}"/>
    <hyperlink ref="A33" r:id="rId41" xr:uid="{4DA36BC3-9816-4380-B7E5-9FE25A08034A}"/>
    <hyperlink ref="B33" r:id="rId42" display="27260" xr:uid="{493A6BF8-7664-4085-9535-5B3AA0E8F183}"/>
    <hyperlink ref="A34" r:id="rId43" xr:uid="{695AFDC1-5601-4BCF-864F-F4C330C1FE7C}"/>
    <hyperlink ref="A35" r:id="rId44" xr:uid="{077DC3ED-05E5-42B6-A67E-ACD97AF503D0}"/>
    <hyperlink ref="A36" r:id="rId45" xr:uid="{F4DE8515-1434-4C7F-B9F4-FBC88C4E5ED5}"/>
    <hyperlink ref="A37" r:id="rId46" xr:uid="{FE6099EA-7D95-47C5-92F5-DE30476B14A8}"/>
    <hyperlink ref="B37" r:id="rId47" display="27106" xr:uid="{6DF6E134-92C9-482A-AE4D-7C17561BD5AD}"/>
    <hyperlink ref="A38" r:id="rId48" xr:uid="{14AB8CCA-ACB0-437A-BBEE-E0FE5C42AAB5}"/>
    <hyperlink ref="A39" r:id="rId49" xr:uid="{F0C90CAC-9CF1-4997-A575-D1BAFE39535B}"/>
    <hyperlink ref="A40" r:id="rId50" xr:uid="{84DD20A1-29AF-4553-94A5-A7F96BDB9402}"/>
    <hyperlink ref="A41" r:id="rId51" xr:uid="{3D815788-F839-4E51-B3D5-C4FE97AC7A43}"/>
    <hyperlink ref="A42" r:id="rId52" xr:uid="{63F1F8A1-585F-4E55-80CE-825345C6BFC4}"/>
    <hyperlink ref="B42" r:id="rId53" display="28314" xr:uid="{534A5877-9DF0-4263-9B23-5D71534842E3}"/>
    <hyperlink ref="A43" r:id="rId54" xr:uid="{34D83FA9-967B-4EE0-8B30-792C8511F48E}"/>
    <hyperlink ref="A44" r:id="rId55" xr:uid="{98E9C50C-4A17-4E48-BD96-B0E738A90717}"/>
    <hyperlink ref="A45" r:id="rId56" xr:uid="{D75CBF59-3E2F-4FBC-9173-84079A2571D2}"/>
    <hyperlink ref="A46" r:id="rId57" xr:uid="{5873DFAE-C0C5-45FF-88C1-9064744F24B7}"/>
    <hyperlink ref="A47" r:id="rId58" xr:uid="{D335D0EB-4B0C-409D-B211-35334579332F}"/>
    <hyperlink ref="A48" r:id="rId59" xr:uid="{30AB8107-36B7-4BB8-BED7-68A34B3141CD}"/>
    <hyperlink ref="A49" r:id="rId60" xr:uid="{A529233E-86BC-4D0A-A332-F601F3D86607}"/>
    <hyperlink ref="A50" r:id="rId61" xr:uid="{DE85FA4F-D8F3-4CEB-B1DB-BEC2DBC029D2}"/>
    <hyperlink ref="A51" r:id="rId62" xr:uid="{F04D9950-CEED-409C-B6A9-9DBEFDBD757E}"/>
    <hyperlink ref="A52" r:id="rId63" xr:uid="{387304C8-2E8B-410A-8B74-08E2BC5F413C}"/>
    <hyperlink ref="A53" r:id="rId64" xr:uid="{9B20BAC6-05F7-4888-9174-9B85BD7839F5}"/>
  </hyperlinks>
  <pageMargins left="0.7" right="0.7" top="0.75" bottom="0.75" header="0.3" footer="0.3"/>
  <tableParts count="1">
    <tablePart r:id="rId65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348A-25E7-4C78-9A99-CB3420C0B8F1}">
  <dimension ref="A1:F9"/>
  <sheetViews>
    <sheetView workbookViewId="0">
      <selection activeCell="A10" sqref="A10:XFD1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1954</v>
      </c>
      <c r="B2" s="3"/>
      <c r="C2" s="3">
        <v>47</v>
      </c>
      <c r="D2" s="8" t="s">
        <v>353</v>
      </c>
      <c r="E2" s="3">
        <v>62</v>
      </c>
      <c r="F2" s="4">
        <v>52838</v>
      </c>
    </row>
    <row r="3" spans="1:6" ht="76.5">
      <c r="A3" s="5" t="s">
        <v>1955</v>
      </c>
      <c r="B3" s="5">
        <v>58103</v>
      </c>
      <c r="C3" s="6">
        <v>45</v>
      </c>
      <c r="D3" s="6">
        <v>24</v>
      </c>
      <c r="E3" s="6">
        <v>49</v>
      </c>
      <c r="F3" s="7">
        <v>105549</v>
      </c>
    </row>
    <row r="4" spans="1:6" ht="15.75">
      <c r="A4" s="2" t="s">
        <v>1956</v>
      </c>
      <c r="B4" s="3"/>
      <c r="C4" s="3">
        <v>37</v>
      </c>
      <c r="D4" s="8" t="s">
        <v>353</v>
      </c>
      <c r="E4" s="3">
        <v>34</v>
      </c>
      <c r="F4" s="4">
        <v>40888</v>
      </c>
    </row>
    <row r="5" spans="1:6" ht="15.75">
      <c r="A5" s="5" t="s">
        <v>328</v>
      </c>
      <c r="B5" s="6"/>
      <c r="C5" s="6">
        <v>35</v>
      </c>
      <c r="D5" s="9" t="s">
        <v>353</v>
      </c>
      <c r="E5" s="6">
        <v>38</v>
      </c>
      <c r="F5" s="7">
        <v>61272</v>
      </c>
    </row>
    <row r="6" spans="1:6" ht="15.75">
      <c r="A6" s="2" t="s">
        <v>1957</v>
      </c>
      <c r="B6" s="3"/>
      <c r="C6" s="3">
        <v>35</v>
      </c>
      <c r="D6" s="8" t="s">
        <v>353</v>
      </c>
      <c r="E6" s="3">
        <v>36</v>
      </c>
      <c r="F6" s="4">
        <v>17787</v>
      </c>
    </row>
    <row r="7" spans="1:6" ht="30.75">
      <c r="A7" s="5" t="s">
        <v>1958</v>
      </c>
      <c r="B7" s="6"/>
      <c r="C7" s="6">
        <v>29</v>
      </c>
      <c r="D7" s="9" t="s">
        <v>353</v>
      </c>
      <c r="E7" s="6">
        <v>37</v>
      </c>
      <c r="F7" s="7">
        <v>25830</v>
      </c>
    </row>
    <row r="8" spans="1:6" ht="15.75">
      <c r="A8" s="2" t="s">
        <v>1959</v>
      </c>
      <c r="B8" s="3"/>
      <c r="C8" s="3">
        <v>25</v>
      </c>
      <c r="D8" s="8" t="s">
        <v>353</v>
      </c>
      <c r="E8" s="3">
        <v>29</v>
      </c>
      <c r="F8" s="4">
        <v>18331</v>
      </c>
    </row>
    <row r="9" spans="1:6" ht="15.75">
      <c r="A9" s="2" t="s">
        <v>384</v>
      </c>
      <c r="B9" s="3"/>
      <c r="C9" s="21">
        <f>MEDIAN(C2:C8)</f>
        <v>35</v>
      </c>
      <c r="D9" s="21">
        <f t="shared" ref="D9:E9" si="0">MEDIAN(D2:D8)</f>
        <v>24</v>
      </c>
      <c r="E9" s="21">
        <f t="shared" si="0"/>
        <v>37</v>
      </c>
      <c r="F9" s="4"/>
    </row>
  </sheetData>
  <hyperlinks>
    <hyperlink ref="A2" r:id="rId1" xr:uid="{CFA601AB-FF1B-469A-81AE-C7166A655BBC}"/>
    <hyperlink ref="A3" r:id="rId2" xr:uid="{2693E826-DFFC-4B1B-A9A6-85DE38F0E6AD}"/>
    <hyperlink ref="B3" r:id="rId3" display="58103" xr:uid="{FBBCECFF-1B72-4202-AAD6-FD7690E20A77}"/>
    <hyperlink ref="A4" r:id="rId4" xr:uid="{0469CF70-6DE6-47F9-A62D-2EE85EAE348F}"/>
    <hyperlink ref="A5" r:id="rId5" xr:uid="{7BF0BF01-B8D1-4242-9FE9-94393E23997D}"/>
    <hyperlink ref="A6" r:id="rId6" xr:uid="{6155E997-041E-4C4E-B9C9-C1D9A69A7034}"/>
    <hyperlink ref="A7" r:id="rId7" xr:uid="{74B63FC6-8768-4D77-9CFD-4459980042D7}"/>
    <hyperlink ref="A8" r:id="rId8" xr:uid="{15A9F0D8-593D-4837-B288-999B6E1ECAB8}"/>
  </hyperlinks>
  <pageMargins left="0.7" right="0.7" top="0.75" bottom="0.75" header="0.3" footer="0.3"/>
  <tableParts count="1">
    <tablePart r:id="rId9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66C5-6FA7-4B5E-9122-036D6912C490}">
  <dimension ref="A1:F116"/>
  <sheetViews>
    <sheetView topLeftCell="A109" workbookViewId="0">
      <selection activeCell="A117" sqref="A117:XFD11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539</v>
      </c>
      <c r="B2" s="2">
        <v>44107</v>
      </c>
      <c r="C2" s="3">
        <v>70</v>
      </c>
      <c r="D2" s="3">
        <v>41</v>
      </c>
      <c r="E2" s="3">
        <v>64</v>
      </c>
      <c r="F2" s="4">
        <v>52131</v>
      </c>
    </row>
    <row r="3" spans="1:6" ht="15.75">
      <c r="A3" s="5" t="s">
        <v>1534</v>
      </c>
      <c r="B3" s="6"/>
      <c r="C3" s="6">
        <v>67</v>
      </c>
      <c r="D3" s="6">
        <v>45</v>
      </c>
      <c r="E3" s="6">
        <v>44</v>
      </c>
      <c r="F3" s="7">
        <v>19207</v>
      </c>
    </row>
    <row r="4" spans="1:6" ht="30.75">
      <c r="A4" s="2" t="s">
        <v>1960</v>
      </c>
      <c r="B4" s="2">
        <v>44102</v>
      </c>
      <c r="C4" s="3">
        <v>57</v>
      </c>
      <c r="D4" s="3">
        <v>44</v>
      </c>
      <c r="E4" s="3">
        <v>52</v>
      </c>
      <c r="F4" s="4">
        <v>396815</v>
      </c>
    </row>
    <row r="5" spans="1:6" ht="15.75">
      <c r="A5" s="5" t="s">
        <v>370</v>
      </c>
      <c r="B5" s="6"/>
      <c r="C5" s="6">
        <v>56</v>
      </c>
      <c r="D5" s="9" t="s">
        <v>353</v>
      </c>
      <c r="E5" s="6">
        <v>63</v>
      </c>
      <c r="F5" s="7">
        <v>23832</v>
      </c>
    </row>
    <row r="6" spans="1:6" ht="45.75">
      <c r="A6" s="2" t="s">
        <v>1961</v>
      </c>
      <c r="B6" s="3"/>
      <c r="C6" s="3">
        <v>55</v>
      </c>
      <c r="D6" s="3">
        <v>54</v>
      </c>
      <c r="E6" s="3">
        <v>44</v>
      </c>
      <c r="F6" s="4">
        <v>17843</v>
      </c>
    </row>
    <row r="7" spans="1:6" ht="30.75">
      <c r="A7" s="5" t="s">
        <v>1962</v>
      </c>
      <c r="B7" s="6"/>
      <c r="C7" s="6">
        <v>53</v>
      </c>
      <c r="D7" s="6">
        <v>39</v>
      </c>
      <c r="E7" s="6">
        <v>51</v>
      </c>
      <c r="F7" s="7">
        <v>46121</v>
      </c>
    </row>
    <row r="8" spans="1:6" ht="15.75">
      <c r="A8" s="2" t="s">
        <v>1963</v>
      </c>
      <c r="B8" s="3"/>
      <c r="C8" s="3">
        <v>52</v>
      </c>
      <c r="D8" s="3">
        <v>34</v>
      </c>
      <c r="E8" s="3">
        <v>43</v>
      </c>
      <c r="F8" s="4">
        <v>18062</v>
      </c>
    </row>
    <row r="9" spans="1:6" ht="15.75">
      <c r="A9" s="5" t="s">
        <v>1964</v>
      </c>
      <c r="B9" s="6"/>
      <c r="C9" s="6">
        <v>50</v>
      </c>
      <c r="D9" s="9" t="s">
        <v>353</v>
      </c>
      <c r="E9" s="6">
        <v>43</v>
      </c>
      <c r="F9" s="7">
        <v>25793</v>
      </c>
    </row>
    <row r="10" spans="1:6" ht="30.75">
      <c r="A10" s="2" t="s">
        <v>1965</v>
      </c>
      <c r="B10" s="2">
        <v>45205</v>
      </c>
      <c r="C10" s="3">
        <v>49</v>
      </c>
      <c r="D10" s="3">
        <v>44</v>
      </c>
      <c r="E10" s="3">
        <v>36</v>
      </c>
      <c r="F10" s="4">
        <v>296943</v>
      </c>
    </row>
    <row r="11" spans="1:6" ht="15.75">
      <c r="A11" s="5" t="s">
        <v>1966</v>
      </c>
      <c r="B11" s="6"/>
      <c r="C11" s="6">
        <v>49</v>
      </c>
      <c r="D11" s="9" t="s">
        <v>353</v>
      </c>
      <c r="E11" s="6">
        <v>50</v>
      </c>
      <c r="F11" s="7">
        <v>17963</v>
      </c>
    </row>
    <row r="12" spans="1:6" ht="15.75">
      <c r="A12" s="2" t="s">
        <v>1967</v>
      </c>
      <c r="B12" s="2">
        <v>44310</v>
      </c>
      <c r="C12" s="3">
        <v>48</v>
      </c>
      <c r="D12" s="3">
        <v>30</v>
      </c>
      <c r="E12" s="3">
        <v>43</v>
      </c>
      <c r="F12" s="4">
        <v>199110</v>
      </c>
    </row>
    <row r="13" spans="1:6" ht="15.75">
      <c r="A13" s="5" t="s">
        <v>1122</v>
      </c>
      <c r="B13" s="5">
        <v>44703</v>
      </c>
      <c r="C13" s="6">
        <v>48</v>
      </c>
      <c r="D13" s="9" t="s">
        <v>353</v>
      </c>
      <c r="E13" s="6">
        <v>43</v>
      </c>
      <c r="F13" s="7">
        <v>73007</v>
      </c>
    </row>
    <row r="14" spans="1:6" ht="15.75">
      <c r="A14" s="2" t="s">
        <v>594</v>
      </c>
      <c r="B14" s="3"/>
      <c r="C14" s="3">
        <v>48</v>
      </c>
      <c r="D14" s="8" t="s">
        <v>353</v>
      </c>
      <c r="E14" s="3">
        <v>46</v>
      </c>
      <c r="F14" s="4">
        <v>16734</v>
      </c>
    </row>
    <row r="15" spans="1:6" ht="30.75">
      <c r="A15" s="5" t="s">
        <v>1968</v>
      </c>
      <c r="B15" s="6"/>
      <c r="C15" s="6">
        <v>47</v>
      </c>
      <c r="D15" s="6">
        <v>33</v>
      </c>
      <c r="E15" s="6">
        <v>43</v>
      </c>
      <c r="F15" s="7">
        <v>22295</v>
      </c>
    </row>
    <row r="16" spans="1:6" ht="30.75">
      <c r="A16" s="2" t="s">
        <v>1763</v>
      </c>
      <c r="B16" s="3"/>
      <c r="C16" s="3">
        <v>47</v>
      </c>
      <c r="D16" s="8" t="s">
        <v>353</v>
      </c>
      <c r="E16" s="3">
        <v>37</v>
      </c>
      <c r="F16" s="4">
        <v>20226</v>
      </c>
    </row>
    <row r="17" spans="1:6" ht="30.75">
      <c r="A17" s="5" t="s">
        <v>1969</v>
      </c>
      <c r="B17" s="6"/>
      <c r="C17" s="6">
        <v>47</v>
      </c>
      <c r="D17" s="6">
        <v>26</v>
      </c>
      <c r="E17" s="6">
        <v>42</v>
      </c>
      <c r="F17" s="7">
        <v>19155</v>
      </c>
    </row>
    <row r="18" spans="1:6" ht="15.75">
      <c r="A18" s="2" t="s">
        <v>1970</v>
      </c>
      <c r="B18" s="2">
        <v>43613</v>
      </c>
      <c r="C18" s="3">
        <v>46</v>
      </c>
      <c r="D18" s="8" t="s">
        <v>353</v>
      </c>
      <c r="E18" s="3">
        <v>46</v>
      </c>
      <c r="F18" s="4">
        <v>287208</v>
      </c>
    </row>
    <row r="19" spans="1:6" ht="30.75">
      <c r="A19" s="5" t="s">
        <v>1971</v>
      </c>
      <c r="B19" s="5">
        <v>44221</v>
      </c>
      <c r="C19" s="6">
        <v>46</v>
      </c>
      <c r="D19" s="9" t="s">
        <v>353</v>
      </c>
      <c r="E19" s="6">
        <v>41</v>
      </c>
      <c r="F19" s="7">
        <v>49652</v>
      </c>
    </row>
    <row r="20" spans="1:6" ht="15.75">
      <c r="A20" s="2" t="s">
        <v>1972</v>
      </c>
      <c r="B20" s="2">
        <v>45406</v>
      </c>
      <c r="C20" s="3">
        <v>45</v>
      </c>
      <c r="D20" s="8" t="s">
        <v>353</v>
      </c>
      <c r="E20" s="3">
        <v>47</v>
      </c>
      <c r="F20" s="4">
        <v>141527</v>
      </c>
    </row>
    <row r="21" spans="1:6" ht="30.75">
      <c r="A21" s="5" t="s">
        <v>1973</v>
      </c>
      <c r="B21" s="6"/>
      <c r="C21" s="6">
        <v>45</v>
      </c>
      <c r="D21" s="6">
        <v>26</v>
      </c>
      <c r="E21" s="6">
        <v>49</v>
      </c>
      <c r="F21" s="7">
        <v>33771</v>
      </c>
    </row>
    <row r="22" spans="1:6" ht="30.75">
      <c r="A22" s="2" t="s">
        <v>1974</v>
      </c>
      <c r="B22" s="3"/>
      <c r="C22" s="3">
        <v>45</v>
      </c>
      <c r="D22" s="3">
        <v>47</v>
      </c>
      <c r="E22" s="3">
        <v>45</v>
      </c>
      <c r="F22" s="4">
        <v>28448</v>
      </c>
    </row>
    <row r="23" spans="1:6" ht="45.75">
      <c r="A23" s="5" t="s">
        <v>1975</v>
      </c>
      <c r="B23" s="6"/>
      <c r="C23" s="6">
        <v>45</v>
      </c>
      <c r="D23" s="9" t="s">
        <v>353</v>
      </c>
      <c r="E23" s="6">
        <v>47</v>
      </c>
      <c r="F23" s="7">
        <v>17288</v>
      </c>
    </row>
    <row r="24" spans="1:6" ht="30.75">
      <c r="A24" s="2" t="s">
        <v>1976</v>
      </c>
      <c r="B24" s="3"/>
      <c r="C24" s="3">
        <v>44</v>
      </c>
      <c r="D24" s="3">
        <v>36</v>
      </c>
      <c r="E24" s="3">
        <v>37</v>
      </c>
      <c r="F24" s="4">
        <v>28849</v>
      </c>
    </row>
    <row r="25" spans="1:6" ht="15.75">
      <c r="A25" s="5" t="s">
        <v>382</v>
      </c>
      <c r="B25" s="6"/>
      <c r="C25" s="6">
        <v>44</v>
      </c>
      <c r="D25" s="6">
        <v>18</v>
      </c>
      <c r="E25" s="6">
        <v>53</v>
      </c>
      <c r="F25" s="7">
        <v>21371</v>
      </c>
    </row>
    <row r="26" spans="1:6" ht="30.75">
      <c r="A26" s="2" t="s">
        <v>1977</v>
      </c>
      <c r="B26" s="2">
        <v>44116</v>
      </c>
      <c r="C26" s="3">
        <v>44</v>
      </c>
      <c r="D26" s="3">
        <v>39</v>
      </c>
      <c r="E26" s="3">
        <v>43</v>
      </c>
      <c r="F26" s="4">
        <v>20213</v>
      </c>
    </row>
    <row r="27" spans="1:6" ht="30.75">
      <c r="A27" s="5" t="s">
        <v>1388</v>
      </c>
      <c r="B27" s="6"/>
      <c r="C27" s="6">
        <v>43</v>
      </c>
      <c r="D27" s="9" t="s">
        <v>353</v>
      </c>
      <c r="E27" s="6">
        <v>54</v>
      </c>
      <c r="F27" s="7">
        <v>30028</v>
      </c>
    </row>
    <row r="28" spans="1:6" ht="15.75">
      <c r="A28" s="2" t="s">
        <v>1978</v>
      </c>
      <c r="B28" s="3"/>
      <c r="C28" s="3">
        <v>43</v>
      </c>
      <c r="D28" s="8" t="s">
        <v>353</v>
      </c>
      <c r="E28" s="3">
        <v>44</v>
      </c>
      <c r="F28" s="4">
        <v>22322</v>
      </c>
    </row>
    <row r="29" spans="1:6" ht="15.75">
      <c r="A29" s="5" t="s">
        <v>1979</v>
      </c>
      <c r="B29" s="5">
        <v>44134</v>
      </c>
      <c r="C29" s="6">
        <v>42</v>
      </c>
      <c r="D29" s="6">
        <v>30</v>
      </c>
      <c r="E29" s="6">
        <v>38</v>
      </c>
      <c r="F29" s="7">
        <v>81601</v>
      </c>
    </row>
    <row r="30" spans="1:6" ht="15.75">
      <c r="A30" s="2" t="s">
        <v>1980</v>
      </c>
      <c r="B30" s="2">
        <v>45015</v>
      </c>
      <c r="C30" s="3">
        <v>42</v>
      </c>
      <c r="D30" s="3">
        <v>13</v>
      </c>
      <c r="E30" s="3">
        <v>41</v>
      </c>
      <c r="F30" s="4">
        <v>62477</v>
      </c>
    </row>
    <row r="31" spans="1:6" ht="30.75">
      <c r="A31" s="5" t="s">
        <v>319</v>
      </c>
      <c r="B31" s="6"/>
      <c r="C31" s="6">
        <v>42</v>
      </c>
      <c r="D31" s="9" t="s">
        <v>353</v>
      </c>
      <c r="E31" s="6">
        <v>46</v>
      </c>
      <c r="F31" s="7">
        <v>60608</v>
      </c>
    </row>
    <row r="32" spans="1:6" ht="15.75">
      <c r="A32" s="2" t="s">
        <v>1981</v>
      </c>
      <c r="B32" s="3"/>
      <c r="C32" s="3">
        <v>42</v>
      </c>
      <c r="D32" s="8" t="s">
        <v>353</v>
      </c>
      <c r="E32" s="3">
        <v>45</v>
      </c>
      <c r="F32" s="4">
        <v>38771</v>
      </c>
    </row>
    <row r="33" spans="1:6" ht="30.75">
      <c r="A33" s="5" t="s">
        <v>1982</v>
      </c>
      <c r="B33" s="6"/>
      <c r="C33" s="6">
        <v>42</v>
      </c>
      <c r="D33" s="9" t="s">
        <v>353</v>
      </c>
      <c r="E33" s="6">
        <v>39</v>
      </c>
      <c r="F33" s="7">
        <v>26550</v>
      </c>
    </row>
    <row r="34" spans="1:6" ht="15.75">
      <c r="A34" s="2" t="s">
        <v>1983</v>
      </c>
      <c r="B34" s="3"/>
      <c r="C34" s="3">
        <v>42</v>
      </c>
      <c r="D34" s="8" t="s">
        <v>353</v>
      </c>
      <c r="E34" s="3">
        <v>51</v>
      </c>
      <c r="F34" s="4">
        <v>20522</v>
      </c>
    </row>
    <row r="35" spans="1:6" ht="76.5">
      <c r="A35" s="5" t="s">
        <v>1984</v>
      </c>
      <c r="B35" s="5">
        <v>43229</v>
      </c>
      <c r="C35" s="6">
        <v>41</v>
      </c>
      <c r="D35" s="6">
        <v>30</v>
      </c>
      <c r="E35" s="6">
        <v>48</v>
      </c>
      <c r="F35" s="7">
        <v>787033</v>
      </c>
    </row>
    <row r="36" spans="1:6" ht="15.75">
      <c r="A36" s="2" t="s">
        <v>1985</v>
      </c>
      <c r="B36" s="3"/>
      <c r="C36" s="3">
        <v>41</v>
      </c>
      <c r="D36" s="8" t="s">
        <v>353</v>
      </c>
      <c r="E36" s="3">
        <v>43</v>
      </c>
      <c r="F36" s="4">
        <v>56163</v>
      </c>
    </row>
    <row r="37" spans="1:6" ht="15.75">
      <c r="A37" s="5" t="s">
        <v>758</v>
      </c>
      <c r="B37" s="6"/>
      <c r="C37" s="6">
        <v>41</v>
      </c>
      <c r="D37" s="9" t="s">
        <v>353</v>
      </c>
      <c r="E37" s="6">
        <v>43</v>
      </c>
      <c r="F37" s="7">
        <v>38780</v>
      </c>
    </row>
    <row r="38" spans="1:6" ht="15.75">
      <c r="A38" s="2" t="s">
        <v>1986</v>
      </c>
      <c r="B38" s="2">
        <v>44243</v>
      </c>
      <c r="C38" s="3">
        <v>41</v>
      </c>
      <c r="D38" s="8" t="s">
        <v>353</v>
      </c>
      <c r="E38" s="3">
        <v>48</v>
      </c>
      <c r="F38" s="4">
        <v>28904</v>
      </c>
    </row>
    <row r="39" spans="1:6" ht="30.75">
      <c r="A39" s="5" t="s">
        <v>1987</v>
      </c>
      <c r="B39" s="6"/>
      <c r="C39" s="6">
        <v>41</v>
      </c>
      <c r="D39" s="9" t="s">
        <v>353</v>
      </c>
      <c r="E39" s="6">
        <v>37</v>
      </c>
      <c r="F39" s="7">
        <v>25487</v>
      </c>
    </row>
    <row r="40" spans="1:6" ht="30.75">
      <c r="A40" s="2" t="s">
        <v>1988</v>
      </c>
      <c r="B40" s="3"/>
      <c r="C40" s="3">
        <v>41</v>
      </c>
      <c r="D40" s="3">
        <v>38</v>
      </c>
      <c r="E40" s="3">
        <v>42</v>
      </c>
      <c r="F40" s="4">
        <v>20718</v>
      </c>
    </row>
    <row r="41" spans="1:6" ht="15.75">
      <c r="A41" s="5" t="s">
        <v>513</v>
      </c>
      <c r="B41" s="6"/>
      <c r="C41" s="6">
        <v>41</v>
      </c>
      <c r="D41" s="9" t="s">
        <v>353</v>
      </c>
      <c r="E41" s="6">
        <v>39</v>
      </c>
      <c r="F41" s="7">
        <v>20362</v>
      </c>
    </row>
    <row r="42" spans="1:6" ht="30.75">
      <c r="A42" s="2" t="s">
        <v>1989</v>
      </c>
      <c r="B42" s="2">
        <v>44126</v>
      </c>
      <c r="C42" s="3">
        <v>41</v>
      </c>
      <c r="D42" s="3">
        <v>32</v>
      </c>
      <c r="E42" s="3">
        <v>41</v>
      </c>
      <c r="F42" s="4">
        <v>16826</v>
      </c>
    </row>
    <row r="43" spans="1:6" ht="15.75">
      <c r="A43" s="5" t="s">
        <v>1990</v>
      </c>
      <c r="B43" s="6"/>
      <c r="C43" s="6">
        <v>40</v>
      </c>
      <c r="D43" s="9" t="s">
        <v>353</v>
      </c>
      <c r="E43" s="6">
        <v>39</v>
      </c>
      <c r="F43" s="7">
        <v>32149</v>
      </c>
    </row>
    <row r="44" spans="1:6" ht="30.75">
      <c r="A44" s="2" t="s">
        <v>1991</v>
      </c>
      <c r="B44" s="2">
        <v>44137</v>
      </c>
      <c r="C44" s="3">
        <v>40</v>
      </c>
      <c r="D44" s="3">
        <v>35</v>
      </c>
      <c r="E44" s="3">
        <v>41</v>
      </c>
      <c r="F44" s="4">
        <v>23138</v>
      </c>
    </row>
    <row r="45" spans="1:6" ht="30.75">
      <c r="A45" s="5" t="s">
        <v>1992</v>
      </c>
      <c r="B45" s="6"/>
      <c r="C45" s="6">
        <v>40</v>
      </c>
      <c r="D45" s="9" t="s">
        <v>353</v>
      </c>
      <c r="E45" s="6">
        <v>38</v>
      </c>
      <c r="F45" s="7">
        <v>21901</v>
      </c>
    </row>
    <row r="46" spans="1:6" ht="30.75">
      <c r="A46" s="2" t="s">
        <v>1825</v>
      </c>
      <c r="B46" s="3"/>
      <c r="C46" s="3">
        <v>40</v>
      </c>
      <c r="D46" s="8" t="s">
        <v>353</v>
      </c>
      <c r="E46" s="3">
        <v>39</v>
      </c>
      <c r="F46" s="4">
        <v>16990</v>
      </c>
    </row>
    <row r="47" spans="1:6" ht="15.75">
      <c r="A47" s="5" t="s">
        <v>1993</v>
      </c>
      <c r="B47" s="6"/>
      <c r="C47" s="6">
        <v>39</v>
      </c>
      <c r="D47" s="9" t="s">
        <v>353</v>
      </c>
      <c r="E47" s="6">
        <v>40</v>
      </c>
      <c r="F47" s="7">
        <v>41202</v>
      </c>
    </row>
    <row r="48" spans="1:6" ht="30.75">
      <c r="A48" s="2" t="s">
        <v>1994</v>
      </c>
      <c r="B48" s="3"/>
      <c r="C48" s="3">
        <v>39</v>
      </c>
      <c r="D48" s="8" t="s">
        <v>353</v>
      </c>
      <c r="E48" s="3">
        <v>36</v>
      </c>
      <c r="F48" s="4">
        <v>17488</v>
      </c>
    </row>
    <row r="49" spans="1:6" ht="15.75">
      <c r="A49" s="5" t="s">
        <v>1995</v>
      </c>
      <c r="B49" s="5">
        <v>44052</v>
      </c>
      <c r="C49" s="6">
        <v>38</v>
      </c>
      <c r="D49" s="9" t="s">
        <v>353</v>
      </c>
      <c r="E49" s="6">
        <v>40</v>
      </c>
      <c r="F49" s="7">
        <v>64097</v>
      </c>
    </row>
    <row r="50" spans="1:6" ht="30.75">
      <c r="A50" s="2" t="s">
        <v>1996</v>
      </c>
      <c r="B50" s="3"/>
      <c r="C50" s="3">
        <v>38</v>
      </c>
      <c r="D50" s="8" t="s">
        <v>353</v>
      </c>
      <c r="E50" s="3">
        <v>28</v>
      </c>
      <c r="F50" s="4">
        <v>18659</v>
      </c>
    </row>
    <row r="51" spans="1:6" ht="15.75">
      <c r="A51" s="5" t="s">
        <v>524</v>
      </c>
      <c r="B51" s="6"/>
      <c r="C51" s="6">
        <v>38</v>
      </c>
      <c r="D51" s="9" t="s">
        <v>353</v>
      </c>
      <c r="E51" s="6">
        <v>36</v>
      </c>
      <c r="F51" s="7">
        <v>17012</v>
      </c>
    </row>
    <row r="52" spans="1:6" ht="15.75">
      <c r="A52" s="2" t="s">
        <v>1997</v>
      </c>
      <c r="B52" s="2">
        <v>44123</v>
      </c>
      <c r="C52" s="3">
        <v>37</v>
      </c>
      <c r="D52" s="3">
        <v>39</v>
      </c>
      <c r="E52" s="3">
        <v>40</v>
      </c>
      <c r="F52" s="4">
        <v>48920</v>
      </c>
    </row>
    <row r="53" spans="1:6" ht="15.75">
      <c r="A53" s="5" t="s">
        <v>1237</v>
      </c>
      <c r="B53" s="6"/>
      <c r="C53" s="6">
        <v>37</v>
      </c>
      <c r="D53" s="9" t="s">
        <v>353</v>
      </c>
      <c r="E53" s="6">
        <v>39</v>
      </c>
      <c r="F53" s="7">
        <v>36837</v>
      </c>
    </row>
    <row r="54" spans="1:6" ht="30.75">
      <c r="A54" s="2" t="s">
        <v>1998</v>
      </c>
      <c r="B54" s="3"/>
      <c r="C54" s="3">
        <v>37</v>
      </c>
      <c r="D54" s="3">
        <v>25</v>
      </c>
      <c r="E54" s="3">
        <v>42</v>
      </c>
      <c r="F54" s="4">
        <v>19563</v>
      </c>
    </row>
    <row r="55" spans="1:6" ht="15.75">
      <c r="A55" s="5" t="s">
        <v>549</v>
      </c>
      <c r="B55" s="6"/>
      <c r="C55" s="6">
        <v>36</v>
      </c>
      <c r="D55" s="9" t="s">
        <v>353</v>
      </c>
      <c r="E55" s="6">
        <v>44</v>
      </c>
      <c r="F55" s="7">
        <v>47573</v>
      </c>
    </row>
    <row r="56" spans="1:6" ht="15.75">
      <c r="A56" s="2" t="s">
        <v>372</v>
      </c>
      <c r="B56" s="3"/>
      <c r="C56" s="3">
        <v>36</v>
      </c>
      <c r="D56" s="8" t="s">
        <v>353</v>
      </c>
      <c r="E56" s="3">
        <v>43</v>
      </c>
      <c r="F56" s="4">
        <v>25058</v>
      </c>
    </row>
    <row r="57" spans="1:6" ht="15.75">
      <c r="A57" s="5" t="s">
        <v>1171</v>
      </c>
      <c r="B57" s="6"/>
      <c r="C57" s="6">
        <v>36</v>
      </c>
      <c r="D57" s="9" t="s">
        <v>353</v>
      </c>
      <c r="E57" s="6">
        <v>36</v>
      </c>
      <c r="F57" s="7">
        <v>19266</v>
      </c>
    </row>
    <row r="58" spans="1:6" ht="15.75">
      <c r="A58" s="2" t="s">
        <v>650</v>
      </c>
      <c r="B58" s="3"/>
      <c r="C58" s="3">
        <v>35</v>
      </c>
      <c r="D58" s="8" t="s">
        <v>353</v>
      </c>
      <c r="E58" s="3">
        <v>42</v>
      </c>
      <c r="F58" s="4">
        <v>25201</v>
      </c>
    </row>
    <row r="59" spans="1:6" ht="15.75">
      <c r="A59" s="5" t="s">
        <v>1999</v>
      </c>
      <c r="B59" s="5">
        <v>44017</v>
      </c>
      <c r="C59" s="6">
        <v>35</v>
      </c>
      <c r="D59" s="6">
        <v>13</v>
      </c>
      <c r="E59" s="6">
        <v>49</v>
      </c>
      <c r="F59" s="7">
        <v>19093</v>
      </c>
    </row>
    <row r="60" spans="1:6" ht="30.75">
      <c r="A60" s="2" t="s">
        <v>2000</v>
      </c>
      <c r="B60" s="2">
        <v>44509</v>
      </c>
      <c r="C60" s="3">
        <v>34</v>
      </c>
      <c r="D60" s="8" t="s">
        <v>353</v>
      </c>
      <c r="E60" s="3">
        <v>34</v>
      </c>
      <c r="F60" s="4">
        <v>66982</v>
      </c>
    </row>
    <row r="61" spans="1:6" ht="15.75">
      <c r="A61" s="5" t="s">
        <v>1592</v>
      </c>
      <c r="B61" s="6"/>
      <c r="C61" s="6">
        <v>34</v>
      </c>
      <c r="D61" s="9" t="s">
        <v>353</v>
      </c>
      <c r="E61" s="6">
        <v>42</v>
      </c>
      <c r="F61" s="7">
        <v>41557</v>
      </c>
    </row>
    <row r="62" spans="1:6" ht="30.75">
      <c r="A62" s="2" t="s">
        <v>2001</v>
      </c>
      <c r="B62" s="3"/>
      <c r="C62" s="3">
        <v>34</v>
      </c>
      <c r="D62" s="8" t="s">
        <v>353</v>
      </c>
      <c r="E62" s="3">
        <v>40</v>
      </c>
      <c r="F62" s="4">
        <v>19124</v>
      </c>
    </row>
    <row r="63" spans="1:6" ht="30.75">
      <c r="A63" s="5" t="s">
        <v>879</v>
      </c>
      <c r="B63" s="6"/>
      <c r="C63" s="6">
        <v>33</v>
      </c>
      <c r="D63" s="6">
        <v>18</v>
      </c>
      <c r="E63" s="6">
        <v>37</v>
      </c>
      <c r="F63" s="7">
        <v>48694</v>
      </c>
    </row>
    <row r="64" spans="1:6" ht="15.75">
      <c r="A64" s="2" t="s">
        <v>2002</v>
      </c>
      <c r="B64" s="3"/>
      <c r="C64" s="3">
        <v>33</v>
      </c>
      <c r="D64" s="8" t="s">
        <v>353</v>
      </c>
      <c r="E64" s="3">
        <v>33</v>
      </c>
      <c r="F64" s="4">
        <v>26119</v>
      </c>
    </row>
    <row r="65" spans="1:6" ht="15.75">
      <c r="A65" s="5" t="s">
        <v>2003</v>
      </c>
      <c r="B65" s="6"/>
      <c r="C65" s="6">
        <v>32</v>
      </c>
      <c r="D65" s="9" t="s">
        <v>353</v>
      </c>
      <c r="E65" s="6">
        <v>38</v>
      </c>
      <c r="F65" s="7">
        <v>32352</v>
      </c>
    </row>
    <row r="66" spans="1:6" ht="15.75">
      <c r="A66" s="2" t="s">
        <v>2004</v>
      </c>
      <c r="B66" s="3"/>
      <c r="C66" s="3">
        <v>32</v>
      </c>
      <c r="D66" s="8" t="s">
        <v>353</v>
      </c>
      <c r="E66" s="3">
        <v>32</v>
      </c>
      <c r="F66" s="4">
        <v>21229</v>
      </c>
    </row>
    <row r="67" spans="1:6" ht="30.75">
      <c r="A67" s="5" t="s">
        <v>2005</v>
      </c>
      <c r="B67" s="6"/>
      <c r="C67" s="6">
        <v>32</v>
      </c>
      <c r="D67" s="9" t="s">
        <v>353</v>
      </c>
      <c r="E67" s="6">
        <v>38</v>
      </c>
      <c r="F67" s="7">
        <v>19212</v>
      </c>
    </row>
    <row r="68" spans="1:6" ht="30.75">
      <c r="A68" s="2" t="s">
        <v>2006</v>
      </c>
      <c r="B68" s="2">
        <v>44902</v>
      </c>
      <c r="C68" s="3">
        <v>31</v>
      </c>
      <c r="D68" s="8" t="s">
        <v>353</v>
      </c>
      <c r="E68" s="3">
        <v>32</v>
      </c>
      <c r="F68" s="4">
        <v>47821</v>
      </c>
    </row>
    <row r="69" spans="1:6" ht="30.75">
      <c r="A69" s="5" t="s">
        <v>2007</v>
      </c>
      <c r="B69" s="6"/>
      <c r="C69" s="6">
        <v>31</v>
      </c>
      <c r="D69" s="9" t="s">
        <v>353</v>
      </c>
      <c r="E69" s="6">
        <v>34</v>
      </c>
      <c r="F69" s="7">
        <v>21567</v>
      </c>
    </row>
    <row r="70" spans="1:6" ht="30.75">
      <c r="A70" s="2" t="s">
        <v>1460</v>
      </c>
      <c r="B70" s="3"/>
      <c r="C70" s="3">
        <v>31</v>
      </c>
      <c r="D70" s="3">
        <v>21</v>
      </c>
      <c r="E70" s="3">
        <v>24</v>
      </c>
      <c r="F70" s="4">
        <v>19167</v>
      </c>
    </row>
    <row r="71" spans="1:6" ht="15.75">
      <c r="A71" s="5" t="s">
        <v>2008</v>
      </c>
      <c r="B71" s="6"/>
      <c r="C71" s="6">
        <v>30</v>
      </c>
      <c r="D71" s="9" t="s">
        <v>353</v>
      </c>
      <c r="E71" s="6">
        <v>34</v>
      </c>
      <c r="F71" s="7">
        <v>26678</v>
      </c>
    </row>
    <row r="72" spans="1:6" ht="30.75">
      <c r="A72" s="2" t="s">
        <v>2009</v>
      </c>
      <c r="B72" s="3"/>
      <c r="C72" s="3">
        <v>30</v>
      </c>
      <c r="D72" s="8" t="s">
        <v>353</v>
      </c>
      <c r="E72" s="3">
        <v>39</v>
      </c>
      <c r="F72" s="4">
        <v>23999</v>
      </c>
    </row>
    <row r="73" spans="1:6" ht="30.75">
      <c r="A73" s="5" t="s">
        <v>2010</v>
      </c>
      <c r="B73" s="6"/>
      <c r="C73" s="6">
        <v>30</v>
      </c>
      <c r="D73" s="9" t="s">
        <v>353</v>
      </c>
      <c r="E73" s="6">
        <v>36</v>
      </c>
      <c r="F73" s="7">
        <v>22268</v>
      </c>
    </row>
    <row r="74" spans="1:6" ht="15.75">
      <c r="A74" s="2" t="s">
        <v>2011</v>
      </c>
      <c r="B74" s="3"/>
      <c r="C74" s="3">
        <v>29</v>
      </c>
      <c r="D74" s="8" t="s">
        <v>353</v>
      </c>
      <c r="E74" s="3">
        <v>39</v>
      </c>
      <c r="F74" s="4">
        <v>54533</v>
      </c>
    </row>
    <row r="75" spans="1:6" ht="30.75">
      <c r="A75" s="5" t="s">
        <v>2012</v>
      </c>
      <c r="B75" s="6"/>
      <c r="C75" s="6">
        <v>29</v>
      </c>
      <c r="D75" s="6">
        <v>21</v>
      </c>
      <c r="E75" s="6">
        <v>37</v>
      </c>
      <c r="F75" s="7">
        <v>35893</v>
      </c>
    </row>
    <row r="76" spans="1:6" ht="30.75">
      <c r="A76" s="2" t="s">
        <v>2013</v>
      </c>
      <c r="B76" s="3"/>
      <c r="C76" s="3">
        <v>29</v>
      </c>
      <c r="D76" s="8" t="s">
        <v>353</v>
      </c>
      <c r="E76" s="3">
        <v>36</v>
      </c>
      <c r="F76" s="4">
        <v>35376</v>
      </c>
    </row>
    <row r="77" spans="1:6" ht="15.75">
      <c r="A77" s="5" t="s">
        <v>54</v>
      </c>
      <c r="B77" s="6"/>
      <c r="C77" s="6">
        <v>29</v>
      </c>
      <c r="D77" s="9" t="s">
        <v>353</v>
      </c>
      <c r="E77" s="6">
        <v>35</v>
      </c>
      <c r="F77" s="7">
        <v>34753</v>
      </c>
    </row>
    <row r="78" spans="1:6" ht="15.75">
      <c r="A78" s="2" t="s">
        <v>704</v>
      </c>
      <c r="B78" s="2">
        <v>45014</v>
      </c>
      <c r="C78" s="3">
        <v>28</v>
      </c>
      <c r="D78" s="3">
        <v>6</v>
      </c>
      <c r="E78" s="3">
        <v>30</v>
      </c>
      <c r="F78" s="4">
        <v>42510</v>
      </c>
    </row>
    <row r="79" spans="1:6" ht="30.75">
      <c r="A79" s="5" t="s">
        <v>2014</v>
      </c>
      <c r="B79" s="6"/>
      <c r="C79" s="6">
        <v>28</v>
      </c>
      <c r="D79" s="9" t="s">
        <v>353</v>
      </c>
      <c r="E79" s="6">
        <v>34</v>
      </c>
      <c r="F79" s="7">
        <v>38101</v>
      </c>
    </row>
    <row r="80" spans="1:6" ht="30.75">
      <c r="A80" s="2" t="s">
        <v>2015</v>
      </c>
      <c r="B80" s="3"/>
      <c r="C80" s="3">
        <v>28</v>
      </c>
      <c r="D80" s="8" t="s">
        <v>353</v>
      </c>
      <c r="E80" s="3">
        <v>50</v>
      </c>
      <c r="F80" s="4">
        <v>36120</v>
      </c>
    </row>
    <row r="81" spans="1:6" ht="30.75">
      <c r="A81" s="5" t="s">
        <v>2016</v>
      </c>
      <c r="B81" s="5">
        <v>44070</v>
      </c>
      <c r="C81" s="6">
        <v>28</v>
      </c>
      <c r="D81" s="6">
        <v>23</v>
      </c>
      <c r="E81" s="6">
        <v>38</v>
      </c>
      <c r="F81" s="7">
        <v>32718</v>
      </c>
    </row>
    <row r="82" spans="1:6" ht="15.75">
      <c r="A82" s="2" t="s">
        <v>2017</v>
      </c>
      <c r="B82" s="3"/>
      <c r="C82" s="3">
        <v>28</v>
      </c>
      <c r="D82" s="8" t="s">
        <v>353</v>
      </c>
      <c r="E82" s="3">
        <v>47</v>
      </c>
      <c r="F82" s="4">
        <v>25719</v>
      </c>
    </row>
    <row r="83" spans="1:6" ht="30.75">
      <c r="A83" s="5" t="s">
        <v>2018</v>
      </c>
      <c r="B83" s="6"/>
      <c r="C83" s="6">
        <v>27</v>
      </c>
      <c r="D83" s="9" t="s">
        <v>353</v>
      </c>
      <c r="E83" s="6">
        <v>48</v>
      </c>
      <c r="F83" s="7">
        <v>35575</v>
      </c>
    </row>
    <row r="84" spans="1:6" ht="30.75">
      <c r="A84" s="2" t="s">
        <v>2019</v>
      </c>
      <c r="B84" s="3"/>
      <c r="C84" s="3">
        <v>27</v>
      </c>
      <c r="D84" s="8" t="s">
        <v>353</v>
      </c>
      <c r="E84" s="3">
        <v>32</v>
      </c>
      <c r="F84" s="4">
        <v>29677</v>
      </c>
    </row>
    <row r="85" spans="1:6" ht="30.75">
      <c r="A85" s="5" t="s">
        <v>2020</v>
      </c>
      <c r="B85" s="6"/>
      <c r="C85" s="6">
        <v>27</v>
      </c>
      <c r="D85" s="9" t="s">
        <v>353</v>
      </c>
      <c r="E85" s="6">
        <v>31</v>
      </c>
      <c r="F85" s="7">
        <v>20181</v>
      </c>
    </row>
    <row r="86" spans="1:6" ht="15.75">
      <c r="A86" s="2" t="s">
        <v>2021</v>
      </c>
      <c r="B86" s="3"/>
      <c r="C86" s="3">
        <v>27</v>
      </c>
      <c r="D86" s="8" t="s">
        <v>353</v>
      </c>
      <c r="E86" s="3">
        <v>39</v>
      </c>
      <c r="F86" s="4">
        <v>18965</v>
      </c>
    </row>
    <row r="87" spans="1:6" ht="15.75">
      <c r="A87" s="5" t="s">
        <v>2022</v>
      </c>
      <c r="B87" s="6"/>
      <c r="C87" s="6">
        <v>26</v>
      </c>
      <c r="D87" s="6">
        <v>23</v>
      </c>
      <c r="E87" s="6">
        <v>34</v>
      </c>
      <c r="F87" s="7">
        <v>33248</v>
      </c>
    </row>
    <row r="88" spans="1:6" ht="30.75">
      <c r="A88" s="2" t="s">
        <v>1094</v>
      </c>
      <c r="B88" s="3"/>
      <c r="C88" s="3">
        <v>26</v>
      </c>
      <c r="D88" s="3">
        <v>22</v>
      </c>
      <c r="E88" s="3">
        <v>32</v>
      </c>
      <c r="F88" s="4">
        <v>18720</v>
      </c>
    </row>
    <row r="89" spans="1:6" ht="15.75">
      <c r="A89" s="5" t="s">
        <v>2023</v>
      </c>
      <c r="B89" s="6"/>
      <c r="C89" s="6">
        <v>26</v>
      </c>
      <c r="D89" s="9" t="s">
        <v>353</v>
      </c>
      <c r="E89" s="6">
        <v>41</v>
      </c>
      <c r="F89" s="7">
        <v>18577</v>
      </c>
    </row>
    <row r="90" spans="1:6" ht="30.75">
      <c r="A90" s="2" t="s">
        <v>2024</v>
      </c>
      <c r="B90" s="3"/>
      <c r="C90" s="3">
        <v>25</v>
      </c>
      <c r="D90" s="8" t="s">
        <v>353</v>
      </c>
      <c r="E90" s="3">
        <v>37</v>
      </c>
      <c r="F90" s="4">
        <v>20623</v>
      </c>
    </row>
    <row r="91" spans="1:6" ht="15.75">
      <c r="A91" s="5" t="s">
        <v>2025</v>
      </c>
      <c r="B91" s="5">
        <v>44145</v>
      </c>
      <c r="C91" s="6">
        <v>24</v>
      </c>
      <c r="D91" s="6">
        <v>30</v>
      </c>
      <c r="E91" s="6">
        <v>34</v>
      </c>
      <c r="F91" s="7">
        <v>32729</v>
      </c>
    </row>
    <row r="92" spans="1:6" ht="30.75">
      <c r="A92" s="2" t="s">
        <v>2026</v>
      </c>
      <c r="B92" s="2">
        <v>44012</v>
      </c>
      <c r="C92" s="3">
        <v>24</v>
      </c>
      <c r="D92" s="8" t="s">
        <v>353</v>
      </c>
      <c r="E92" s="3">
        <v>38</v>
      </c>
      <c r="F92" s="4">
        <v>22581</v>
      </c>
    </row>
    <row r="93" spans="1:6" ht="15.75">
      <c r="A93" s="5" t="s">
        <v>2027</v>
      </c>
      <c r="B93" s="6"/>
      <c r="C93" s="6">
        <v>23</v>
      </c>
      <c r="D93" s="9" t="s">
        <v>353</v>
      </c>
      <c r="E93" s="6">
        <v>41</v>
      </c>
      <c r="F93" s="7">
        <v>28435</v>
      </c>
    </row>
    <row r="94" spans="1:6" ht="30.75">
      <c r="A94" s="2" t="s">
        <v>2028</v>
      </c>
      <c r="B94" s="3"/>
      <c r="C94" s="3">
        <v>23</v>
      </c>
      <c r="D94" s="8" t="s">
        <v>353</v>
      </c>
      <c r="E94" s="3">
        <v>40</v>
      </c>
      <c r="F94" s="4">
        <v>22094</v>
      </c>
    </row>
    <row r="95" spans="1:6" ht="15.75">
      <c r="A95" s="5" t="s">
        <v>83</v>
      </c>
      <c r="B95" s="5">
        <v>43616</v>
      </c>
      <c r="C95" s="6">
        <v>23</v>
      </c>
      <c r="D95" s="9" t="s">
        <v>353</v>
      </c>
      <c r="E95" s="6">
        <v>36</v>
      </c>
      <c r="F95" s="7">
        <v>20291</v>
      </c>
    </row>
    <row r="96" spans="1:6" ht="15.75">
      <c r="A96" s="2" t="s">
        <v>2029</v>
      </c>
      <c r="B96" s="2">
        <v>44224</v>
      </c>
      <c r="C96" s="3">
        <v>22</v>
      </c>
      <c r="D96" s="8" t="s">
        <v>353</v>
      </c>
      <c r="E96" s="3">
        <v>34</v>
      </c>
      <c r="F96" s="4">
        <v>34837</v>
      </c>
    </row>
    <row r="97" spans="1:6" ht="30.75">
      <c r="A97" s="5" t="s">
        <v>2030</v>
      </c>
      <c r="B97" s="6"/>
      <c r="C97" s="6">
        <v>22</v>
      </c>
      <c r="D97" s="9" t="s">
        <v>353</v>
      </c>
      <c r="E97" s="6">
        <v>32</v>
      </c>
      <c r="F97" s="7">
        <v>34255</v>
      </c>
    </row>
    <row r="98" spans="1:6" ht="15.75">
      <c r="A98" s="2" t="s">
        <v>2031</v>
      </c>
      <c r="B98" s="3"/>
      <c r="C98" s="3">
        <v>22</v>
      </c>
      <c r="D98" s="8" t="s">
        <v>353</v>
      </c>
      <c r="E98" s="3">
        <v>32</v>
      </c>
      <c r="F98" s="4">
        <v>20033</v>
      </c>
    </row>
    <row r="99" spans="1:6" ht="15.75">
      <c r="A99" s="5" t="s">
        <v>2032</v>
      </c>
      <c r="B99" s="6"/>
      <c r="C99" s="6">
        <v>21</v>
      </c>
      <c r="D99" s="9" t="s">
        <v>353</v>
      </c>
      <c r="E99" s="6">
        <v>32</v>
      </c>
      <c r="F99" s="7">
        <v>47159</v>
      </c>
    </row>
    <row r="100" spans="1:6" ht="30.75">
      <c r="A100" s="2" t="s">
        <v>2033</v>
      </c>
      <c r="B100" s="2">
        <v>44136</v>
      </c>
      <c r="C100" s="3">
        <v>20</v>
      </c>
      <c r="D100" s="3">
        <v>14</v>
      </c>
      <c r="E100" s="3">
        <v>32</v>
      </c>
      <c r="F100" s="4">
        <v>44750</v>
      </c>
    </row>
    <row r="101" spans="1:6" ht="15.75">
      <c r="A101" s="5" t="s">
        <v>2034</v>
      </c>
      <c r="B101" s="5">
        <v>45426</v>
      </c>
      <c r="C101" s="6">
        <v>19</v>
      </c>
      <c r="D101" s="9" t="s">
        <v>353</v>
      </c>
      <c r="E101" s="6">
        <v>32</v>
      </c>
      <c r="F101" s="7">
        <v>24431</v>
      </c>
    </row>
    <row r="102" spans="1:6" ht="30.75">
      <c r="A102" s="2" t="s">
        <v>2035</v>
      </c>
      <c r="B102" s="3"/>
      <c r="C102" s="3">
        <v>19</v>
      </c>
      <c r="D102" s="8" t="s">
        <v>353</v>
      </c>
      <c r="E102" s="3">
        <v>29</v>
      </c>
      <c r="F102" s="4">
        <v>18291</v>
      </c>
    </row>
    <row r="103" spans="1:6" ht="30.75">
      <c r="A103" s="5" t="s">
        <v>2036</v>
      </c>
      <c r="B103" s="5">
        <v>45430</v>
      </c>
      <c r="C103" s="6">
        <v>18</v>
      </c>
      <c r="D103" s="9" t="s">
        <v>353</v>
      </c>
      <c r="E103" s="6">
        <v>32</v>
      </c>
      <c r="F103" s="7">
        <v>45193</v>
      </c>
    </row>
    <row r="104" spans="1:6" ht="15.75">
      <c r="A104" s="2" t="s">
        <v>2037</v>
      </c>
      <c r="B104" s="3"/>
      <c r="C104" s="3">
        <v>18</v>
      </c>
      <c r="D104" s="8" t="s">
        <v>353</v>
      </c>
      <c r="E104" s="3">
        <v>42</v>
      </c>
      <c r="F104" s="4">
        <v>30712</v>
      </c>
    </row>
    <row r="105" spans="1:6" ht="30.75">
      <c r="A105" s="5" t="s">
        <v>2038</v>
      </c>
      <c r="B105" s="6"/>
      <c r="C105" s="6">
        <v>18</v>
      </c>
      <c r="D105" s="9" t="s">
        <v>353</v>
      </c>
      <c r="E105" s="6">
        <v>32</v>
      </c>
      <c r="F105" s="7">
        <v>17409</v>
      </c>
    </row>
    <row r="106" spans="1:6" ht="15.75">
      <c r="A106" s="2" t="s">
        <v>715</v>
      </c>
      <c r="B106" s="3"/>
      <c r="C106" s="3">
        <v>17</v>
      </c>
      <c r="D106" s="8" t="s">
        <v>353</v>
      </c>
      <c r="E106" s="3">
        <v>45</v>
      </c>
      <c r="F106" s="4">
        <v>41751</v>
      </c>
    </row>
    <row r="107" spans="1:6" ht="30.75">
      <c r="A107" s="5" t="s">
        <v>2039</v>
      </c>
      <c r="B107" s="5">
        <v>44278</v>
      </c>
      <c r="C107" s="6">
        <v>17</v>
      </c>
      <c r="D107" s="9" t="s">
        <v>353</v>
      </c>
      <c r="E107" s="6">
        <v>29</v>
      </c>
      <c r="F107" s="7">
        <v>17537</v>
      </c>
    </row>
    <row r="108" spans="1:6" ht="30.75">
      <c r="A108" s="2" t="s">
        <v>2040</v>
      </c>
      <c r="B108" s="2">
        <v>44133</v>
      </c>
      <c r="C108" s="3">
        <v>16</v>
      </c>
      <c r="D108" s="8" t="s">
        <v>353</v>
      </c>
      <c r="E108" s="3">
        <v>26</v>
      </c>
      <c r="F108" s="4">
        <v>30444</v>
      </c>
    </row>
    <row r="109" spans="1:6" ht="30.75">
      <c r="A109" s="5" t="s">
        <v>2041</v>
      </c>
      <c r="B109" s="5">
        <v>44039</v>
      </c>
      <c r="C109" s="6">
        <v>16</v>
      </c>
      <c r="D109" s="9" t="s">
        <v>353</v>
      </c>
      <c r="E109" s="6">
        <v>30</v>
      </c>
      <c r="F109" s="7">
        <v>29465</v>
      </c>
    </row>
    <row r="110" spans="1:6" ht="30.75">
      <c r="A110" s="2" t="s">
        <v>2042</v>
      </c>
      <c r="B110" s="3"/>
      <c r="C110" s="3">
        <v>16</v>
      </c>
      <c r="D110" s="8" t="s">
        <v>353</v>
      </c>
      <c r="E110" s="3">
        <v>27</v>
      </c>
      <c r="F110" s="4">
        <v>18795</v>
      </c>
    </row>
    <row r="111" spans="1:6" ht="15.75">
      <c r="A111" s="5" t="s">
        <v>2043</v>
      </c>
      <c r="B111" s="5">
        <v>44011</v>
      </c>
      <c r="C111" s="6">
        <v>14</v>
      </c>
      <c r="D111" s="9" t="s">
        <v>353</v>
      </c>
      <c r="E111" s="6">
        <v>29</v>
      </c>
      <c r="F111" s="7">
        <v>21193</v>
      </c>
    </row>
    <row r="112" spans="1:6" ht="15.75">
      <c r="A112" s="2" t="s">
        <v>2044</v>
      </c>
      <c r="B112" s="2">
        <v>44139</v>
      </c>
      <c r="C112" s="3">
        <v>12</v>
      </c>
      <c r="D112" s="8" t="s">
        <v>353</v>
      </c>
      <c r="E112" s="3">
        <v>32</v>
      </c>
      <c r="F112" s="4">
        <v>23348</v>
      </c>
    </row>
    <row r="113" spans="1:6" ht="15.75">
      <c r="A113" s="5" t="s">
        <v>2045</v>
      </c>
      <c r="B113" s="6"/>
      <c r="C113" s="6">
        <v>12</v>
      </c>
      <c r="D113" s="9" t="s">
        <v>353</v>
      </c>
      <c r="E113" s="6">
        <v>33</v>
      </c>
      <c r="F113" s="7">
        <v>22262</v>
      </c>
    </row>
    <row r="114" spans="1:6" ht="45.75">
      <c r="A114" s="2" t="s">
        <v>2046</v>
      </c>
      <c r="B114" s="2">
        <v>44147</v>
      </c>
      <c r="C114" s="3">
        <v>10</v>
      </c>
      <c r="D114" s="3">
        <v>13</v>
      </c>
      <c r="E114" s="3">
        <v>21</v>
      </c>
      <c r="F114" s="4">
        <v>19400</v>
      </c>
    </row>
    <row r="115" spans="1:6" ht="15.75">
      <c r="A115" s="5" t="s">
        <v>2047</v>
      </c>
      <c r="B115" s="6"/>
      <c r="C115" s="6">
        <v>9</v>
      </c>
      <c r="D115" s="9" t="s">
        <v>353</v>
      </c>
      <c r="E115" s="6">
        <v>23</v>
      </c>
      <c r="F115" s="7">
        <v>25699</v>
      </c>
    </row>
    <row r="116" spans="1:6" ht="15.75">
      <c r="A116" s="5" t="s">
        <v>384</v>
      </c>
      <c r="C116" s="22">
        <f>MEDIAN(C2:C115)</f>
        <v>35</v>
      </c>
      <c r="D116" s="22">
        <f t="shared" ref="D116:E116" si="0">MEDIAN(D2:D115)</f>
        <v>30</v>
      </c>
      <c r="E116" s="22">
        <f t="shared" si="0"/>
        <v>39</v>
      </c>
      <c r="F116" s="7"/>
    </row>
  </sheetData>
  <hyperlinks>
    <hyperlink ref="A2" r:id="rId1" xr:uid="{BB20B48E-3B54-4CA0-8624-EE3D6DF5E5CB}"/>
    <hyperlink ref="B2" r:id="rId2" display="44107" xr:uid="{22361E67-F0ED-495C-BC8D-54298ACB1278}"/>
    <hyperlink ref="A3" r:id="rId3" xr:uid="{7A3B8978-3DFA-495D-868A-8EFFEB5DDC44}"/>
    <hyperlink ref="A4" r:id="rId4" xr:uid="{799FC479-55AD-4D26-B744-E2053D548D6B}"/>
    <hyperlink ref="B4" r:id="rId5" display="44102" xr:uid="{F024566A-C1C7-401D-8142-697052C92C5B}"/>
    <hyperlink ref="A5" r:id="rId6" xr:uid="{9865F7B4-D1D6-4AA2-A7AC-C89A80E03B19}"/>
    <hyperlink ref="A6" r:id="rId7" xr:uid="{2F39D201-7FD0-44AF-AEA9-DCF4CDCDA4FD}"/>
    <hyperlink ref="A7" r:id="rId8" xr:uid="{CB1525A0-2E09-4D35-B124-8941CE9F970B}"/>
    <hyperlink ref="A8" r:id="rId9" xr:uid="{2396490E-4A12-4C5C-8BDD-D69DAF70B216}"/>
    <hyperlink ref="A9" r:id="rId10" xr:uid="{15CE0715-C707-4E0D-8DF1-4B5F749D33BE}"/>
    <hyperlink ref="A10" r:id="rId11" xr:uid="{77550512-6767-44B3-A1C1-DF7627D0327B}"/>
    <hyperlink ref="B10" r:id="rId12" display="45205" xr:uid="{B85D00B1-B981-49EE-A6F1-B2E76721F4E9}"/>
    <hyperlink ref="A11" r:id="rId13" xr:uid="{1CFAB671-F8C4-4E94-AC0E-B65ECDF7BF05}"/>
    <hyperlink ref="A12" r:id="rId14" xr:uid="{0EB331A6-833D-42C6-A1E2-B6E1EE923C0D}"/>
    <hyperlink ref="B12" r:id="rId15" display="44310" xr:uid="{4986F5F5-E2A6-44D7-8EE8-3898774D36B3}"/>
    <hyperlink ref="A13" r:id="rId16" xr:uid="{5A8B00B3-8CCF-4085-8AD6-E71FF51D0FB1}"/>
    <hyperlink ref="B13" r:id="rId17" display="44703" xr:uid="{5BEF57D6-814E-463B-AD60-97F9569E9481}"/>
    <hyperlink ref="A14" r:id="rId18" xr:uid="{4FB26C31-2DC8-4FBD-BBE2-AAE36A2CC7EE}"/>
    <hyperlink ref="A15" r:id="rId19" xr:uid="{756C1A32-132F-4A76-B6EF-072F48177D46}"/>
    <hyperlink ref="A16" r:id="rId20" xr:uid="{14CDF077-73BB-4DA2-96A0-EBF65888BEFC}"/>
    <hyperlink ref="A17" r:id="rId21" xr:uid="{17B0FAFA-BDF0-4ECB-A524-778F7AC18BD9}"/>
    <hyperlink ref="A18" r:id="rId22" xr:uid="{43907759-DEE2-4145-815E-25FA736EA83F}"/>
    <hyperlink ref="B18" r:id="rId23" display="43613" xr:uid="{507A5C5A-2291-4C16-A1A3-FC0682E76BD0}"/>
    <hyperlink ref="A19" r:id="rId24" xr:uid="{6F24F6B1-B335-4996-9FCB-8A43D2A96D38}"/>
    <hyperlink ref="B19" r:id="rId25" display="44221" xr:uid="{27589254-D6F9-4744-9D61-01A280504103}"/>
    <hyperlink ref="A20" r:id="rId26" xr:uid="{8E1DC983-CC6A-4660-A673-3E57460AA884}"/>
    <hyperlink ref="B20" r:id="rId27" display="45406" xr:uid="{BC75885B-C830-448B-8B30-B090349475CF}"/>
    <hyperlink ref="A21" r:id="rId28" xr:uid="{04D714FF-25AA-4663-A2B5-7F05454A37F0}"/>
    <hyperlink ref="A22" r:id="rId29" xr:uid="{AB1F5473-6769-4831-83B1-A373B2033875}"/>
    <hyperlink ref="A23" r:id="rId30" xr:uid="{0DDD6BA2-D4AE-4427-998A-24BF997117DB}"/>
    <hyperlink ref="A24" r:id="rId31" xr:uid="{B195F282-2D40-409A-9C2E-7549F9F1E7D2}"/>
    <hyperlink ref="A25" r:id="rId32" xr:uid="{B467EB05-9149-4B34-89BA-26E6AE5B920E}"/>
    <hyperlink ref="A26" r:id="rId33" xr:uid="{F7D1CC27-4E4F-43B5-B6C5-12DD6426399F}"/>
    <hyperlink ref="B26" r:id="rId34" display="44116" xr:uid="{A8247485-F38E-4666-B71B-112449349E32}"/>
    <hyperlink ref="A27" r:id="rId35" xr:uid="{8FB5F204-3D6E-41D2-9A28-7F118FE0AFD8}"/>
    <hyperlink ref="A28" r:id="rId36" xr:uid="{C764E5E4-E7CF-46C3-A4D2-FCC923660371}"/>
    <hyperlink ref="A29" r:id="rId37" xr:uid="{C9CDF0A2-C940-43B1-BEDB-EBA892B7D06C}"/>
    <hyperlink ref="B29" r:id="rId38" display="44134" xr:uid="{99EB975A-8FF9-45FB-A9BC-35CEEDBA0CE4}"/>
    <hyperlink ref="A30" r:id="rId39" xr:uid="{FD7016F3-156B-45AD-8735-0E9A3E24A6CB}"/>
    <hyperlink ref="B30" r:id="rId40" display="45015" xr:uid="{17CA5017-8471-4DB6-9351-21D50F76D6B3}"/>
    <hyperlink ref="A31" r:id="rId41" xr:uid="{C4D2D9D3-5614-49BF-8A37-64677472DC61}"/>
    <hyperlink ref="A32" r:id="rId42" xr:uid="{C64D62CF-6316-47FE-8415-50FA952C8CB3}"/>
    <hyperlink ref="A33" r:id="rId43" xr:uid="{FFB945E1-DE36-4575-8ECB-9CA9F44C8583}"/>
    <hyperlink ref="A34" r:id="rId44" xr:uid="{3F40E542-3B0F-4D0F-9066-331D47D9A1CD}"/>
    <hyperlink ref="A35" r:id="rId45" xr:uid="{60CE2D2F-8C37-43BC-B570-5DC494D8EBFF}"/>
    <hyperlink ref="B35" r:id="rId46" display="43229" xr:uid="{29B7D567-6B3A-4002-BC48-9104E16E541B}"/>
    <hyperlink ref="A36" r:id="rId47" xr:uid="{2602908A-7F3D-450E-98AA-7AFBC460EFFA}"/>
    <hyperlink ref="A37" r:id="rId48" xr:uid="{5F6024CA-18D3-44BE-AE03-7C458193AA84}"/>
    <hyperlink ref="A38" r:id="rId49" xr:uid="{8FB388EF-6C8F-462E-AA6F-2BD0D8A13CB6}"/>
    <hyperlink ref="B38" r:id="rId50" display="44243" xr:uid="{D4F13ABB-80FA-4E0F-BD15-1B216A7A3A0B}"/>
    <hyperlink ref="A39" r:id="rId51" xr:uid="{68677720-D234-482A-8494-F29F3F2BE486}"/>
    <hyperlink ref="A40" r:id="rId52" xr:uid="{A66FD707-99DC-4A06-B142-9D52118C22E9}"/>
    <hyperlink ref="A41" r:id="rId53" xr:uid="{EE1C9CDD-0330-4683-8024-2DA6D5BEED49}"/>
    <hyperlink ref="A42" r:id="rId54" xr:uid="{AB052ECB-A864-4506-9900-9BD6E6D88181}"/>
    <hyperlink ref="B42" r:id="rId55" display="44126" xr:uid="{85C59B82-C01C-464E-AC82-2A3365DB9D63}"/>
    <hyperlink ref="A43" r:id="rId56" xr:uid="{8D313426-D5B1-40BE-AF6F-DDA06FC858CF}"/>
    <hyperlink ref="A44" r:id="rId57" xr:uid="{8A0F0248-EBDF-45BD-9E95-2EA6B1813AA3}"/>
    <hyperlink ref="B44" r:id="rId58" display="44137" xr:uid="{D9A8C5EC-6FDC-4D03-A226-D094F7136F7A}"/>
    <hyperlink ref="A45" r:id="rId59" xr:uid="{C4D66EBF-D5A8-4F07-8876-2DA19109C499}"/>
    <hyperlink ref="A46" r:id="rId60" xr:uid="{4B68C76C-E5AF-42ED-AB91-0E4E0407323B}"/>
    <hyperlink ref="A47" r:id="rId61" xr:uid="{69E69CE4-6605-4153-B251-27C6FB8D7AF6}"/>
    <hyperlink ref="A48" r:id="rId62" xr:uid="{FA171779-8C6A-4E4E-ABBB-A9D87EF8C020}"/>
    <hyperlink ref="A49" r:id="rId63" xr:uid="{8A6CD5EB-29F4-493C-A243-719D3A480991}"/>
    <hyperlink ref="B49" r:id="rId64" display="44052" xr:uid="{FFEDD45A-771C-4DEF-86E5-3682058F94E9}"/>
    <hyperlink ref="A50" r:id="rId65" xr:uid="{5DBCB9DD-F416-40CC-9CB8-8AF90DD0F4B4}"/>
    <hyperlink ref="A51" r:id="rId66" xr:uid="{4684A245-530C-4642-BCB5-98C26AF19CF4}"/>
    <hyperlink ref="A52" r:id="rId67" xr:uid="{35E8ADEF-67DE-44BD-92C2-60AB8F2DC09A}"/>
    <hyperlink ref="B52" r:id="rId68" display="44123" xr:uid="{FF84DC2B-3FC7-42A9-A10A-782142C1ED84}"/>
    <hyperlink ref="A53" r:id="rId69" xr:uid="{DFA3AAF7-4E0D-4B26-8FDC-6AAFF36CE1DC}"/>
    <hyperlink ref="A54" r:id="rId70" xr:uid="{0A14B000-4060-49DB-9EF7-F205F9EFD0BF}"/>
    <hyperlink ref="A55" r:id="rId71" xr:uid="{2BA23A5E-026B-4D75-A97D-155468370FCD}"/>
    <hyperlink ref="A56" r:id="rId72" xr:uid="{4DA50F6B-BE34-438C-91E4-EB7030C1BB9D}"/>
    <hyperlink ref="A57" r:id="rId73" xr:uid="{9D0D6492-A4BE-4DEE-861A-38A8B4ABCF4B}"/>
    <hyperlink ref="A58" r:id="rId74" xr:uid="{89238938-EAC6-49EA-96BA-8D0D23522E65}"/>
    <hyperlink ref="A59" r:id="rId75" xr:uid="{E892EDCB-C517-4BA8-B605-39932EDA1A1B}"/>
    <hyperlink ref="B59" r:id="rId76" display="44017" xr:uid="{9EAAE9E0-43CE-4FED-BE73-A44974C979C0}"/>
    <hyperlink ref="A60" r:id="rId77" xr:uid="{7A42F4EA-5EFE-41F6-B921-B4A963CF89BE}"/>
    <hyperlink ref="B60" r:id="rId78" display="44509" xr:uid="{A960B83A-C152-4165-8214-03B65538D335}"/>
    <hyperlink ref="A61" r:id="rId79" xr:uid="{4B327FD5-985B-41F8-9A7C-F84441DF0F1D}"/>
    <hyperlink ref="A62" r:id="rId80" xr:uid="{7573FE43-5931-4AD0-BA01-5A83E146A2C2}"/>
    <hyperlink ref="A63" r:id="rId81" xr:uid="{6615DB81-9D9E-4EB2-BB1B-D975DCE65FC9}"/>
    <hyperlink ref="A64" r:id="rId82" xr:uid="{49A65B5E-B5B9-467E-97F9-B691929FE129}"/>
    <hyperlink ref="A65" r:id="rId83" xr:uid="{4E70044A-5FB7-44A7-814E-651529701FFD}"/>
    <hyperlink ref="A66" r:id="rId84" xr:uid="{381915C0-B6A0-4C5E-8E35-58CB46BE1D90}"/>
    <hyperlink ref="A67" r:id="rId85" xr:uid="{96F44C47-597F-4C74-89C9-498A5ED972DF}"/>
    <hyperlink ref="A68" r:id="rId86" xr:uid="{4B181251-1CEC-4DF5-9D2E-6F4F2E3C3147}"/>
    <hyperlink ref="B68" r:id="rId87" display="44902" xr:uid="{093A6831-5FC9-4F8F-B909-DCDE49027D6D}"/>
    <hyperlink ref="A69" r:id="rId88" xr:uid="{5790A984-E5A1-4E39-AF69-104DF70B6882}"/>
    <hyperlink ref="A70" r:id="rId89" xr:uid="{DB938339-B2F0-4275-80F5-E0537C2550A8}"/>
    <hyperlink ref="A71" r:id="rId90" xr:uid="{35040CE0-C534-42CD-902B-DF306E9E2307}"/>
    <hyperlink ref="A72" r:id="rId91" xr:uid="{A7472941-C2C6-40F5-ACFE-83758967D82D}"/>
    <hyperlink ref="A73" r:id="rId92" xr:uid="{0EFCFF9B-B1C9-4F5B-A1B4-E35C0055A08D}"/>
    <hyperlink ref="A74" r:id="rId93" xr:uid="{571394AA-A886-4B79-98C1-7B167F055412}"/>
    <hyperlink ref="A75" r:id="rId94" xr:uid="{32E321DD-44C1-431C-9FED-BA592276256D}"/>
    <hyperlink ref="A76" r:id="rId95" xr:uid="{2FDF8049-C9EA-44AA-9351-A19E7BF6F559}"/>
    <hyperlink ref="A77" r:id="rId96" xr:uid="{1ED93F82-28A0-4143-AE84-D42513FFF7A1}"/>
    <hyperlink ref="A78" r:id="rId97" xr:uid="{82BBE287-9EFA-48B8-88DB-F39455AA0E55}"/>
    <hyperlink ref="B78" r:id="rId98" display="45014" xr:uid="{9C7E7B32-A50E-4138-BA8B-3E0809C464CC}"/>
    <hyperlink ref="A79" r:id="rId99" xr:uid="{B763BE3B-9ED4-4563-8A93-E5CAE40F895A}"/>
    <hyperlink ref="A80" r:id="rId100" xr:uid="{8D14C1DD-CD53-46F5-BC82-F38A853C707D}"/>
    <hyperlink ref="A81" r:id="rId101" xr:uid="{598DE337-83CB-4473-9444-A7128D34C411}"/>
    <hyperlink ref="B81" r:id="rId102" display="44070" xr:uid="{4D880D9A-3626-4A57-9648-9568962CBDBC}"/>
    <hyperlink ref="A82" r:id="rId103" xr:uid="{EE5FDCDF-821E-4D74-97B7-29394D97589B}"/>
    <hyperlink ref="A83" r:id="rId104" xr:uid="{3FFB12BB-8403-49D5-AEB5-416B3CE19DEC}"/>
    <hyperlink ref="A84" r:id="rId105" xr:uid="{C866C307-054E-4807-A2DE-EB95AE61FEA1}"/>
    <hyperlink ref="A85" r:id="rId106" xr:uid="{845D183E-DE52-4EEE-B717-71C649FEDFC7}"/>
    <hyperlink ref="A86" r:id="rId107" xr:uid="{12475FCE-21AD-4C55-BFAC-9B5215918386}"/>
    <hyperlink ref="A87" r:id="rId108" xr:uid="{F2392258-3B1F-4988-B15C-00EC1566F82B}"/>
    <hyperlink ref="A88" r:id="rId109" xr:uid="{D2B15C8A-B006-4FC7-88A5-DE5CA51B8806}"/>
    <hyperlink ref="A89" r:id="rId110" xr:uid="{0AF51221-7EAD-4142-BDFB-EF9709909B8F}"/>
    <hyperlink ref="A90" r:id="rId111" xr:uid="{EE349AAD-319C-44C6-8FB9-AEC27F0EDBF3}"/>
    <hyperlink ref="A91" r:id="rId112" xr:uid="{3A1119F4-65B1-4FDA-9E5E-EE8E5CE7594C}"/>
    <hyperlink ref="B91" r:id="rId113" display="44145" xr:uid="{6646D69C-AA22-44AB-8812-9FF017A0B398}"/>
    <hyperlink ref="A92" r:id="rId114" xr:uid="{860C6B10-616D-4750-99CA-AD8200B0404A}"/>
    <hyperlink ref="B92" r:id="rId115" display="44012" xr:uid="{2EC2467F-4DB8-436E-A7FF-C3518D7714D9}"/>
    <hyperlink ref="A93" r:id="rId116" xr:uid="{BE56513A-69BA-4C9F-902E-F56362BBA6F0}"/>
    <hyperlink ref="A94" r:id="rId117" xr:uid="{AF5F19DC-5791-4967-974D-F05C06DAE14F}"/>
    <hyperlink ref="A95" r:id="rId118" xr:uid="{0953F7C1-CA06-40A4-9B53-A1C17C72727A}"/>
    <hyperlink ref="B95" r:id="rId119" display="43616" xr:uid="{4D3804F7-031F-47A7-AA74-8BC57E7C48D6}"/>
    <hyperlink ref="A96" r:id="rId120" xr:uid="{A28DD7AF-45D8-4879-ABE3-8C1EF63662BE}"/>
    <hyperlink ref="B96" r:id="rId121" display="44224" xr:uid="{4DEED5BF-ABD1-4CD4-B744-33399229CD7D}"/>
    <hyperlink ref="A97" r:id="rId122" xr:uid="{988EA1CC-887E-4F43-9214-F40834FAB490}"/>
    <hyperlink ref="A98" r:id="rId123" xr:uid="{CDA670A6-D40A-4B95-A473-0E80AAF40CF1}"/>
    <hyperlink ref="A99" r:id="rId124" xr:uid="{BF973DF3-508F-40D6-921E-FFB7753718C1}"/>
    <hyperlink ref="A100" r:id="rId125" xr:uid="{F29F2D03-9BF9-46BF-8756-5F6F7E063A84}"/>
    <hyperlink ref="B100" r:id="rId126" display="44136" xr:uid="{FF7048FE-BC54-49C3-934D-21CB83B7185E}"/>
    <hyperlink ref="A101" r:id="rId127" xr:uid="{54B99187-3C36-4B70-A33D-0B4903DA2F8A}"/>
    <hyperlink ref="B101" r:id="rId128" display="45426" xr:uid="{70DB915B-4B0D-479E-9E44-BEB2FB2E32B1}"/>
    <hyperlink ref="A102" r:id="rId129" xr:uid="{4B586933-1E06-4652-9417-2524AFE2C6BA}"/>
    <hyperlink ref="A103" r:id="rId130" xr:uid="{105302A9-D828-441D-AD1C-1638F26FF1DE}"/>
    <hyperlink ref="B103" r:id="rId131" display="45430" xr:uid="{1B0BB672-4945-427D-97DC-5F41D940CAD9}"/>
    <hyperlink ref="A104" r:id="rId132" xr:uid="{A813264E-AFEE-4093-9560-714E26CCD58B}"/>
    <hyperlink ref="A105" r:id="rId133" xr:uid="{24FD62A8-11B4-442F-88D7-DDB212913735}"/>
    <hyperlink ref="A106" r:id="rId134" xr:uid="{0EE38899-9916-4165-B975-A8AB89520DB7}"/>
    <hyperlink ref="A107" r:id="rId135" xr:uid="{3FBE986D-2547-4299-AB6F-19063FD0CE4E}"/>
    <hyperlink ref="B107" r:id="rId136" display="44278" xr:uid="{45D275F4-8B62-4C23-A306-63AE4CFA6282}"/>
    <hyperlink ref="A108" r:id="rId137" xr:uid="{D8DC6C85-1CD4-40BC-A730-E1EF43240437}"/>
    <hyperlink ref="B108" r:id="rId138" display="44133" xr:uid="{C8E26AAE-2DE8-46CE-96F0-ED7C8B58E9E7}"/>
    <hyperlink ref="A109" r:id="rId139" xr:uid="{309851A6-A929-4825-9F2C-664E3D0A4EC7}"/>
    <hyperlink ref="B109" r:id="rId140" display="44039" xr:uid="{80F96F40-74CC-45C6-8791-338B6219B757}"/>
    <hyperlink ref="A110" r:id="rId141" xr:uid="{A4AE9BF3-2CD1-45BA-8F2E-3CD06B316337}"/>
    <hyperlink ref="A111" r:id="rId142" xr:uid="{D8F3E95D-742D-4464-9B5C-442AA2D858B3}"/>
    <hyperlink ref="B111" r:id="rId143" display="44011" xr:uid="{0B53FBC7-4B19-44E1-8814-E345E89CE656}"/>
    <hyperlink ref="A112" r:id="rId144" xr:uid="{F71AF693-5353-42A7-9D4F-2861B8A37428}"/>
    <hyperlink ref="B112" r:id="rId145" display="44139" xr:uid="{0E0D66FF-6229-4EE4-9939-16F0F9344A2B}"/>
    <hyperlink ref="A113" r:id="rId146" xr:uid="{10EE62C2-38C0-4B5D-AC2A-5D54CC6D25D7}"/>
    <hyperlink ref="A114" r:id="rId147" xr:uid="{883248E1-78BD-4787-85A2-780AEE6D79DF}"/>
    <hyperlink ref="B114" r:id="rId148" display="44147" xr:uid="{EFB704D7-D5F5-49F7-BC48-80AEF068390F}"/>
    <hyperlink ref="A115" r:id="rId149" xr:uid="{408AED27-BFF1-4E4A-85D6-7AE4CBF370A4}"/>
  </hyperlinks>
  <pageMargins left="0.7" right="0.7" top="0.75" bottom="0.75" header="0.3" footer="0.3"/>
  <tableParts count="1">
    <tablePart r:id="rId15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C849-6EDD-44E4-8ECD-574DCFA16731}">
  <dimension ref="A1:F32"/>
  <sheetViews>
    <sheetView topLeftCell="A28" workbookViewId="0">
      <selection activeCell="A33" sqref="A33:XFD3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2048</v>
      </c>
      <c r="B2" s="3"/>
      <c r="C2" s="3">
        <v>47</v>
      </c>
      <c r="D2" s="3">
        <v>8</v>
      </c>
      <c r="E2" s="3">
        <v>44</v>
      </c>
      <c r="F2" s="4">
        <v>19051</v>
      </c>
    </row>
    <row r="3" spans="1:6" ht="15.75">
      <c r="A3" s="5" t="s">
        <v>2049</v>
      </c>
      <c r="B3" s="5">
        <v>74133</v>
      </c>
      <c r="C3" s="6">
        <v>39</v>
      </c>
      <c r="D3" s="6">
        <v>23</v>
      </c>
      <c r="E3" s="6">
        <v>47</v>
      </c>
      <c r="F3" s="7">
        <v>391906</v>
      </c>
    </row>
    <row r="4" spans="1:6" ht="15.75">
      <c r="A4" s="2" t="s">
        <v>1640</v>
      </c>
      <c r="B4" s="3"/>
      <c r="C4" s="3">
        <v>35</v>
      </c>
      <c r="D4" s="8" t="s">
        <v>353</v>
      </c>
      <c r="E4" s="3">
        <v>61</v>
      </c>
      <c r="F4" s="4">
        <v>45688</v>
      </c>
    </row>
    <row r="5" spans="1:6" ht="15.75">
      <c r="A5" s="5" t="s">
        <v>1382</v>
      </c>
      <c r="B5" s="6"/>
      <c r="C5" s="6">
        <v>35</v>
      </c>
      <c r="D5" s="9" t="s">
        <v>353</v>
      </c>
      <c r="E5" s="6">
        <v>36</v>
      </c>
      <c r="F5" s="7">
        <v>29857</v>
      </c>
    </row>
    <row r="6" spans="1:6" ht="15.75">
      <c r="A6" s="2" t="s">
        <v>2050</v>
      </c>
      <c r="B6" s="2">
        <v>73115</v>
      </c>
      <c r="C6" s="3">
        <v>35</v>
      </c>
      <c r="D6" s="8" t="s">
        <v>353</v>
      </c>
      <c r="E6" s="3">
        <v>41</v>
      </c>
      <c r="F6" s="4">
        <v>21332</v>
      </c>
    </row>
    <row r="7" spans="1:6" ht="91.5">
      <c r="A7" s="5" t="s">
        <v>2051</v>
      </c>
      <c r="B7" s="5">
        <v>73170</v>
      </c>
      <c r="C7" s="6">
        <v>34</v>
      </c>
      <c r="D7" s="6">
        <v>17</v>
      </c>
      <c r="E7" s="6">
        <v>40</v>
      </c>
      <c r="F7" s="7">
        <v>579999</v>
      </c>
    </row>
    <row r="8" spans="1:6" ht="15.75">
      <c r="A8" s="2" t="s">
        <v>2052</v>
      </c>
      <c r="B8" s="3"/>
      <c r="C8" s="3">
        <v>34</v>
      </c>
      <c r="D8" s="8" t="s">
        <v>353</v>
      </c>
      <c r="E8" s="3">
        <v>40</v>
      </c>
      <c r="F8" s="4">
        <v>96867</v>
      </c>
    </row>
    <row r="9" spans="1:6" ht="30.75">
      <c r="A9" s="5" t="s">
        <v>2053</v>
      </c>
      <c r="B9" s="6"/>
      <c r="C9" s="6">
        <v>34</v>
      </c>
      <c r="D9" s="9" t="s">
        <v>353</v>
      </c>
      <c r="E9" s="6">
        <v>43</v>
      </c>
      <c r="F9" s="7">
        <v>39223</v>
      </c>
    </row>
    <row r="10" spans="1:6" ht="15.75">
      <c r="A10" s="2" t="s">
        <v>2054</v>
      </c>
      <c r="B10" s="3"/>
      <c r="C10" s="3">
        <v>34</v>
      </c>
      <c r="D10" s="8" t="s">
        <v>353</v>
      </c>
      <c r="E10" s="3">
        <v>40</v>
      </c>
      <c r="F10" s="4">
        <v>22709</v>
      </c>
    </row>
    <row r="11" spans="1:6" ht="15.75">
      <c r="A11" s="5" t="s">
        <v>2055</v>
      </c>
      <c r="B11" s="5">
        <v>73160</v>
      </c>
      <c r="C11" s="6">
        <v>32</v>
      </c>
      <c r="D11" s="9" t="s">
        <v>353</v>
      </c>
      <c r="E11" s="6">
        <v>35</v>
      </c>
      <c r="F11" s="7">
        <v>55081</v>
      </c>
    </row>
    <row r="12" spans="1:6" ht="30.75">
      <c r="A12" s="2" t="s">
        <v>2056</v>
      </c>
      <c r="B12" s="3"/>
      <c r="C12" s="3">
        <v>32</v>
      </c>
      <c r="D12" s="8" t="s">
        <v>353</v>
      </c>
      <c r="E12" s="3">
        <v>39</v>
      </c>
      <c r="F12" s="4">
        <v>25387</v>
      </c>
    </row>
    <row r="13" spans="1:6" ht="15.75">
      <c r="A13" s="5" t="s">
        <v>2057</v>
      </c>
      <c r="B13" s="6"/>
      <c r="C13" s="6">
        <v>32</v>
      </c>
      <c r="D13" s="9" t="s">
        <v>353</v>
      </c>
      <c r="E13" s="6">
        <v>38</v>
      </c>
      <c r="F13" s="7">
        <v>24283</v>
      </c>
    </row>
    <row r="14" spans="1:6" ht="15.75">
      <c r="A14" s="2" t="s">
        <v>2058</v>
      </c>
      <c r="B14" s="2">
        <v>73071</v>
      </c>
      <c r="C14" s="3">
        <v>31</v>
      </c>
      <c r="D14" s="8" t="s">
        <v>353</v>
      </c>
      <c r="E14" s="3">
        <v>58</v>
      </c>
      <c r="F14" s="4">
        <v>110925</v>
      </c>
    </row>
    <row r="15" spans="1:6" ht="15.75">
      <c r="A15" s="5" t="s">
        <v>2059</v>
      </c>
      <c r="B15" s="6"/>
      <c r="C15" s="6">
        <v>31</v>
      </c>
      <c r="D15" s="9" t="s">
        <v>353</v>
      </c>
      <c r="E15" s="6">
        <v>38</v>
      </c>
      <c r="F15" s="7">
        <v>16810</v>
      </c>
    </row>
    <row r="16" spans="1:6" ht="15.75">
      <c r="A16" s="2" t="s">
        <v>2060</v>
      </c>
      <c r="B16" s="3"/>
      <c r="C16" s="3">
        <v>30</v>
      </c>
      <c r="D16" s="8" t="s">
        <v>353</v>
      </c>
      <c r="E16" s="3">
        <v>41</v>
      </c>
      <c r="F16" s="4">
        <v>49379</v>
      </c>
    </row>
    <row r="17" spans="1:6" ht="15.75">
      <c r="A17" s="5" t="s">
        <v>2061</v>
      </c>
      <c r="B17" s="6"/>
      <c r="C17" s="6">
        <v>29</v>
      </c>
      <c r="D17" s="9" t="s">
        <v>353</v>
      </c>
      <c r="E17" s="6">
        <v>34</v>
      </c>
      <c r="F17" s="7">
        <v>81405</v>
      </c>
    </row>
    <row r="18" spans="1:6" ht="30.75">
      <c r="A18" s="2" t="s">
        <v>2062</v>
      </c>
      <c r="B18" s="2">
        <v>73110</v>
      </c>
      <c r="C18" s="3">
        <v>29</v>
      </c>
      <c r="D18" s="8" t="s">
        <v>353</v>
      </c>
      <c r="E18" s="3">
        <v>37</v>
      </c>
      <c r="F18" s="4">
        <v>54371</v>
      </c>
    </row>
    <row r="19" spans="1:6" ht="15.75">
      <c r="A19" s="5" t="s">
        <v>2063</v>
      </c>
      <c r="B19" s="6"/>
      <c r="C19" s="6">
        <v>29</v>
      </c>
      <c r="D19" s="9" t="s">
        <v>353</v>
      </c>
      <c r="E19" s="6">
        <v>38</v>
      </c>
      <c r="F19" s="7">
        <v>19813</v>
      </c>
    </row>
    <row r="20" spans="1:6" ht="15.75">
      <c r="A20" s="2" t="s">
        <v>2064</v>
      </c>
      <c r="B20" s="3"/>
      <c r="C20" s="3">
        <v>29</v>
      </c>
      <c r="D20" s="8" t="s">
        <v>353</v>
      </c>
      <c r="E20" s="3">
        <v>34</v>
      </c>
      <c r="F20" s="4">
        <v>16749</v>
      </c>
    </row>
    <row r="21" spans="1:6" ht="15.75">
      <c r="A21" s="5" t="s">
        <v>2065</v>
      </c>
      <c r="B21" s="6"/>
      <c r="C21" s="6">
        <v>28</v>
      </c>
      <c r="D21" s="9" t="s">
        <v>353</v>
      </c>
      <c r="E21" s="6">
        <v>37</v>
      </c>
      <c r="F21" s="7">
        <v>28915</v>
      </c>
    </row>
    <row r="22" spans="1:6" ht="15.75">
      <c r="A22" s="2" t="s">
        <v>2066</v>
      </c>
      <c r="B22" s="3"/>
      <c r="C22" s="3">
        <v>27</v>
      </c>
      <c r="D22" s="8" t="s">
        <v>353</v>
      </c>
      <c r="E22" s="3">
        <v>37</v>
      </c>
      <c r="F22" s="4">
        <v>23431</v>
      </c>
    </row>
    <row r="23" spans="1:6" ht="30.75">
      <c r="A23" s="5" t="s">
        <v>2067</v>
      </c>
      <c r="B23" s="6"/>
      <c r="C23" s="6">
        <v>26</v>
      </c>
      <c r="D23" s="9" t="s">
        <v>353</v>
      </c>
      <c r="E23" s="6">
        <v>32</v>
      </c>
      <c r="F23" s="7">
        <v>35750</v>
      </c>
    </row>
    <row r="24" spans="1:6" ht="30.75">
      <c r="A24" s="2" t="s">
        <v>2068</v>
      </c>
      <c r="B24" s="3"/>
      <c r="C24" s="3">
        <v>26</v>
      </c>
      <c r="D24" s="8" t="s">
        <v>353</v>
      </c>
      <c r="E24" s="3">
        <v>39</v>
      </c>
      <c r="F24" s="4">
        <v>18581</v>
      </c>
    </row>
    <row r="25" spans="1:6" ht="30.75">
      <c r="A25" s="5" t="s">
        <v>2069</v>
      </c>
      <c r="B25" s="6"/>
      <c r="C25" s="6">
        <v>26</v>
      </c>
      <c r="D25" s="9" t="s">
        <v>353</v>
      </c>
      <c r="E25" s="6">
        <v>35</v>
      </c>
      <c r="F25" s="7">
        <v>18383</v>
      </c>
    </row>
    <row r="26" spans="1:6" ht="15.75">
      <c r="A26" s="2" t="s">
        <v>2070</v>
      </c>
      <c r="B26" s="3"/>
      <c r="C26" s="3">
        <v>24</v>
      </c>
      <c r="D26" s="8" t="s">
        <v>353</v>
      </c>
      <c r="E26" s="3">
        <v>33</v>
      </c>
      <c r="F26" s="4">
        <v>20544</v>
      </c>
    </row>
    <row r="27" spans="1:6" ht="15.75">
      <c r="A27" s="5" t="s">
        <v>2071</v>
      </c>
      <c r="B27" s="6"/>
      <c r="C27" s="6">
        <v>23</v>
      </c>
      <c r="D27" s="9" t="s">
        <v>353</v>
      </c>
      <c r="E27" s="6">
        <v>32</v>
      </c>
      <c r="F27" s="7">
        <v>17395</v>
      </c>
    </row>
    <row r="28" spans="1:6" ht="30.75">
      <c r="A28" s="2" t="s">
        <v>2072</v>
      </c>
      <c r="B28" s="2">
        <v>74012</v>
      </c>
      <c r="C28" s="3">
        <v>22</v>
      </c>
      <c r="D28" s="3">
        <v>10</v>
      </c>
      <c r="E28" s="3">
        <v>32</v>
      </c>
      <c r="F28" s="4">
        <v>98850</v>
      </c>
    </row>
    <row r="29" spans="1:6" ht="30.75">
      <c r="A29" s="5" t="s">
        <v>2073</v>
      </c>
      <c r="B29" s="6"/>
      <c r="C29" s="6">
        <v>19</v>
      </c>
      <c r="D29" s="6">
        <v>5</v>
      </c>
      <c r="E29" s="6">
        <v>32</v>
      </c>
      <c r="F29" s="7">
        <v>18906</v>
      </c>
    </row>
    <row r="30" spans="1:6" ht="15.75">
      <c r="A30" s="2" t="s">
        <v>2074</v>
      </c>
      <c r="B30" s="3"/>
      <c r="C30" s="3">
        <v>16</v>
      </c>
      <c r="D30" s="8" t="s">
        <v>353</v>
      </c>
      <c r="E30" s="3">
        <v>32</v>
      </c>
      <c r="F30" s="4">
        <v>20884</v>
      </c>
    </row>
    <row r="31" spans="1:6" ht="15.75">
      <c r="A31" s="5" t="s">
        <v>2075</v>
      </c>
      <c r="B31" s="5">
        <v>74037</v>
      </c>
      <c r="C31" s="6">
        <v>13</v>
      </c>
      <c r="D31" s="6">
        <v>4</v>
      </c>
      <c r="E31" s="6">
        <v>37</v>
      </c>
      <c r="F31" s="7">
        <v>16924</v>
      </c>
    </row>
    <row r="32" spans="1:6" ht="15.75">
      <c r="A32" s="5" t="s">
        <v>384</v>
      </c>
      <c r="C32" s="22">
        <f>MEDIAN(C2:C31)</f>
        <v>29.5</v>
      </c>
      <c r="D32" s="22">
        <f t="shared" ref="D32:E32" si="0">MEDIAN(D2:D31)</f>
        <v>9</v>
      </c>
      <c r="E32" s="22">
        <f t="shared" si="0"/>
        <v>37.5</v>
      </c>
      <c r="F32" s="7"/>
    </row>
  </sheetData>
  <hyperlinks>
    <hyperlink ref="A2" r:id="rId1" xr:uid="{8ABBEE09-BD36-4456-A5A6-95EEF1A3AEF8}"/>
    <hyperlink ref="A3" r:id="rId2" xr:uid="{F3423454-171A-4589-B12C-92035E6661A9}"/>
    <hyperlink ref="B3" r:id="rId3" display="74133" xr:uid="{1B5621F1-3581-4B37-B127-286E4DA973A0}"/>
    <hyperlink ref="A4" r:id="rId4" xr:uid="{F9D92EC3-8793-45BC-9EB0-DA964AF3727A}"/>
    <hyperlink ref="A5" r:id="rId5" xr:uid="{C3D28211-9803-4DA5-A4D6-37B8C66EC3ED}"/>
    <hyperlink ref="A6" r:id="rId6" xr:uid="{499D2EE5-E608-48EE-A26B-72AB81C273FD}"/>
    <hyperlink ref="B6" r:id="rId7" display="73115" xr:uid="{14C49C9E-90A6-42A8-A9DF-6ADECF22B17F}"/>
    <hyperlink ref="A7" r:id="rId8" xr:uid="{2AB5CBFA-8C53-4BF9-9287-4AA4D86EB576}"/>
    <hyperlink ref="B7" r:id="rId9" display="73170" xr:uid="{CBE67232-20FC-43FC-854C-67AB54ACAE04}"/>
    <hyperlink ref="A8" r:id="rId10" xr:uid="{DD2EFC17-3784-4F3A-A43B-1AA8254FCCD4}"/>
    <hyperlink ref="A9" r:id="rId11" xr:uid="{BF50444B-722C-484C-A36B-60FF6B6AE9C5}"/>
    <hyperlink ref="A10" r:id="rId12" xr:uid="{1ACA8677-852E-43A8-9442-24170383F08A}"/>
    <hyperlink ref="A11" r:id="rId13" xr:uid="{AE13F0CF-8E87-4695-8AAD-ABEC9411AA0C}"/>
    <hyperlink ref="B11" r:id="rId14" display="73160" xr:uid="{F57A0089-C53A-4075-AA15-BC296FFACD9C}"/>
    <hyperlink ref="A12" r:id="rId15" xr:uid="{EB2D7953-4080-4E52-98D7-4D3D460B8E5C}"/>
    <hyperlink ref="A13" r:id="rId16" xr:uid="{883D2213-8C89-43D0-AC5A-874DA12ED1B0}"/>
    <hyperlink ref="A14" r:id="rId17" xr:uid="{181F0117-B6E0-427F-B939-4C42B2D9D01E}"/>
    <hyperlink ref="B14" r:id="rId18" display="73071" xr:uid="{9203E083-9009-42D2-BC88-4141A5E8E2EB}"/>
    <hyperlink ref="A15" r:id="rId19" xr:uid="{FE47A973-E9A0-4038-8C1A-DF9F3AD4D7A5}"/>
    <hyperlink ref="A16" r:id="rId20" xr:uid="{AAC90D40-C24D-4099-BB36-5D6133F36920}"/>
    <hyperlink ref="A17" r:id="rId21" xr:uid="{1AAAAB6D-67FA-4C1C-B2B9-89E86DC74FF2}"/>
    <hyperlink ref="A18" r:id="rId22" xr:uid="{69B78D34-226A-4408-8729-D99C387F990D}"/>
    <hyperlink ref="B18" r:id="rId23" display="73110" xr:uid="{E9F380E2-A5AD-4DD8-BFD7-006BEBB25AEB}"/>
    <hyperlink ref="A19" r:id="rId24" xr:uid="{1B39DF1E-8E36-4647-A926-796C054E2008}"/>
    <hyperlink ref="A20" r:id="rId25" xr:uid="{BDFA6516-994F-4ED3-BE07-C0E7FE248715}"/>
    <hyperlink ref="A21" r:id="rId26" xr:uid="{96626108-3C14-48FD-86ED-45FDD8B86A90}"/>
    <hyperlink ref="A22" r:id="rId27" xr:uid="{5F1B835F-F4E9-42E9-87F0-82D3DCDEF2E1}"/>
    <hyperlink ref="A23" r:id="rId28" xr:uid="{F2D32880-413A-4A46-8C25-110EEE9C327E}"/>
    <hyperlink ref="A24" r:id="rId29" xr:uid="{68124744-3120-4524-9E83-71C7FE458AC0}"/>
    <hyperlink ref="A25" r:id="rId30" xr:uid="{CD36E7B8-50D4-4D71-9FB2-1A0141BA5E36}"/>
    <hyperlink ref="A26" r:id="rId31" xr:uid="{E49DD42D-61F8-458C-8AFC-7E050F818AA2}"/>
    <hyperlink ref="A27" r:id="rId32" xr:uid="{1ACBF6D3-5E84-4D60-9485-F87FB10C8D92}"/>
    <hyperlink ref="A28" r:id="rId33" xr:uid="{2501BDB1-529D-4257-8CF0-DEE27904F496}"/>
    <hyperlink ref="B28" r:id="rId34" display="74012" xr:uid="{CFE76F92-3EF3-44C5-BD38-4B2F04D9458F}"/>
    <hyperlink ref="A29" r:id="rId35" xr:uid="{B8615110-9291-47FB-A15D-F17A0A32E9D0}"/>
    <hyperlink ref="A30" r:id="rId36" xr:uid="{F007F2B7-768F-4BC2-BFCC-538B429BCA22}"/>
    <hyperlink ref="A31" r:id="rId37" xr:uid="{207CD1D2-6D51-4226-9D98-F5D3A1EB5D90}"/>
    <hyperlink ref="B31" r:id="rId38" display="74037" xr:uid="{40E840B1-F0B0-472A-9648-B82CEE54E209}"/>
  </hyperlinks>
  <pageMargins left="0.7" right="0.7" top="0.75" bottom="0.75" header="0.3" footer="0.3"/>
  <tableParts count="1">
    <tablePart r:id="rId39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0ED-FBF4-4757-B637-FE37398E3D5D}">
  <dimension ref="A1:F39"/>
  <sheetViews>
    <sheetView topLeftCell="A29" workbookViewId="0">
      <selection activeCell="A40" sqref="A40:XFD4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76.5">
      <c r="A2" s="2" t="s">
        <v>2076</v>
      </c>
      <c r="B2" s="2">
        <v>97206</v>
      </c>
      <c r="C2" s="3">
        <v>67</v>
      </c>
      <c r="D2" s="3">
        <v>49</v>
      </c>
      <c r="E2" s="3">
        <v>83</v>
      </c>
      <c r="F2" s="4">
        <v>583776</v>
      </c>
    </row>
    <row r="3" spans="1:6" ht="15.75">
      <c r="A3" s="5" t="s">
        <v>513</v>
      </c>
      <c r="B3" s="6"/>
      <c r="C3" s="6">
        <v>55</v>
      </c>
      <c r="D3" s="6">
        <v>18</v>
      </c>
      <c r="E3" s="6">
        <v>62</v>
      </c>
      <c r="F3" s="7">
        <v>20078</v>
      </c>
    </row>
    <row r="4" spans="1:6" ht="30.75">
      <c r="A4" s="2" t="s">
        <v>2077</v>
      </c>
      <c r="B4" s="3"/>
      <c r="C4" s="3">
        <v>53</v>
      </c>
      <c r="D4" s="3">
        <v>41</v>
      </c>
      <c r="E4" s="3">
        <v>70</v>
      </c>
      <c r="F4" s="4">
        <v>20291</v>
      </c>
    </row>
    <row r="5" spans="1:6" ht="30.75">
      <c r="A5" s="5" t="s">
        <v>2078</v>
      </c>
      <c r="B5" s="5">
        <v>97008</v>
      </c>
      <c r="C5" s="6">
        <v>52</v>
      </c>
      <c r="D5" s="6">
        <v>35</v>
      </c>
      <c r="E5" s="6">
        <v>67</v>
      </c>
      <c r="F5" s="7">
        <v>89803</v>
      </c>
    </row>
    <row r="6" spans="1:6" ht="30.75">
      <c r="A6" s="2" t="s">
        <v>2079</v>
      </c>
      <c r="B6" s="3"/>
      <c r="C6" s="3">
        <v>48</v>
      </c>
      <c r="D6" s="3">
        <v>36</v>
      </c>
      <c r="E6" s="3">
        <v>65</v>
      </c>
      <c r="F6" s="4">
        <v>16629</v>
      </c>
    </row>
    <row r="7" spans="1:6" ht="15.75">
      <c r="A7" s="5" t="s">
        <v>2080</v>
      </c>
      <c r="B7" s="5">
        <v>97030</v>
      </c>
      <c r="C7" s="6">
        <v>47</v>
      </c>
      <c r="D7" s="6">
        <v>39</v>
      </c>
      <c r="E7" s="6">
        <v>64</v>
      </c>
      <c r="F7" s="7">
        <v>105594</v>
      </c>
    </row>
    <row r="8" spans="1:6" ht="15.75">
      <c r="A8" s="2" t="s">
        <v>2081</v>
      </c>
      <c r="B8" s="2">
        <v>97331</v>
      </c>
      <c r="C8" s="3">
        <v>47</v>
      </c>
      <c r="D8" s="3">
        <v>29</v>
      </c>
      <c r="E8" s="3">
        <v>85</v>
      </c>
      <c r="F8" s="4">
        <v>54462</v>
      </c>
    </row>
    <row r="9" spans="1:6" ht="30.75">
      <c r="A9" s="5" t="s">
        <v>2082</v>
      </c>
      <c r="B9" s="6"/>
      <c r="C9" s="6">
        <v>47</v>
      </c>
      <c r="D9" s="6">
        <v>21</v>
      </c>
      <c r="E9" s="6">
        <v>54</v>
      </c>
      <c r="F9" s="7">
        <v>24080</v>
      </c>
    </row>
    <row r="10" spans="1:6" ht="15.75">
      <c r="A10" s="2" t="s">
        <v>2083</v>
      </c>
      <c r="B10" s="2">
        <v>97401</v>
      </c>
      <c r="C10" s="3">
        <v>46</v>
      </c>
      <c r="D10" s="3">
        <v>32</v>
      </c>
      <c r="E10" s="3">
        <v>72</v>
      </c>
      <c r="F10" s="4">
        <v>156185</v>
      </c>
    </row>
    <row r="11" spans="1:6" ht="30.75">
      <c r="A11" s="5" t="s">
        <v>319</v>
      </c>
      <c r="B11" s="6"/>
      <c r="C11" s="6">
        <v>46</v>
      </c>
      <c r="D11" s="6">
        <v>32</v>
      </c>
      <c r="E11" s="6">
        <v>63</v>
      </c>
      <c r="F11" s="7">
        <v>59403</v>
      </c>
    </row>
    <row r="12" spans="1:6" ht="30.75">
      <c r="A12" s="2" t="s">
        <v>2084</v>
      </c>
      <c r="B12" s="3"/>
      <c r="C12" s="3">
        <v>45</v>
      </c>
      <c r="D12" s="8" t="s">
        <v>353</v>
      </c>
      <c r="E12" s="3">
        <v>40</v>
      </c>
      <c r="F12" s="4">
        <v>16745</v>
      </c>
    </row>
    <row r="13" spans="1:6" ht="15.75">
      <c r="A13" s="5" t="s">
        <v>2085</v>
      </c>
      <c r="B13" s="6"/>
      <c r="C13" s="6">
        <v>44</v>
      </c>
      <c r="D13" s="6">
        <v>37</v>
      </c>
      <c r="E13" s="6">
        <v>72</v>
      </c>
      <c r="F13" s="7">
        <v>91611</v>
      </c>
    </row>
    <row r="14" spans="1:6" ht="15.75">
      <c r="A14" s="2" t="s">
        <v>2086</v>
      </c>
      <c r="B14" s="3"/>
      <c r="C14" s="3">
        <v>44</v>
      </c>
      <c r="D14" s="8" t="s">
        <v>353</v>
      </c>
      <c r="E14" s="3">
        <v>67</v>
      </c>
      <c r="F14" s="4">
        <v>22068</v>
      </c>
    </row>
    <row r="15" spans="1:6" ht="15.75">
      <c r="A15" s="5" t="s">
        <v>2087</v>
      </c>
      <c r="B15" s="6"/>
      <c r="C15" s="6">
        <v>43</v>
      </c>
      <c r="D15" s="6">
        <v>35</v>
      </c>
      <c r="E15" s="6">
        <v>63</v>
      </c>
      <c r="F15" s="7">
        <v>49425</v>
      </c>
    </row>
    <row r="16" spans="1:6" ht="15.75">
      <c r="A16" s="2" t="s">
        <v>2088</v>
      </c>
      <c r="B16" s="3"/>
      <c r="C16" s="3">
        <v>43</v>
      </c>
      <c r="D16" s="3">
        <v>30</v>
      </c>
      <c r="E16" s="3">
        <v>62</v>
      </c>
      <c r="F16" s="4">
        <v>48035</v>
      </c>
    </row>
    <row r="17" spans="1:6" ht="30.75">
      <c r="A17" s="5" t="s">
        <v>2089</v>
      </c>
      <c r="B17" s="6"/>
      <c r="C17" s="6">
        <v>43</v>
      </c>
      <c r="D17" s="6">
        <v>19</v>
      </c>
      <c r="E17" s="6">
        <v>53</v>
      </c>
      <c r="F17" s="7">
        <v>32187</v>
      </c>
    </row>
    <row r="18" spans="1:6" ht="15.75">
      <c r="A18" s="2" t="s">
        <v>1518</v>
      </c>
      <c r="B18" s="3"/>
      <c r="C18" s="3">
        <v>42</v>
      </c>
      <c r="D18" s="3">
        <v>32</v>
      </c>
      <c r="E18" s="3">
        <v>60</v>
      </c>
      <c r="F18" s="4">
        <v>154637</v>
      </c>
    </row>
    <row r="19" spans="1:6" ht="30.75">
      <c r="A19" s="5" t="s">
        <v>2090</v>
      </c>
      <c r="B19" s="6"/>
      <c r="C19" s="6">
        <v>41</v>
      </c>
      <c r="D19" s="6">
        <v>30</v>
      </c>
      <c r="E19" s="6">
        <v>65</v>
      </c>
      <c r="F19" s="7">
        <v>21083</v>
      </c>
    </row>
    <row r="20" spans="1:6" ht="30.75">
      <c r="A20" s="2" t="s">
        <v>2091</v>
      </c>
      <c r="B20" s="3"/>
      <c r="C20" s="3">
        <v>40</v>
      </c>
      <c r="D20" s="3">
        <v>19</v>
      </c>
      <c r="E20" s="3">
        <v>45</v>
      </c>
      <c r="F20" s="4">
        <v>34533</v>
      </c>
    </row>
    <row r="21" spans="1:6" ht="30.75">
      <c r="A21" s="5" t="s">
        <v>2092</v>
      </c>
      <c r="B21" s="6"/>
      <c r="C21" s="6">
        <v>40</v>
      </c>
      <c r="D21" s="6">
        <v>23</v>
      </c>
      <c r="E21" s="6">
        <v>44</v>
      </c>
      <c r="F21" s="7">
        <v>20840</v>
      </c>
    </row>
    <row r="22" spans="1:6" ht="15.75">
      <c r="A22" s="2" t="s">
        <v>2093</v>
      </c>
      <c r="B22" s="3"/>
      <c r="C22" s="3">
        <v>39</v>
      </c>
      <c r="D22" s="3">
        <v>20</v>
      </c>
      <c r="E22" s="3">
        <v>45</v>
      </c>
      <c r="F22" s="4">
        <v>21181</v>
      </c>
    </row>
    <row r="23" spans="1:6" ht="15.75">
      <c r="A23" s="5" t="s">
        <v>1519</v>
      </c>
      <c r="B23" s="6"/>
      <c r="C23" s="6">
        <v>38</v>
      </c>
      <c r="D23" s="6">
        <v>27</v>
      </c>
      <c r="E23" s="6">
        <v>53</v>
      </c>
      <c r="F23" s="7">
        <v>74907</v>
      </c>
    </row>
    <row r="24" spans="1:6" ht="30.75">
      <c r="A24" s="2" t="s">
        <v>2094</v>
      </c>
      <c r="B24" s="3"/>
      <c r="C24" s="3">
        <v>38</v>
      </c>
      <c r="D24" s="3">
        <v>29</v>
      </c>
      <c r="E24" s="3">
        <v>51</v>
      </c>
      <c r="F24" s="4">
        <v>31859</v>
      </c>
    </row>
    <row r="25" spans="1:6" ht="30.75">
      <c r="A25" s="5" t="s">
        <v>448</v>
      </c>
      <c r="B25" s="6"/>
      <c r="C25" s="6">
        <v>38</v>
      </c>
      <c r="D25" s="6">
        <v>23</v>
      </c>
      <c r="E25" s="6">
        <v>53</v>
      </c>
      <c r="F25" s="7">
        <v>18194</v>
      </c>
    </row>
    <row r="26" spans="1:6" ht="30.75">
      <c r="A26" s="2" t="s">
        <v>2095</v>
      </c>
      <c r="B26" s="3"/>
      <c r="C26" s="3">
        <v>37</v>
      </c>
      <c r="D26" s="3">
        <v>23</v>
      </c>
      <c r="E26" s="3">
        <v>47</v>
      </c>
      <c r="F26" s="4">
        <v>36619</v>
      </c>
    </row>
    <row r="27" spans="1:6" ht="15.75">
      <c r="A27" s="5" t="s">
        <v>2048</v>
      </c>
      <c r="B27" s="6"/>
      <c r="C27" s="6">
        <v>37</v>
      </c>
      <c r="D27" s="6">
        <v>25</v>
      </c>
      <c r="E27" s="6">
        <v>55</v>
      </c>
      <c r="F27" s="7">
        <v>20646</v>
      </c>
    </row>
    <row r="28" spans="1:6" ht="15.75">
      <c r="A28" s="2" t="s">
        <v>2096</v>
      </c>
      <c r="B28" s="3"/>
      <c r="C28" s="3">
        <v>35</v>
      </c>
      <c r="D28" s="3">
        <v>33</v>
      </c>
      <c r="E28" s="3">
        <v>56</v>
      </c>
      <c r="F28" s="4">
        <v>36478</v>
      </c>
    </row>
    <row r="29" spans="1:6" ht="30.75">
      <c r="A29" s="5" t="s">
        <v>2097</v>
      </c>
      <c r="B29" s="6"/>
      <c r="C29" s="6">
        <v>35</v>
      </c>
      <c r="D29" s="6">
        <v>37</v>
      </c>
      <c r="E29" s="6">
        <v>57</v>
      </c>
      <c r="F29" s="7">
        <v>19936</v>
      </c>
    </row>
    <row r="30" spans="1:6" ht="30.75">
      <c r="A30" s="2" t="s">
        <v>2098</v>
      </c>
      <c r="B30" s="3"/>
      <c r="C30" s="3">
        <v>35</v>
      </c>
      <c r="D30" s="8" t="s">
        <v>353</v>
      </c>
      <c r="E30" s="3">
        <v>29</v>
      </c>
      <c r="F30" s="4">
        <v>16612</v>
      </c>
    </row>
    <row r="31" spans="1:6" ht="30.75">
      <c r="A31" s="5" t="s">
        <v>2099</v>
      </c>
      <c r="B31" s="6"/>
      <c r="C31" s="6">
        <v>34</v>
      </c>
      <c r="D31" s="6">
        <v>21</v>
      </c>
      <c r="E31" s="6">
        <v>41</v>
      </c>
      <c r="F31" s="7">
        <v>25109</v>
      </c>
    </row>
    <row r="32" spans="1:6" ht="15.75">
      <c r="A32" s="2" t="s">
        <v>459</v>
      </c>
      <c r="B32" s="3"/>
      <c r="C32" s="3">
        <v>33</v>
      </c>
      <c r="D32" s="3">
        <v>17</v>
      </c>
      <c r="E32" s="3">
        <v>52</v>
      </c>
      <c r="F32" s="4">
        <v>50158</v>
      </c>
    </row>
    <row r="33" spans="1:6" ht="15.75">
      <c r="A33" s="5" t="s">
        <v>2100</v>
      </c>
      <c r="B33" s="6"/>
      <c r="C33" s="6">
        <v>32</v>
      </c>
      <c r="D33" s="6">
        <v>19</v>
      </c>
      <c r="E33" s="6">
        <v>53</v>
      </c>
      <c r="F33" s="7">
        <v>76639</v>
      </c>
    </row>
    <row r="34" spans="1:6" ht="30.75">
      <c r="A34" s="2" t="s">
        <v>2101</v>
      </c>
      <c r="B34" s="3"/>
      <c r="C34" s="3">
        <v>32</v>
      </c>
      <c r="D34" s="3">
        <v>21</v>
      </c>
      <c r="E34" s="3">
        <v>48</v>
      </c>
      <c r="F34" s="4">
        <v>17169</v>
      </c>
    </row>
    <row r="35" spans="1:6" ht="30.75">
      <c r="A35" s="5" t="s">
        <v>2102</v>
      </c>
      <c r="B35" s="6"/>
      <c r="C35" s="6">
        <v>30</v>
      </c>
      <c r="D35" s="6">
        <v>26</v>
      </c>
      <c r="E35" s="6">
        <v>55</v>
      </c>
      <c r="F35" s="7">
        <v>19509</v>
      </c>
    </row>
    <row r="36" spans="1:6" ht="15.75">
      <c r="A36" s="2" t="s">
        <v>2103</v>
      </c>
      <c r="B36" s="3"/>
      <c r="C36" s="3">
        <v>29</v>
      </c>
      <c r="D36" s="3">
        <v>4</v>
      </c>
      <c r="E36" s="3">
        <v>46</v>
      </c>
      <c r="F36" s="4">
        <v>26215</v>
      </c>
    </row>
    <row r="37" spans="1:6" ht="15.75">
      <c r="A37" s="5" t="s">
        <v>2104</v>
      </c>
      <c r="B37" s="6"/>
      <c r="C37" s="6">
        <v>29</v>
      </c>
      <c r="D37" s="6">
        <v>28</v>
      </c>
      <c r="E37" s="6">
        <v>52</v>
      </c>
      <c r="F37" s="7">
        <v>26054</v>
      </c>
    </row>
    <row r="38" spans="1:6" ht="15.75">
      <c r="A38" s="2" t="s">
        <v>2105</v>
      </c>
      <c r="B38" s="3"/>
      <c r="C38" s="3">
        <v>26</v>
      </c>
      <c r="D38" s="3">
        <v>22</v>
      </c>
      <c r="E38" s="3">
        <v>43</v>
      </c>
      <c r="F38" s="4">
        <v>19257</v>
      </c>
    </row>
    <row r="39" spans="1:6" ht="15.75">
      <c r="A39" s="2" t="s">
        <v>384</v>
      </c>
      <c r="B39" s="3"/>
      <c r="C39" s="21">
        <f>MEDIAN(C2:C38)</f>
        <v>40</v>
      </c>
      <c r="D39" s="21">
        <f t="shared" ref="D39:E39" si="0">MEDIAN(D2:D38)</f>
        <v>27.5</v>
      </c>
      <c r="E39" s="21">
        <f t="shared" si="0"/>
        <v>55</v>
      </c>
      <c r="F39" s="4"/>
    </row>
  </sheetData>
  <hyperlinks>
    <hyperlink ref="A2" r:id="rId1" xr:uid="{A15B9235-F81C-4A76-9D93-4759BB720808}"/>
    <hyperlink ref="B2" r:id="rId2" display="97206" xr:uid="{54147180-63F3-4796-B605-F7232D54FEB8}"/>
    <hyperlink ref="A3" r:id="rId3" xr:uid="{21E39C8B-ACF6-40FA-8275-09A01F29B6B5}"/>
    <hyperlink ref="A4" r:id="rId4" xr:uid="{8A21C011-CAA5-451C-890D-EDBA55621959}"/>
    <hyperlink ref="A5" r:id="rId5" xr:uid="{2D90539B-8700-40D0-9961-CABFEA4E8302}"/>
    <hyperlink ref="B5" r:id="rId6" display="97008" xr:uid="{4DCD1ED8-6F52-4551-8EAD-77F59A513B18}"/>
    <hyperlink ref="A6" r:id="rId7" xr:uid="{447C83C9-5412-4766-B965-31591F15A6A4}"/>
    <hyperlink ref="A7" r:id="rId8" xr:uid="{6C16918C-A9D7-43B3-B89F-AF7C850D2484}"/>
    <hyperlink ref="B7" r:id="rId9" display="97030" xr:uid="{A8C9FB64-F6AD-4C22-A2B8-C1F2592AA106}"/>
    <hyperlink ref="A8" r:id="rId10" xr:uid="{BF732F6E-40BF-40F3-85E0-309DA1AFBC1B}"/>
    <hyperlink ref="B8" r:id="rId11" display="97331" xr:uid="{B7B8875E-EEE6-489A-A1DE-761AB30B7034}"/>
    <hyperlink ref="A9" r:id="rId12" xr:uid="{9CBD8EEB-E4EA-494F-AFD1-F7381380A734}"/>
    <hyperlink ref="A10" r:id="rId13" xr:uid="{60C5E1E3-95CF-45A6-84D9-AB479E958CF7}"/>
    <hyperlink ref="B10" r:id="rId14" display="97401" xr:uid="{5D9BD13E-500A-4645-8BB3-A0194DD2EB33}"/>
    <hyperlink ref="A11" r:id="rId15" xr:uid="{D18A626A-3B49-41CF-9536-95E501AE6362}"/>
    <hyperlink ref="A12" r:id="rId16" xr:uid="{6CF1F290-406E-4A23-A7DA-CFD479146927}"/>
    <hyperlink ref="A13" r:id="rId17" xr:uid="{3F98FF8F-449C-442C-A21C-4D87E494E2C9}"/>
    <hyperlink ref="A14" r:id="rId18" xr:uid="{36A819D7-12E1-4143-9B17-301B349A95DC}"/>
    <hyperlink ref="A15" r:id="rId19" xr:uid="{41C0C566-D677-4B96-B276-190730C928D2}"/>
    <hyperlink ref="A16" r:id="rId20" xr:uid="{1A4BE468-7FFA-4E1F-B019-5F05DE83A627}"/>
    <hyperlink ref="A17" r:id="rId21" xr:uid="{68372183-3388-4EF5-BCE2-C546B7528776}"/>
    <hyperlink ref="A18" r:id="rId22" xr:uid="{3B9D5D3C-BA86-4933-AB87-6C4910A9CB04}"/>
    <hyperlink ref="A19" r:id="rId23" xr:uid="{3EE1FD9C-69EA-4B5E-A6FA-1B835CD09E4C}"/>
    <hyperlink ref="A20" r:id="rId24" xr:uid="{E7A103D8-C225-42C9-ACB9-05794D8BA990}"/>
    <hyperlink ref="A21" r:id="rId25" xr:uid="{9AF003B1-B2CC-4EEA-8831-4FC6853AAB09}"/>
    <hyperlink ref="A22" r:id="rId26" xr:uid="{95ACB76A-6E90-4C58-B698-16335BDC8282}"/>
    <hyperlink ref="A23" r:id="rId27" xr:uid="{DEF2F801-27B5-4EDA-A24A-A2FBFDD6129B}"/>
    <hyperlink ref="A24" r:id="rId28" xr:uid="{DDD12007-0F6B-4813-8983-55BAE8A54447}"/>
    <hyperlink ref="A25" r:id="rId29" xr:uid="{DF46E0C9-A8BB-4169-82E3-EE0793929C79}"/>
    <hyperlink ref="A26" r:id="rId30" xr:uid="{2431DF26-6BDB-494F-8772-6FC6942784FF}"/>
    <hyperlink ref="A27" r:id="rId31" xr:uid="{AABE2609-1E3C-48C6-8FE8-1A2BE42766DD}"/>
    <hyperlink ref="A28" r:id="rId32" xr:uid="{DD4E92D6-BF1F-44A0-A2A6-A191D5ADE731}"/>
    <hyperlink ref="A29" r:id="rId33" xr:uid="{070A1622-119E-4178-8B32-B6D5E570CC20}"/>
    <hyperlink ref="A30" r:id="rId34" xr:uid="{74878140-A4A2-4C05-BF4F-F466C4CF1D76}"/>
    <hyperlink ref="A31" r:id="rId35" xr:uid="{BE205283-6F9D-4A1C-91C7-B27442DF1692}"/>
    <hyperlink ref="A32" r:id="rId36" xr:uid="{FD00C758-9CB3-4A41-AF72-12C1F7866B34}"/>
    <hyperlink ref="A33" r:id="rId37" xr:uid="{F346FC5B-EDF9-4F9E-88CC-3500CB92E431}"/>
    <hyperlink ref="A34" r:id="rId38" xr:uid="{3BB376A4-475A-46EA-B58E-8ED6BE8C60A4}"/>
    <hyperlink ref="A35" r:id="rId39" xr:uid="{7EF2346F-3113-4D89-9DCA-322ECD13001D}"/>
    <hyperlink ref="A36" r:id="rId40" xr:uid="{D93A5D29-F820-4838-B04D-EAE4E8A6B0E4}"/>
    <hyperlink ref="A37" r:id="rId41" xr:uid="{AA31E4C6-7AC3-4C2D-B768-CE42DA733F63}"/>
    <hyperlink ref="A38" r:id="rId42" xr:uid="{F32AF8C0-5A3A-4236-A567-808F016C12FE}"/>
  </hyperlinks>
  <pageMargins left="0.7" right="0.7" top="0.75" bottom="0.75" header="0.3" footer="0.3"/>
  <tableParts count="1">
    <tablePart r:id="rId43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9227-4303-4057-9C0A-E5F5D6CD3AF3}">
  <dimension ref="A1:F39"/>
  <sheetViews>
    <sheetView topLeftCell="A36" workbookViewId="0">
      <selection activeCell="A40" sqref="A40:XFD40"/>
    </sheetView>
  </sheetViews>
  <sheetFormatPr defaultRowHeight="15"/>
  <cols>
    <col min="2" max="2" width="11.28515625" bestFit="1" customWidth="1"/>
    <col min="3" max="6" width="11.42578125" bestFit="1" customWidth="1"/>
    <col min="9" max="17" width="3.28515625" bestFit="1" customWidth="1"/>
    <col min="18" max="18" width="12.5703125" bestFit="1" customWidth="1"/>
    <col min="19" max="21" width="3.28515625" bestFit="1" customWidth="1"/>
    <col min="22" max="22" width="12.5703125" bestFit="1" customWidth="1"/>
    <col min="23" max="26" width="3.28515625" bestFit="1" customWidth="1"/>
    <col min="27" max="27" width="4.42578125" bestFit="1" customWidth="1"/>
    <col min="28" max="28" width="3.28515625" bestFit="1" customWidth="1"/>
    <col min="29" max="29" width="4.42578125" bestFit="1" customWidth="1"/>
    <col min="30" max="31" width="3.28515625" bestFit="1" customWidth="1"/>
    <col min="32" max="33" width="4.42578125" bestFit="1" customWidth="1"/>
    <col min="34" max="38" width="3.28515625" bestFit="1" customWidth="1"/>
    <col min="39" max="39" width="12.5703125" bestFit="1" customWidth="1"/>
    <col min="40" max="40" width="16" bestFit="1" customWidth="1"/>
    <col min="41" max="41" width="16.140625" bestFit="1" customWidth="1"/>
    <col min="42" max="42" width="19.42578125" bestFit="1" customWidth="1"/>
    <col min="43" max="43" width="11.5703125" bestFit="1" customWidth="1"/>
    <col min="44" max="44" width="14.85546875" bestFit="1" customWidth="1"/>
    <col min="45" max="45" width="10.7109375" bestFit="1" customWidth="1"/>
    <col min="46" max="46" width="14" bestFit="1" customWidth="1"/>
    <col min="47" max="47" width="11.85546875" bestFit="1" customWidth="1"/>
    <col min="48" max="48" width="15.28515625" bestFit="1" customWidth="1"/>
    <col min="49" max="49" width="13.85546875" bestFit="1" customWidth="1"/>
    <col min="50" max="50" width="17" bestFit="1" customWidth="1"/>
    <col min="51" max="51" width="14" bestFit="1" customWidth="1"/>
    <col min="52" max="52" width="17.140625" bestFit="1" customWidth="1"/>
    <col min="53" max="53" width="13.28515625" bestFit="1" customWidth="1"/>
    <col min="54" max="54" width="16.42578125" bestFit="1" customWidth="1"/>
    <col min="55" max="55" width="13" bestFit="1" customWidth="1"/>
    <col min="56" max="56" width="16.28515625" bestFit="1" customWidth="1"/>
    <col min="57" max="57" width="13.28515625" bestFit="1" customWidth="1"/>
    <col min="58" max="58" width="16.42578125" bestFit="1" customWidth="1"/>
    <col min="59" max="59" width="44" bestFit="1" customWidth="1"/>
    <col min="60" max="60" width="47.28515625" bestFit="1" customWidth="1"/>
    <col min="61" max="61" width="12.28515625" bestFit="1" customWidth="1"/>
    <col min="62" max="62" width="15.5703125" bestFit="1" customWidth="1"/>
    <col min="63" max="63" width="7.5703125" bestFit="1" customWidth="1"/>
    <col min="64" max="64" width="10.7109375" bestFit="1" customWidth="1"/>
    <col min="65" max="65" width="12.28515625" bestFit="1" customWidth="1"/>
    <col min="66" max="66" width="15.5703125" bestFit="1" customWidth="1"/>
    <col min="67" max="67" width="10.140625" bestFit="1" customWidth="1"/>
    <col min="68" max="68" width="13.42578125" bestFit="1" customWidth="1"/>
    <col min="69" max="69" width="10.85546875" bestFit="1" customWidth="1"/>
    <col min="70" max="70" width="14.28515625" bestFit="1" customWidth="1"/>
    <col min="71" max="71" width="14.7109375" bestFit="1" customWidth="1"/>
    <col min="72" max="72" width="18.140625" bestFit="1" customWidth="1"/>
    <col min="73" max="73" width="16" bestFit="1" customWidth="1"/>
    <col min="74" max="74" width="19.28515625" bestFit="1" customWidth="1"/>
    <col min="75" max="75" width="15" bestFit="1" customWidth="1"/>
    <col min="76" max="76" width="18.28515625" bestFit="1" customWidth="1"/>
    <col min="77" max="77" width="14.140625" bestFit="1" customWidth="1"/>
    <col min="78" max="78" width="17.5703125" bestFit="1" customWidth="1"/>
    <col min="79" max="79" width="14.5703125" bestFit="1" customWidth="1"/>
    <col min="80" max="80" width="17.85546875" bestFit="1" customWidth="1"/>
    <col min="81" max="81" width="14.7109375" bestFit="1" customWidth="1"/>
    <col min="82" max="82" width="18" bestFit="1" customWidth="1"/>
    <col min="83" max="83" width="7" bestFit="1" customWidth="1"/>
    <col min="84" max="84" width="10.28515625" bestFit="1" customWidth="1"/>
    <col min="85" max="85" width="11.7109375" bestFit="1" customWidth="1"/>
    <col min="86" max="86" width="5.140625" bestFit="1" customWidth="1"/>
    <col min="87" max="87" width="8.28515625" bestFit="1" customWidth="1"/>
    <col min="88" max="88" width="5.140625" bestFit="1" customWidth="1"/>
    <col min="89" max="89" width="8.28515625" bestFit="1" customWidth="1"/>
    <col min="90" max="90" width="4.28515625" bestFit="1" customWidth="1"/>
    <col min="91" max="91" width="7.42578125" bestFit="1" customWidth="1"/>
    <col min="92" max="92" width="8.28515625" bestFit="1" customWidth="1"/>
    <col min="93" max="93" width="5.140625" bestFit="1" customWidth="1"/>
    <col min="94" max="94" width="8.28515625" bestFit="1" customWidth="1"/>
    <col min="95" max="95" width="5.140625" bestFit="1" customWidth="1"/>
    <col min="96" max="96" width="8.28515625" bestFit="1" customWidth="1"/>
    <col min="97" max="97" width="5.140625" bestFit="1" customWidth="1"/>
    <col min="98" max="99" width="8.28515625" bestFit="1" customWidth="1"/>
    <col min="100" max="100" width="5.140625" bestFit="1" customWidth="1"/>
    <col min="101" max="102" width="8.28515625" bestFit="1" customWidth="1"/>
    <col min="103" max="103" width="5.140625" bestFit="1" customWidth="1"/>
    <col min="104" max="104" width="7.42578125" bestFit="1" customWidth="1"/>
    <col min="105" max="105" width="8.28515625" bestFit="1" customWidth="1"/>
    <col min="106" max="106" width="5.140625" bestFit="1" customWidth="1"/>
    <col min="107" max="107" width="7.42578125" bestFit="1" customWidth="1"/>
    <col min="108" max="108" width="8.28515625" bestFit="1" customWidth="1"/>
    <col min="109" max="109" width="5.140625" bestFit="1" customWidth="1"/>
    <col min="110" max="111" width="8.28515625" bestFit="1" customWidth="1"/>
    <col min="112" max="112" width="5.140625" bestFit="1" customWidth="1"/>
    <col min="113" max="113" width="7.42578125" bestFit="1" customWidth="1"/>
    <col min="114" max="114" width="8.28515625" bestFit="1" customWidth="1"/>
    <col min="115" max="115" width="11.7109375" bestFit="1" customWidth="1"/>
  </cols>
  <sheetData>
    <row r="1" spans="1:6" ht="29.25">
      <c r="A1" s="1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758</v>
      </c>
      <c r="B2" s="3"/>
      <c r="C2" s="3">
        <v>81</v>
      </c>
      <c r="D2" s="8" t="s">
        <v>353</v>
      </c>
      <c r="E2" s="3">
        <v>58</v>
      </c>
      <c r="F2" s="4">
        <v>59322</v>
      </c>
    </row>
    <row r="3" spans="1:6" ht="91.5">
      <c r="A3" s="5" t="s">
        <v>2106</v>
      </c>
      <c r="B3" s="5">
        <v>19120</v>
      </c>
      <c r="C3" s="6">
        <v>75</v>
      </c>
      <c r="D3" s="6">
        <v>67</v>
      </c>
      <c r="E3" s="6">
        <v>67</v>
      </c>
      <c r="F3" s="7">
        <v>1526006</v>
      </c>
    </row>
    <row r="4" spans="1:6" ht="30.75">
      <c r="A4" s="2" t="s">
        <v>2107</v>
      </c>
      <c r="B4" s="3"/>
      <c r="C4" s="3">
        <v>74</v>
      </c>
      <c r="D4" s="8" t="s">
        <v>353</v>
      </c>
      <c r="E4" s="3">
        <v>47</v>
      </c>
      <c r="F4" s="4">
        <v>18461</v>
      </c>
    </row>
    <row r="5" spans="1:6" ht="15.75">
      <c r="A5" s="5" t="s">
        <v>1561</v>
      </c>
      <c r="B5" s="6"/>
      <c r="C5" s="6">
        <v>72</v>
      </c>
      <c r="D5" s="9" t="s">
        <v>353</v>
      </c>
      <c r="E5" s="6">
        <v>47</v>
      </c>
      <c r="F5" s="7">
        <v>88082</v>
      </c>
    </row>
    <row r="6" spans="1:6" ht="15.75">
      <c r="A6" s="2" t="s">
        <v>2108</v>
      </c>
      <c r="B6" s="2">
        <v>17401</v>
      </c>
      <c r="C6" s="3">
        <v>71</v>
      </c>
      <c r="D6" s="3">
        <v>39</v>
      </c>
      <c r="E6" s="3">
        <v>62</v>
      </c>
      <c r="F6" s="4">
        <v>43718</v>
      </c>
    </row>
    <row r="7" spans="1:6" ht="30.75">
      <c r="A7" s="5" t="s">
        <v>331</v>
      </c>
      <c r="B7" s="5">
        <v>17104</v>
      </c>
      <c r="C7" s="6">
        <v>68</v>
      </c>
      <c r="D7" s="6">
        <v>39</v>
      </c>
      <c r="E7" s="6">
        <v>57</v>
      </c>
      <c r="F7" s="7">
        <v>49528</v>
      </c>
    </row>
    <row r="8" spans="1:6" ht="30.75">
      <c r="A8" s="2" t="s">
        <v>2109</v>
      </c>
      <c r="B8" s="3"/>
      <c r="C8" s="3">
        <v>68</v>
      </c>
      <c r="D8" s="3">
        <v>41</v>
      </c>
      <c r="E8" s="3">
        <v>78</v>
      </c>
      <c r="F8" s="4">
        <v>42034</v>
      </c>
    </row>
    <row r="9" spans="1:6" ht="30.75">
      <c r="A9" s="5" t="s">
        <v>2110</v>
      </c>
      <c r="B9" s="6"/>
      <c r="C9" s="6">
        <v>68</v>
      </c>
      <c r="D9" s="6">
        <v>42</v>
      </c>
      <c r="E9" s="6">
        <v>47</v>
      </c>
      <c r="F9" s="7">
        <v>34324</v>
      </c>
    </row>
    <row r="10" spans="1:6" ht="30.75">
      <c r="A10" s="2" t="s">
        <v>2111</v>
      </c>
      <c r="B10" s="2">
        <v>18102</v>
      </c>
      <c r="C10" s="3">
        <v>67</v>
      </c>
      <c r="D10" s="3">
        <v>37</v>
      </c>
      <c r="E10" s="3">
        <v>42</v>
      </c>
      <c r="F10" s="4">
        <v>118032</v>
      </c>
    </row>
    <row r="11" spans="1:6" ht="15.75">
      <c r="A11" s="5" t="s">
        <v>2112</v>
      </c>
      <c r="B11" s="6"/>
      <c r="C11" s="6">
        <v>67</v>
      </c>
      <c r="D11" s="6">
        <v>31</v>
      </c>
      <c r="E11" s="6">
        <v>48</v>
      </c>
      <c r="F11" s="7">
        <v>26800</v>
      </c>
    </row>
    <row r="12" spans="1:6" ht="15.75">
      <c r="A12" s="2" t="s">
        <v>2031</v>
      </c>
      <c r="B12" s="3"/>
      <c r="C12" s="3">
        <v>67</v>
      </c>
      <c r="D12" s="8" t="s">
        <v>353</v>
      </c>
      <c r="E12" s="3">
        <v>55</v>
      </c>
      <c r="F12" s="4">
        <v>25477</v>
      </c>
    </row>
    <row r="13" spans="1:6" ht="15.75">
      <c r="A13" s="5" t="s">
        <v>2113</v>
      </c>
      <c r="B13" s="6"/>
      <c r="C13" s="6">
        <v>64</v>
      </c>
      <c r="D13" s="9" t="s">
        <v>353</v>
      </c>
      <c r="E13" s="6">
        <v>38</v>
      </c>
      <c r="F13" s="7">
        <v>25340</v>
      </c>
    </row>
    <row r="14" spans="1:6" ht="15.75">
      <c r="A14" s="2" t="s">
        <v>2114</v>
      </c>
      <c r="B14" s="3"/>
      <c r="C14" s="3">
        <v>63</v>
      </c>
      <c r="D14" s="8" t="s">
        <v>353</v>
      </c>
      <c r="E14" s="3">
        <v>63</v>
      </c>
      <c r="F14" s="4">
        <v>18682</v>
      </c>
    </row>
    <row r="15" spans="1:6" ht="30.75">
      <c r="A15" s="5" t="s">
        <v>2115</v>
      </c>
      <c r="B15" s="5">
        <v>15213</v>
      </c>
      <c r="C15" s="6">
        <v>62</v>
      </c>
      <c r="D15" s="6">
        <v>55</v>
      </c>
      <c r="E15" s="6">
        <v>55</v>
      </c>
      <c r="F15" s="7">
        <v>305704</v>
      </c>
    </row>
    <row r="16" spans="1:6" ht="30.75">
      <c r="A16" s="2" t="s">
        <v>2116</v>
      </c>
      <c r="B16" s="2">
        <v>18701</v>
      </c>
      <c r="C16" s="3">
        <v>62</v>
      </c>
      <c r="D16" s="8" t="s">
        <v>353</v>
      </c>
      <c r="E16" s="3">
        <v>44</v>
      </c>
      <c r="F16" s="4">
        <v>41498</v>
      </c>
    </row>
    <row r="17" spans="1:6" ht="30.75">
      <c r="A17" s="5" t="s">
        <v>2117</v>
      </c>
      <c r="B17" s="5">
        <v>19026</v>
      </c>
      <c r="C17" s="6">
        <v>61</v>
      </c>
      <c r="D17" s="6">
        <v>45</v>
      </c>
      <c r="E17" s="6">
        <v>39</v>
      </c>
      <c r="F17" s="7">
        <v>28043</v>
      </c>
    </row>
    <row r="18" spans="1:6" ht="15.75">
      <c r="A18" s="2" t="s">
        <v>853</v>
      </c>
      <c r="B18" s="2">
        <v>16504</v>
      </c>
      <c r="C18" s="3">
        <v>60</v>
      </c>
      <c r="D18" s="8" t="s">
        <v>353</v>
      </c>
      <c r="E18" s="3">
        <v>52</v>
      </c>
      <c r="F18" s="4">
        <v>101786</v>
      </c>
    </row>
    <row r="19" spans="1:6" ht="15.75">
      <c r="A19" s="5" t="s">
        <v>2118</v>
      </c>
      <c r="B19" s="5">
        <v>19013</v>
      </c>
      <c r="C19" s="6">
        <v>60</v>
      </c>
      <c r="D19" s="6">
        <v>45</v>
      </c>
      <c r="E19" s="6">
        <v>50</v>
      </c>
      <c r="F19" s="7">
        <v>33972</v>
      </c>
    </row>
    <row r="20" spans="1:6" ht="30.75">
      <c r="A20" s="2" t="s">
        <v>2119</v>
      </c>
      <c r="B20" s="3"/>
      <c r="C20" s="3">
        <v>60</v>
      </c>
      <c r="D20" s="8" t="s">
        <v>353</v>
      </c>
      <c r="E20" s="3">
        <v>43</v>
      </c>
      <c r="F20" s="4">
        <v>22377</v>
      </c>
    </row>
    <row r="21" spans="1:6" ht="30.75">
      <c r="A21" s="5" t="s">
        <v>2120</v>
      </c>
      <c r="B21" s="5">
        <v>18018</v>
      </c>
      <c r="C21" s="6">
        <v>59</v>
      </c>
      <c r="D21" s="6">
        <v>33</v>
      </c>
      <c r="E21" s="6">
        <v>45</v>
      </c>
      <c r="F21" s="7">
        <v>74982</v>
      </c>
    </row>
    <row r="22" spans="1:6" ht="15.75">
      <c r="A22" s="2" t="s">
        <v>2121</v>
      </c>
      <c r="B22" s="2">
        <v>18503</v>
      </c>
      <c r="C22" s="3">
        <v>58</v>
      </c>
      <c r="D22" s="8" t="s">
        <v>353</v>
      </c>
      <c r="E22" s="3">
        <v>38</v>
      </c>
      <c r="F22" s="4">
        <v>76089</v>
      </c>
    </row>
    <row r="23" spans="1:6" ht="30.75">
      <c r="A23" s="5" t="s">
        <v>2122</v>
      </c>
      <c r="B23" s="6"/>
      <c r="C23" s="6">
        <v>55</v>
      </c>
      <c r="D23" s="9" t="s">
        <v>353</v>
      </c>
      <c r="E23" s="6">
        <v>56</v>
      </c>
      <c r="F23" s="7">
        <v>29381</v>
      </c>
    </row>
    <row r="24" spans="1:6" ht="15.75">
      <c r="A24" s="2" t="s">
        <v>2123</v>
      </c>
      <c r="B24" s="3"/>
      <c r="C24" s="3">
        <v>54</v>
      </c>
      <c r="D24" s="8" t="s">
        <v>353</v>
      </c>
      <c r="E24" s="3">
        <v>32</v>
      </c>
      <c r="F24" s="4">
        <v>46320</v>
      </c>
    </row>
    <row r="25" spans="1:6" ht="30.75">
      <c r="A25" s="5" t="s">
        <v>2124</v>
      </c>
      <c r="B25" s="6"/>
      <c r="C25" s="6">
        <v>49</v>
      </c>
      <c r="D25" s="9" t="s">
        <v>353</v>
      </c>
      <c r="E25" s="6">
        <v>56</v>
      </c>
      <c r="F25" s="7">
        <v>20268</v>
      </c>
    </row>
    <row r="26" spans="1:6" ht="30.75">
      <c r="A26" s="2" t="s">
        <v>2125</v>
      </c>
      <c r="B26" s="2">
        <v>15901</v>
      </c>
      <c r="C26" s="3">
        <v>45</v>
      </c>
      <c r="D26" s="8" t="s">
        <v>353</v>
      </c>
      <c r="E26" s="3">
        <v>36</v>
      </c>
      <c r="F26" s="4">
        <v>20978</v>
      </c>
    </row>
    <row r="27" spans="1:6" ht="30.75">
      <c r="A27" s="5" t="s">
        <v>1317</v>
      </c>
      <c r="B27" s="6"/>
      <c r="C27" s="6">
        <v>44</v>
      </c>
      <c r="D27" s="9" t="s">
        <v>353</v>
      </c>
      <c r="E27" s="6">
        <v>37</v>
      </c>
      <c r="F27" s="7">
        <v>23273</v>
      </c>
    </row>
    <row r="28" spans="1:6" ht="30.75">
      <c r="A28" s="2" t="s">
        <v>2126</v>
      </c>
      <c r="B28" s="2">
        <v>15132</v>
      </c>
      <c r="C28" s="3">
        <v>41</v>
      </c>
      <c r="D28" s="3">
        <v>32</v>
      </c>
      <c r="E28" s="3">
        <v>32</v>
      </c>
      <c r="F28" s="4">
        <v>19731</v>
      </c>
    </row>
    <row r="29" spans="1:6" ht="30.75">
      <c r="A29" s="5" t="s">
        <v>1858</v>
      </c>
      <c r="B29" s="5">
        <v>19055</v>
      </c>
      <c r="C29" s="6">
        <v>37</v>
      </c>
      <c r="D29" s="6">
        <v>20</v>
      </c>
      <c r="E29" s="6">
        <v>40</v>
      </c>
      <c r="F29" s="7">
        <v>52983</v>
      </c>
    </row>
    <row r="30" spans="1:6" ht="30.75">
      <c r="A30" s="2" t="s">
        <v>2127</v>
      </c>
      <c r="B30" s="3"/>
      <c r="C30" s="3">
        <v>36</v>
      </c>
      <c r="D30" s="3">
        <v>32</v>
      </c>
      <c r="E30" s="3">
        <v>31</v>
      </c>
      <c r="F30" s="4">
        <v>19936</v>
      </c>
    </row>
    <row r="31" spans="1:6" ht="30.75">
      <c r="A31" s="5" t="s">
        <v>2128</v>
      </c>
      <c r="B31" s="5">
        <v>15102</v>
      </c>
      <c r="C31" s="6">
        <v>31</v>
      </c>
      <c r="D31" s="6">
        <v>30</v>
      </c>
      <c r="E31" s="6">
        <v>16</v>
      </c>
      <c r="F31" s="7">
        <v>32313</v>
      </c>
    </row>
    <row r="32" spans="1:6" ht="15.75">
      <c r="A32" s="2" t="s">
        <v>1839</v>
      </c>
      <c r="B32" s="3"/>
      <c r="C32" s="3">
        <v>27</v>
      </c>
      <c r="D32" s="3">
        <v>25</v>
      </c>
      <c r="E32" s="3">
        <v>15</v>
      </c>
      <c r="F32" s="4">
        <v>19767</v>
      </c>
    </row>
    <row r="33" spans="1:6" ht="30.75">
      <c r="A33" s="5" t="s">
        <v>2129</v>
      </c>
      <c r="B33" s="5">
        <v>15122</v>
      </c>
      <c r="C33" s="6">
        <v>24</v>
      </c>
      <c r="D33" s="6">
        <v>32</v>
      </c>
      <c r="E33" s="6">
        <v>13</v>
      </c>
      <c r="F33" s="7">
        <v>20313</v>
      </c>
    </row>
    <row r="34" spans="1:6" ht="30.75">
      <c r="A34" s="2" t="s">
        <v>2130</v>
      </c>
      <c r="B34" s="2">
        <v>15146</v>
      </c>
      <c r="C34" s="3">
        <v>21</v>
      </c>
      <c r="D34" s="8" t="s">
        <v>353</v>
      </c>
      <c r="E34" s="3">
        <v>12</v>
      </c>
      <c r="F34" s="4">
        <v>28386</v>
      </c>
    </row>
    <row r="35" spans="1:6" ht="30.75">
      <c r="A35" s="5" t="s">
        <v>2131</v>
      </c>
      <c r="B35" s="6"/>
      <c r="C35" s="6">
        <v>14</v>
      </c>
      <c r="D35" s="9" t="s">
        <v>353</v>
      </c>
      <c r="E35" s="6">
        <v>9</v>
      </c>
      <c r="F35" s="7">
        <v>21552</v>
      </c>
    </row>
    <row r="36" spans="1:6" ht="30.75">
      <c r="A36" s="2" t="s">
        <v>2132</v>
      </c>
      <c r="B36" s="2">
        <v>15241</v>
      </c>
      <c r="C36" s="3">
        <v>14</v>
      </c>
      <c r="D36" s="8" t="s">
        <v>353</v>
      </c>
      <c r="E36" s="3">
        <v>7</v>
      </c>
      <c r="F36" s="4">
        <v>19229</v>
      </c>
    </row>
    <row r="37" spans="1:6" ht="15.75">
      <c r="A37" s="5" t="s">
        <v>2133</v>
      </c>
      <c r="B37" s="5">
        <v>15239</v>
      </c>
      <c r="C37" s="6">
        <v>13</v>
      </c>
      <c r="D37" s="9" t="s">
        <v>353</v>
      </c>
      <c r="E37" s="6">
        <v>10</v>
      </c>
      <c r="F37" s="7">
        <v>27126</v>
      </c>
    </row>
    <row r="38" spans="1:6" ht="30.75">
      <c r="A38" s="2" t="s">
        <v>2134</v>
      </c>
      <c r="B38" s="2">
        <v>15668</v>
      </c>
      <c r="C38" s="3">
        <v>9</v>
      </c>
      <c r="D38" s="8" t="s">
        <v>353</v>
      </c>
      <c r="E38" s="3">
        <v>10</v>
      </c>
      <c r="F38" s="4">
        <v>20079</v>
      </c>
    </row>
    <row r="39" spans="1:6" ht="15.75">
      <c r="A39" s="2" t="s">
        <v>384</v>
      </c>
      <c r="B39" s="2"/>
      <c r="C39" s="21">
        <f>MEDIAN(C2:C38)</f>
        <v>60</v>
      </c>
      <c r="D39" s="21">
        <f t="shared" ref="D39:E39" si="0">MEDIAN(D2:D38)</f>
        <v>37</v>
      </c>
      <c r="E39" s="21">
        <f t="shared" si="0"/>
        <v>43</v>
      </c>
      <c r="F39" s="4"/>
    </row>
  </sheetData>
  <hyperlinks>
    <hyperlink ref="A2" r:id="rId1" xr:uid="{6300E7DE-E5B7-4A7C-AE8C-251178080C0B}"/>
    <hyperlink ref="A3" r:id="rId2" xr:uid="{3E59DC90-363F-4F16-A667-98A2AC910459}"/>
    <hyperlink ref="B3" r:id="rId3" display="19120" xr:uid="{A1B046BA-3F52-4138-8435-96593A06EFCC}"/>
    <hyperlink ref="A4" r:id="rId4" xr:uid="{8E6241B7-09C0-496D-B9DC-4814953A6F43}"/>
    <hyperlink ref="A5" r:id="rId5" xr:uid="{29CD85BE-0392-4DFE-8EEF-D584C557206F}"/>
    <hyperlink ref="A6" r:id="rId6" xr:uid="{F6297A81-5605-446C-B530-3A65BFE31142}"/>
    <hyperlink ref="B6" r:id="rId7" display="17401" xr:uid="{BB61B9B5-7629-418F-B15C-865A6D393523}"/>
    <hyperlink ref="A7" r:id="rId8" xr:uid="{4EB26AFF-7C3F-437A-A19D-A3FDABB4A0C0}"/>
    <hyperlink ref="B7" r:id="rId9" display="17104" xr:uid="{B5746F36-1A95-4C7B-8498-D30DCC874411}"/>
    <hyperlink ref="A8" r:id="rId10" xr:uid="{C259F477-0994-4B24-81C5-066187A97CDF}"/>
    <hyperlink ref="A9" r:id="rId11" xr:uid="{7D1967E4-CF8C-468B-BB27-C9406757CB87}"/>
    <hyperlink ref="A10" r:id="rId12" xr:uid="{1A935C8B-4BAA-4104-8963-1D00321C9913}"/>
    <hyperlink ref="B10" r:id="rId13" display="18102" xr:uid="{B7937569-D10F-47E2-BC7E-9FB42726EE0A}"/>
    <hyperlink ref="A11" r:id="rId14" xr:uid="{1FF3DD24-36FE-4041-9D28-C20349AA77DF}"/>
    <hyperlink ref="A12" r:id="rId15" xr:uid="{E24C337D-D1DC-4D4E-B0F2-22EF168B7B04}"/>
    <hyperlink ref="A13" r:id="rId16" xr:uid="{F64A49EB-4285-442A-9B17-09AF059D8205}"/>
    <hyperlink ref="A14" r:id="rId17" xr:uid="{8041C982-C9AD-473B-BF6D-A537A7F3F76C}"/>
    <hyperlink ref="A15" r:id="rId18" xr:uid="{611E06A8-3DC3-41AF-8D35-A3AE8115950D}"/>
    <hyperlink ref="B15" r:id="rId19" display="15213" xr:uid="{10621457-A54F-4C29-B2D1-73EE14615F8E}"/>
    <hyperlink ref="A16" r:id="rId20" xr:uid="{9A50CC40-08EE-486A-91CA-2D50F0B2EB37}"/>
    <hyperlink ref="B16" r:id="rId21" display="18701" xr:uid="{8D6D18FF-F708-4C90-9894-65D590C3A229}"/>
    <hyperlink ref="A17" r:id="rId22" xr:uid="{7A0DC9A4-E64E-450A-BA79-600AA82EF307}"/>
    <hyperlink ref="B17" r:id="rId23" display="19026" xr:uid="{DDC6E5CF-0C7C-4947-8C71-E77D52646DFA}"/>
    <hyperlink ref="A18" r:id="rId24" xr:uid="{85285E8C-70C7-4EEB-BC98-A710FFD43A68}"/>
    <hyperlink ref="B18" r:id="rId25" display="16504" xr:uid="{481AE2EA-5957-4C75-951F-056370D21F40}"/>
    <hyperlink ref="A19" r:id="rId26" xr:uid="{A5DF3860-896A-4167-A057-DEA2675E7D70}"/>
    <hyperlink ref="B19" r:id="rId27" display="19013" xr:uid="{98CBF46B-85C3-4B6E-97E0-C2949FF943D5}"/>
    <hyperlink ref="A20" r:id="rId28" xr:uid="{F1AE7E68-A4FD-46C8-A65A-9FD1F4A5E84F}"/>
    <hyperlink ref="A21" r:id="rId29" xr:uid="{8BC8ECC2-5BC9-426D-8922-E749C9587EDE}"/>
    <hyperlink ref="B21" r:id="rId30" display="18018" xr:uid="{93D81FB7-3196-418F-8A9A-1AF153CA5633}"/>
    <hyperlink ref="A22" r:id="rId31" xr:uid="{CFBD0843-1725-4530-AA01-71BB12DF55F6}"/>
    <hyperlink ref="B22" r:id="rId32" display="18503" xr:uid="{07F63D80-1F3B-4E1E-95A9-F3F742C3FC9C}"/>
    <hyperlink ref="A23" r:id="rId33" xr:uid="{4D10CF7C-232D-4E75-B447-74757D8F8D49}"/>
    <hyperlink ref="A24" r:id="rId34" xr:uid="{C6BBB524-67A4-434B-9A8D-7EFFE09C5D67}"/>
    <hyperlink ref="A25" r:id="rId35" xr:uid="{E7211941-46F3-4D2D-B532-98CF944775FC}"/>
    <hyperlink ref="A26" r:id="rId36" xr:uid="{A1CDA343-5CAA-40DA-B2B3-B72E829CB7A1}"/>
    <hyperlink ref="B26" r:id="rId37" display="15901" xr:uid="{78E8B3BC-3A52-4B5F-A40D-6796B8F89FA1}"/>
    <hyperlink ref="A27" r:id="rId38" xr:uid="{E8B1F01B-5386-44C1-808F-7367D55CE9E2}"/>
    <hyperlink ref="A28" r:id="rId39" xr:uid="{6D2263AE-A049-4C44-80BF-9CF3239FCFDF}"/>
    <hyperlink ref="B28" r:id="rId40" display="15132" xr:uid="{4CE13F56-653E-4431-AEA5-27BE5269F21D}"/>
    <hyperlink ref="A29" r:id="rId41" xr:uid="{CDB5D61E-67B1-4F56-BA7E-FEB72F20732B}"/>
    <hyperlink ref="B29" r:id="rId42" display="19055" xr:uid="{5A496ADE-F3CE-4A9B-A264-E88ECE267825}"/>
    <hyperlink ref="A30" r:id="rId43" xr:uid="{0EB30CCA-C5D5-4B5F-8C4F-6E67BD06FAA8}"/>
    <hyperlink ref="A31" r:id="rId44" xr:uid="{C1EDC7A3-587F-4F4C-99F4-1D3267BC2F40}"/>
    <hyperlink ref="B31" r:id="rId45" display="15102" xr:uid="{EA75BA6C-0A12-4326-88C3-1DBC72687E9C}"/>
    <hyperlink ref="A32" r:id="rId46" xr:uid="{00ED077E-6D02-4818-A1B8-2EAAE5116B40}"/>
    <hyperlink ref="A33" r:id="rId47" xr:uid="{2BAC264D-9B59-4716-852C-5BCF675F307A}"/>
    <hyperlink ref="B33" r:id="rId48" display="15122" xr:uid="{57119975-32ED-484A-8F60-6BBDB8508EC4}"/>
    <hyperlink ref="A34" r:id="rId49" xr:uid="{3A422B21-033A-4C1E-AAF3-006F8058ED3E}"/>
    <hyperlink ref="B34" r:id="rId50" display="15146" xr:uid="{B1BF415A-393C-41C1-93B7-A84F3D31D553}"/>
    <hyperlink ref="A35" r:id="rId51" xr:uid="{F0480AFB-E785-42E9-ABD0-B549A333EE15}"/>
    <hyperlink ref="A36" r:id="rId52" xr:uid="{54F90847-F015-49AB-BA57-2EC5040C0448}"/>
    <hyperlink ref="B36" r:id="rId53" display="15241" xr:uid="{36556E4B-1318-4DA1-BC15-B206690713E9}"/>
    <hyperlink ref="A37" r:id="rId54" xr:uid="{D359977A-C603-408D-8278-04114F1C64D1}"/>
    <hyperlink ref="B37" r:id="rId55" display="15239" xr:uid="{41858F1C-CBBC-487F-B1CD-6A79F21721D3}"/>
    <hyperlink ref="A38" r:id="rId56" xr:uid="{4747C7EF-7336-447D-810C-BBAF86B29D4B}"/>
    <hyperlink ref="B38" r:id="rId57" display="15668" xr:uid="{81BE3807-39A6-4AA2-AE8D-468BCD34C22B}"/>
  </hyperlinks>
  <pageMargins left="0.7" right="0.7" top="0.75" bottom="0.75" header="0.3" footer="0.3"/>
  <tableParts count="1">
    <tablePart r:id="rId5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AAE8-BE2D-4C9A-9D6A-89B36BAC5799}">
  <dimension ref="A1:B51"/>
  <sheetViews>
    <sheetView workbookViewId="0">
      <selection activeCell="B2" sqref="B2"/>
    </sheetView>
  </sheetViews>
  <sheetFormatPr defaultRowHeight="15"/>
  <sheetData>
    <row r="1" spans="1:2">
      <c r="A1" t="s">
        <v>0</v>
      </c>
      <c r="B1" t="s">
        <v>163</v>
      </c>
    </row>
    <row r="2" spans="1:2" ht="15.75">
      <c r="A2" s="44" t="s">
        <v>38</v>
      </c>
      <c r="B2" s="45">
        <v>9280</v>
      </c>
    </row>
    <row r="3" spans="1:2" ht="15.75">
      <c r="A3" s="44" t="s">
        <v>42</v>
      </c>
      <c r="B3" s="45">
        <v>13642</v>
      </c>
    </row>
    <row r="4" spans="1:2" ht="15.75">
      <c r="A4" s="44" t="s">
        <v>44</v>
      </c>
      <c r="B4" s="45">
        <v>8756</v>
      </c>
    </row>
    <row r="5" spans="1:2" ht="15.75">
      <c r="A5" s="44" t="s">
        <v>48</v>
      </c>
      <c r="B5" s="45">
        <v>9338</v>
      </c>
    </row>
    <row r="6" spans="1:2" ht="15.75">
      <c r="A6" s="44" t="s">
        <v>49</v>
      </c>
      <c r="B6" s="45">
        <v>10299</v>
      </c>
    </row>
    <row r="7" spans="1:2" ht="15.75">
      <c r="A7" s="44" t="s">
        <v>51</v>
      </c>
      <c r="B7" s="45">
        <v>8583</v>
      </c>
    </row>
    <row r="8" spans="1:2" ht="15.75">
      <c r="A8" s="44" t="s">
        <v>52</v>
      </c>
      <c r="B8" s="45">
        <v>12489</v>
      </c>
    </row>
    <row r="9" spans="1:2" ht="15.75">
      <c r="A9" s="44" t="s">
        <v>54</v>
      </c>
      <c r="B9" s="45">
        <v>12899</v>
      </c>
    </row>
    <row r="10" spans="1:2" ht="15.75">
      <c r="A10" s="44" t="s">
        <v>55</v>
      </c>
      <c r="B10" s="45">
        <v>9865</v>
      </c>
    </row>
    <row r="11" spans="1:2" ht="15.75">
      <c r="A11" s="44" t="s">
        <v>56</v>
      </c>
      <c r="B11" s="45">
        <v>8758</v>
      </c>
    </row>
    <row r="12" spans="1:2" ht="15.75">
      <c r="A12" s="44" t="s">
        <v>57</v>
      </c>
      <c r="B12" s="45">
        <v>10291</v>
      </c>
    </row>
    <row r="13" spans="1:2" ht="15.75">
      <c r="A13" s="44" t="s">
        <v>58</v>
      </c>
      <c r="B13" s="45">
        <v>8148</v>
      </c>
    </row>
    <row r="14" spans="1:2" ht="15.75">
      <c r="A14" s="44" t="s">
        <v>59</v>
      </c>
      <c r="B14" s="45">
        <v>10190</v>
      </c>
    </row>
    <row r="15" spans="1:2" ht="15.75">
      <c r="A15" s="44" t="s">
        <v>60</v>
      </c>
      <c r="B15" s="45">
        <v>10517</v>
      </c>
    </row>
    <row r="16" spans="1:2" ht="15.75">
      <c r="A16" s="44" t="s">
        <v>61</v>
      </c>
      <c r="B16" s="45">
        <v>9789</v>
      </c>
    </row>
    <row r="17" spans="1:2" ht="15.75">
      <c r="A17" s="44" t="s">
        <v>62</v>
      </c>
      <c r="B17" s="45">
        <v>9408</v>
      </c>
    </row>
    <row r="18" spans="1:2" ht="15.75">
      <c r="A18" s="44" t="s">
        <v>63</v>
      </c>
      <c r="B18" s="45">
        <v>10257</v>
      </c>
    </row>
    <row r="19" spans="1:2" ht="15.75">
      <c r="A19" s="44" t="s">
        <v>64</v>
      </c>
      <c r="B19" s="45">
        <v>10515</v>
      </c>
    </row>
    <row r="20" spans="1:2" ht="15.75">
      <c r="A20" s="44" t="s">
        <v>65</v>
      </c>
      <c r="B20" s="45">
        <v>12077</v>
      </c>
    </row>
    <row r="21" spans="1:2" ht="15.75">
      <c r="A21" s="44" t="s">
        <v>66</v>
      </c>
      <c r="B21" s="45">
        <v>10839</v>
      </c>
    </row>
    <row r="22" spans="1:2" ht="15.75">
      <c r="A22" s="44" t="s">
        <v>67</v>
      </c>
      <c r="B22" s="45">
        <v>13319</v>
      </c>
    </row>
    <row r="23" spans="1:2" ht="15.75">
      <c r="A23" s="44" t="s">
        <v>68</v>
      </c>
      <c r="B23" s="45">
        <v>9897</v>
      </c>
    </row>
    <row r="24" spans="1:2" ht="15.75">
      <c r="A24" s="44" t="s">
        <v>69</v>
      </c>
      <c r="B24" s="45">
        <v>10846</v>
      </c>
    </row>
    <row r="25" spans="1:2" ht="15.75">
      <c r="A25" s="44" t="s">
        <v>70</v>
      </c>
      <c r="B25" s="45">
        <v>9394</v>
      </c>
    </row>
    <row r="26" spans="1:2" ht="15.75">
      <c r="A26" s="44" t="s">
        <v>71</v>
      </c>
      <c r="B26" s="45">
        <v>9921</v>
      </c>
    </row>
    <row r="27" spans="1:2" ht="15.75">
      <c r="A27" s="44" t="s">
        <v>72</v>
      </c>
      <c r="B27" s="45">
        <v>10212</v>
      </c>
    </row>
    <row r="28" spans="1:2" ht="15.75">
      <c r="A28" s="44" t="s">
        <v>73</v>
      </c>
      <c r="B28" s="45">
        <v>10514</v>
      </c>
    </row>
    <row r="29" spans="1:2" ht="15.75">
      <c r="A29" s="44" t="s">
        <v>74</v>
      </c>
      <c r="B29" s="45">
        <v>8348</v>
      </c>
    </row>
    <row r="30" spans="1:2" ht="15.75">
      <c r="A30" s="44" t="s">
        <v>75</v>
      </c>
      <c r="B30" s="45">
        <v>11793</v>
      </c>
    </row>
    <row r="31" spans="1:2" ht="15.75">
      <c r="A31" s="44" t="s">
        <v>76</v>
      </c>
      <c r="B31" s="45">
        <v>11868</v>
      </c>
    </row>
    <row r="32" spans="1:2" ht="15.75">
      <c r="A32" s="44" t="s">
        <v>77</v>
      </c>
      <c r="B32" s="45">
        <v>8902</v>
      </c>
    </row>
    <row r="33" spans="1:2" ht="15.75">
      <c r="A33" s="44" t="s">
        <v>78</v>
      </c>
      <c r="B33" s="45">
        <v>14007</v>
      </c>
    </row>
    <row r="34" spans="1:2" ht="15.75">
      <c r="A34" s="44" t="s">
        <v>79</v>
      </c>
      <c r="B34" s="45">
        <v>8917</v>
      </c>
    </row>
    <row r="35" spans="1:2" ht="15.75">
      <c r="A35" s="44" t="s">
        <v>80</v>
      </c>
      <c r="B35" s="45">
        <v>11301</v>
      </c>
    </row>
    <row r="36" spans="1:2" ht="15.75">
      <c r="A36" s="44" t="s">
        <v>81</v>
      </c>
      <c r="B36" s="45">
        <v>10478</v>
      </c>
    </row>
    <row r="37" spans="1:2" ht="15.75">
      <c r="A37" s="44" t="s">
        <v>82</v>
      </c>
      <c r="B37" s="45">
        <v>9444</v>
      </c>
    </row>
    <row r="38" spans="1:2" ht="15.75">
      <c r="A38" s="44" t="s">
        <v>83</v>
      </c>
      <c r="B38" s="45">
        <v>10071</v>
      </c>
    </row>
    <row r="39" spans="1:2" ht="15.75">
      <c r="A39" s="44" t="s">
        <v>84</v>
      </c>
      <c r="B39" s="45">
        <v>11603</v>
      </c>
    </row>
    <row r="40" spans="1:2" ht="15.75">
      <c r="A40" s="44" t="s">
        <v>85</v>
      </c>
      <c r="B40" s="45">
        <v>11694</v>
      </c>
    </row>
    <row r="41" spans="1:2" ht="15.75">
      <c r="A41" s="44" t="s">
        <v>86</v>
      </c>
      <c r="B41" s="45">
        <v>8766</v>
      </c>
    </row>
    <row r="42" spans="1:2" ht="15.75">
      <c r="A42" s="44" t="s">
        <v>87</v>
      </c>
      <c r="B42" s="45">
        <v>12495</v>
      </c>
    </row>
    <row r="43" spans="1:2" ht="15.75">
      <c r="A43" s="44" t="s">
        <v>88</v>
      </c>
      <c r="B43" s="45">
        <v>9336</v>
      </c>
    </row>
    <row r="44" spans="1:2" ht="15.75">
      <c r="A44" s="44" t="s">
        <v>89</v>
      </c>
      <c r="B44" s="45">
        <v>8406</v>
      </c>
    </row>
    <row r="45" spans="1:2" ht="15.75">
      <c r="A45" s="44" t="s">
        <v>90</v>
      </c>
      <c r="B45" s="45">
        <v>7522</v>
      </c>
    </row>
    <row r="46" spans="1:2" ht="15.75">
      <c r="A46" s="44" t="s">
        <v>91</v>
      </c>
      <c r="B46" s="45">
        <v>12756</v>
      </c>
    </row>
    <row r="47" spans="1:2" ht="15.75">
      <c r="A47" s="44" t="s">
        <v>92</v>
      </c>
      <c r="B47" s="45">
        <v>9195</v>
      </c>
    </row>
    <row r="48" spans="1:2" ht="15.75">
      <c r="A48" s="44" t="s">
        <v>93</v>
      </c>
      <c r="B48" s="45">
        <v>9265</v>
      </c>
    </row>
    <row r="49" spans="1:2" ht="15.75">
      <c r="A49" s="44" t="s">
        <v>94</v>
      </c>
      <c r="B49" s="45">
        <v>12769</v>
      </c>
    </row>
    <row r="50" spans="1:2" ht="15.75">
      <c r="A50" s="44" t="s">
        <v>95</v>
      </c>
      <c r="B50" s="45">
        <v>9982</v>
      </c>
    </row>
    <row r="51" spans="1:2" ht="15.75">
      <c r="A51" s="44" t="s">
        <v>96</v>
      </c>
      <c r="B51" s="45">
        <v>10989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F0A3-782E-47DF-ABCB-65003F1086BF}">
  <dimension ref="A1:F11"/>
  <sheetViews>
    <sheetView topLeftCell="A3" workbookViewId="0">
      <selection activeCell="C11" sqref="C11:E11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2135</v>
      </c>
      <c r="B2" s="2">
        <v>2863</v>
      </c>
      <c r="C2" s="3">
        <v>81</v>
      </c>
      <c r="D2" s="3">
        <v>36</v>
      </c>
      <c r="E2" s="3">
        <v>52</v>
      </c>
      <c r="F2" s="4">
        <v>19376</v>
      </c>
    </row>
    <row r="3" spans="1:6" ht="91.5">
      <c r="A3" s="5" t="s">
        <v>2136</v>
      </c>
      <c r="B3" s="5">
        <v>2909</v>
      </c>
      <c r="C3" s="6">
        <v>76</v>
      </c>
      <c r="D3" s="6">
        <v>47</v>
      </c>
      <c r="E3" s="6">
        <v>61</v>
      </c>
      <c r="F3" s="7">
        <v>178042</v>
      </c>
    </row>
    <row r="4" spans="1:6" ht="30.75">
      <c r="A4" s="2" t="s">
        <v>2137</v>
      </c>
      <c r="B4" s="2">
        <v>2860</v>
      </c>
      <c r="C4" s="3">
        <v>71</v>
      </c>
      <c r="D4" s="3">
        <v>37</v>
      </c>
      <c r="E4" s="3">
        <v>50</v>
      </c>
      <c r="F4" s="4">
        <v>71148</v>
      </c>
    </row>
    <row r="5" spans="1:6" ht="15.75">
      <c r="A5" s="5" t="s">
        <v>2138</v>
      </c>
      <c r="B5" s="5">
        <v>2840</v>
      </c>
      <c r="C5" s="6">
        <v>59</v>
      </c>
      <c r="D5" s="6">
        <v>32</v>
      </c>
      <c r="E5" s="6">
        <v>53</v>
      </c>
      <c r="F5" s="7">
        <v>24672</v>
      </c>
    </row>
    <row r="6" spans="1:6" ht="30.75">
      <c r="A6" s="2" t="s">
        <v>2139</v>
      </c>
      <c r="B6" s="2">
        <v>2895</v>
      </c>
      <c r="C6" s="3">
        <v>57</v>
      </c>
      <c r="D6" s="3">
        <v>27</v>
      </c>
      <c r="E6" s="3">
        <v>34</v>
      </c>
      <c r="F6" s="4">
        <v>41186</v>
      </c>
    </row>
    <row r="7" spans="1:6" ht="15.75">
      <c r="A7" s="5" t="s">
        <v>2140</v>
      </c>
      <c r="B7" s="5">
        <v>2920</v>
      </c>
      <c r="C7" s="6">
        <v>51</v>
      </c>
      <c r="D7" s="6">
        <v>30</v>
      </c>
      <c r="E7" s="6">
        <v>43</v>
      </c>
      <c r="F7" s="7">
        <v>80387</v>
      </c>
    </row>
    <row r="8" spans="1:6" ht="45.75">
      <c r="A8" s="2" t="s">
        <v>2141</v>
      </c>
      <c r="B8" s="2">
        <v>2914</v>
      </c>
      <c r="C8" s="3">
        <v>50</v>
      </c>
      <c r="D8" s="3">
        <v>30</v>
      </c>
      <c r="E8" s="3">
        <v>44</v>
      </c>
      <c r="F8" s="4">
        <v>47037</v>
      </c>
    </row>
    <row r="9" spans="1:6" ht="15.75">
      <c r="A9" s="5" t="s">
        <v>2142</v>
      </c>
      <c r="B9" s="6"/>
      <c r="C9" s="6">
        <v>36</v>
      </c>
      <c r="D9" s="6">
        <v>5</v>
      </c>
      <c r="E9" s="6">
        <v>34</v>
      </c>
      <c r="F9" s="7">
        <v>17936</v>
      </c>
    </row>
    <row r="10" spans="1:6" ht="15.75">
      <c r="A10" s="2" t="s">
        <v>2143</v>
      </c>
      <c r="B10" s="2">
        <v>2886</v>
      </c>
      <c r="C10" s="3">
        <v>35</v>
      </c>
      <c r="D10" s="3">
        <v>25</v>
      </c>
      <c r="E10" s="3">
        <v>36</v>
      </c>
      <c r="F10" s="4">
        <v>82672</v>
      </c>
    </row>
    <row r="11" spans="1:6" ht="15.75">
      <c r="A11" s="2" t="s">
        <v>384</v>
      </c>
      <c r="B11" s="2"/>
      <c r="C11" s="3">
        <f>MEDIAN(C2:C10)</f>
        <v>57</v>
      </c>
      <c r="D11" s="3">
        <f t="shared" ref="D11:E11" si="0">MEDIAN(D2:D10)</f>
        <v>30</v>
      </c>
      <c r="E11" s="3">
        <f t="shared" si="0"/>
        <v>44</v>
      </c>
      <c r="F11" s="4"/>
    </row>
  </sheetData>
  <hyperlinks>
    <hyperlink ref="A2" r:id="rId1" xr:uid="{2EF755F2-7949-4A32-8475-5E8A2E0E6F47}"/>
    <hyperlink ref="B2" r:id="rId2" display="2863" xr:uid="{E033A552-9CC2-4AEC-84AF-0A985CEBF6FE}"/>
    <hyperlink ref="A3" r:id="rId3" xr:uid="{297232F9-F96E-4572-A28D-8A4FDC7FAFA5}"/>
    <hyperlink ref="B3" r:id="rId4" display="2909" xr:uid="{BB2729F0-D73B-4384-9F0E-E0443DBC435C}"/>
    <hyperlink ref="A4" r:id="rId5" xr:uid="{14574673-7B36-4C0F-AB77-A7E38676CD88}"/>
    <hyperlink ref="B4" r:id="rId6" display="2860" xr:uid="{9C57AA9F-34BB-4217-905C-8B023510015A}"/>
    <hyperlink ref="A5" r:id="rId7" xr:uid="{6AE0AAA3-C672-4E83-A60A-E7C824DFE57E}"/>
    <hyperlink ref="B5" r:id="rId8" display="2840" xr:uid="{44C1DCA8-4F8C-450D-AF06-6E8C0DE84E55}"/>
    <hyperlink ref="A6" r:id="rId9" xr:uid="{D78C6D6F-4AC2-40DE-B6D6-4B2B3AECBB95}"/>
    <hyperlink ref="B6" r:id="rId10" display="2895" xr:uid="{784D6449-4ADC-45EB-BBFE-4543B6432DE0}"/>
    <hyperlink ref="A7" r:id="rId11" xr:uid="{9D8A3809-CD35-4B3B-B0F6-622545E2DF08}"/>
    <hyperlink ref="B7" r:id="rId12" display="2920" xr:uid="{F4591D50-577C-4B3D-9704-7DB53354559C}"/>
    <hyperlink ref="A8" r:id="rId13" xr:uid="{454750A9-9049-4394-9E71-D3FE2AB6924F}"/>
    <hyperlink ref="B8" r:id="rId14" display="2914" xr:uid="{97DC2144-CA7B-44B8-AC14-4EE5C174F71B}"/>
    <hyperlink ref="A9" r:id="rId15" xr:uid="{3502C24D-3791-4736-AF12-52C017F6F8A7}"/>
    <hyperlink ref="A10" r:id="rId16" xr:uid="{9B90BC6F-1943-4326-B379-C8306E94E2E2}"/>
    <hyperlink ref="B10" r:id="rId17" display="2886" xr:uid="{CA685CCD-4C4A-4447-AD47-562A38EBDDF5}"/>
  </hyperlinks>
  <pageMargins left="0.7" right="0.7" top="0.75" bottom="0.75" header="0.3" footer="0.3"/>
  <tableParts count="1">
    <tablePart r:id="rId18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568F-C6DA-4566-9B63-1E0FEC929214}">
  <dimension ref="A1:F30"/>
  <sheetViews>
    <sheetView topLeftCell="A22" workbookViewId="0">
      <selection activeCell="C30" sqref="C30:E3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1682</v>
      </c>
      <c r="B2" s="2">
        <v>29601</v>
      </c>
      <c r="C2" s="3">
        <v>43</v>
      </c>
      <c r="D2" s="3">
        <v>19</v>
      </c>
      <c r="E2" s="3">
        <v>39</v>
      </c>
      <c r="F2" s="4">
        <v>58409</v>
      </c>
    </row>
    <row r="3" spans="1:6" ht="30.75">
      <c r="A3" s="5" t="s">
        <v>2144</v>
      </c>
      <c r="B3" s="6"/>
      <c r="C3" s="6">
        <v>43</v>
      </c>
      <c r="D3" s="9" t="s">
        <v>353</v>
      </c>
      <c r="E3" s="6">
        <v>54</v>
      </c>
      <c r="F3" s="7">
        <v>27109</v>
      </c>
    </row>
    <row r="4" spans="1:6" ht="30.75">
      <c r="A4" s="2" t="s">
        <v>1214</v>
      </c>
      <c r="B4" s="2">
        <v>29407</v>
      </c>
      <c r="C4" s="3">
        <v>40</v>
      </c>
      <c r="D4" s="3">
        <v>24</v>
      </c>
      <c r="E4" s="3">
        <v>50</v>
      </c>
      <c r="F4" s="4">
        <v>120083</v>
      </c>
    </row>
    <row r="5" spans="1:6" ht="91.5">
      <c r="A5" s="5" t="s">
        <v>2145</v>
      </c>
      <c r="B5" s="5">
        <v>29205</v>
      </c>
      <c r="C5" s="6">
        <v>35</v>
      </c>
      <c r="D5" s="6">
        <v>0</v>
      </c>
      <c r="E5" s="6">
        <v>35</v>
      </c>
      <c r="F5" s="7">
        <v>129272</v>
      </c>
    </row>
    <row r="6" spans="1:6" ht="30.75">
      <c r="A6" s="2" t="s">
        <v>2146</v>
      </c>
      <c r="B6" s="3"/>
      <c r="C6" s="3">
        <v>31</v>
      </c>
      <c r="D6" s="8" t="s">
        <v>353</v>
      </c>
      <c r="E6" s="3">
        <v>26</v>
      </c>
      <c r="F6" s="4">
        <v>20622</v>
      </c>
    </row>
    <row r="7" spans="1:6" ht="15.75">
      <c r="A7" s="5" t="s">
        <v>1320</v>
      </c>
      <c r="B7" s="6"/>
      <c r="C7" s="6">
        <v>30</v>
      </c>
      <c r="D7" s="9" t="s">
        <v>353</v>
      </c>
      <c r="E7" s="6">
        <v>31</v>
      </c>
      <c r="F7" s="7">
        <v>26686</v>
      </c>
    </row>
    <row r="8" spans="1:6" ht="30.75">
      <c r="A8" s="2" t="s">
        <v>2147</v>
      </c>
      <c r="B8" s="3"/>
      <c r="C8" s="3">
        <v>29</v>
      </c>
      <c r="D8" s="8" t="s">
        <v>353</v>
      </c>
      <c r="E8" s="3">
        <v>32</v>
      </c>
      <c r="F8" s="4">
        <v>37013</v>
      </c>
    </row>
    <row r="9" spans="1:6" ht="30.75">
      <c r="A9" s="5" t="s">
        <v>1328</v>
      </c>
      <c r="B9" s="6"/>
      <c r="C9" s="6">
        <v>29</v>
      </c>
      <c r="D9" s="9" t="s">
        <v>353</v>
      </c>
      <c r="E9" s="6">
        <v>36</v>
      </c>
      <c r="F9" s="7">
        <v>23222</v>
      </c>
    </row>
    <row r="10" spans="1:6" ht="15.75">
      <c r="A10" s="2" t="s">
        <v>2148</v>
      </c>
      <c r="B10" s="3"/>
      <c r="C10" s="3">
        <v>28</v>
      </c>
      <c r="D10" s="8" t="s">
        <v>353</v>
      </c>
      <c r="E10" s="3">
        <v>31</v>
      </c>
      <c r="F10" s="4">
        <v>66154</v>
      </c>
    </row>
    <row r="11" spans="1:6" ht="15.75">
      <c r="A11" s="5" t="s">
        <v>442</v>
      </c>
      <c r="B11" s="6"/>
      <c r="C11" s="6">
        <v>28</v>
      </c>
      <c r="D11" s="9" t="s">
        <v>353</v>
      </c>
      <c r="E11" s="6">
        <v>38</v>
      </c>
      <c r="F11" s="7">
        <v>17103</v>
      </c>
    </row>
    <row r="12" spans="1:6" ht="15.75">
      <c r="A12" s="2" t="s">
        <v>355</v>
      </c>
      <c r="B12" s="3"/>
      <c r="C12" s="3">
        <v>27</v>
      </c>
      <c r="D12" s="8" t="s">
        <v>353</v>
      </c>
      <c r="E12" s="3">
        <v>39</v>
      </c>
      <c r="F12" s="4">
        <v>37056</v>
      </c>
    </row>
    <row r="13" spans="1:6" ht="45.75">
      <c r="A13" s="5" t="s">
        <v>2149</v>
      </c>
      <c r="B13" s="5">
        <v>29405</v>
      </c>
      <c r="C13" s="6">
        <v>26</v>
      </c>
      <c r="D13" s="9" t="s">
        <v>353</v>
      </c>
      <c r="E13" s="6">
        <v>38</v>
      </c>
      <c r="F13" s="7">
        <v>97471</v>
      </c>
    </row>
    <row r="14" spans="1:6" ht="15.75">
      <c r="A14" s="2" t="s">
        <v>2150</v>
      </c>
      <c r="B14" s="2">
        <v>29152</v>
      </c>
      <c r="C14" s="3">
        <v>25</v>
      </c>
      <c r="D14" s="8" t="s">
        <v>353</v>
      </c>
      <c r="E14" s="3">
        <v>37</v>
      </c>
      <c r="F14" s="4">
        <v>40524</v>
      </c>
    </row>
    <row r="15" spans="1:6" ht="15.75">
      <c r="A15" s="5" t="s">
        <v>2151</v>
      </c>
      <c r="B15" s="6"/>
      <c r="C15" s="6">
        <v>25</v>
      </c>
      <c r="D15" s="9" t="s">
        <v>353</v>
      </c>
      <c r="E15" s="6">
        <v>24</v>
      </c>
      <c r="F15" s="7">
        <v>25515</v>
      </c>
    </row>
    <row r="16" spans="1:6" ht="15.75">
      <c r="A16" s="2" t="s">
        <v>1563</v>
      </c>
      <c r="B16" s="3"/>
      <c r="C16" s="3">
        <v>25</v>
      </c>
      <c r="D16" s="8" t="s">
        <v>353</v>
      </c>
      <c r="E16" s="3">
        <v>23</v>
      </c>
      <c r="F16" s="4">
        <v>17870</v>
      </c>
    </row>
    <row r="17" spans="1:6" ht="15.75">
      <c r="A17" s="5" t="s">
        <v>2152</v>
      </c>
      <c r="B17" s="6"/>
      <c r="C17" s="6">
        <v>24</v>
      </c>
      <c r="D17" s="9" t="s">
        <v>353</v>
      </c>
      <c r="E17" s="6">
        <v>32</v>
      </c>
      <c r="F17" s="7">
        <v>29524</v>
      </c>
    </row>
    <row r="18" spans="1:6" ht="30.75">
      <c r="A18" s="2" t="s">
        <v>2153</v>
      </c>
      <c r="B18" s="3"/>
      <c r="C18" s="3">
        <v>24</v>
      </c>
      <c r="D18" s="8" t="s">
        <v>353</v>
      </c>
      <c r="E18" s="3">
        <v>30</v>
      </c>
      <c r="F18" s="4">
        <v>20493</v>
      </c>
    </row>
    <row r="19" spans="1:6" ht="15.75">
      <c r="A19" s="5" t="s">
        <v>2154</v>
      </c>
      <c r="B19" s="6"/>
      <c r="C19" s="6">
        <v>24</v>
      </c>
      <c r="D19" s="9" t="s">
        <v>353</v>
      </c>
      <c r="E19" s="6">
        <v>27</v>
      </c>
      <c r="F19" s="7">
        <v>19993</v>
      </c>
    </row>
    <row r="20" spans="1:6" ht="15.75">
      <c r="A20" s="2" t="s">
        <v>2155</v>
      </c>
      <c r="B20" s="3"/>
      <c r="C20" s="3">
        <v>23</v>
      </c>
      <c r="D20" s="8" t="s">
        <v>353</v>
      </c>
      <c r="E20" s="3">
        <v>32</v>
      </c>
      <c r="F20" s="4">
        <v>19952</v>
      </c>
    </row>
    <row r="21" spans="1:6" ht="30.75">
      <c r="A21" s="5" t="s">
        <v>1580</v>
      </c>
      <c r="B21" s="6"/>
      <c r="C21" s="6">
        <v>22</v>
      </c>
      <c r="D21" s="9" t="s">
        <v>353</v>
      </c>
      <c r="E21" s="6">
        <v>38</v>
      </c>
      <c r="F21" s="7">
        <v>67843</v>
      </c>
    </row>
    <row r="22" spans="1:6" ht="30.75">
      <c r="A22" s="2" t="s">
        <v>2156</v>
      </c>
      <c r="B22" s="3"/>
      <c r="C22" s="3">
        <v>21</v>
      </c>
      <c r="D22" s="8" t="s">
        <v>353</v>
      </c>
      <c r="E22" s="3">
        <v>36</v>
      </c>
      <c r="F22" s="4">
        <v>43392</v>
      </c>
    </row>
    <row r="23" spans="1:6" ht="30.75">
      <c r="A23" s="5" t="s">
        <v>2157</v>
      </c>
      <c r="B23" s="6"/>
      <c r="C23" s="6">
        <v>21</v>
      </c>
      <c r="D23" s="9" t="s">
        <v>353</v>
      </c>
      <c r="E23" s="6">
        <v>33</v>
      </c>
      <c r="F23" s="7">
        <v>21348</v>
      </c>
    </row>
    <row r="24" spans="1:6" ht="30.75">
      <c r="A24" s="2" t="s">
        <v>2158</v>
      </c>
      <c r="B24" s="3"/>
      <c r="C24" s="3">
        <v>21</v>
      </c>
      <c r="D24" s="8" t="s">
        <v>353</v>
      </c>
      <c r="E24" s="3">
        <v>24</v>
      </c>
      <c r="F24" s="4">
        <v>18238</v>
      </c>
    </row>
    <row r="25" spans="1:6" ht="15.75">
      <c r="A25" s="5" t="s">
        <v>2159</v>
      </c>
      <c r="B25" s="5">
        <v>29662</v>
      </c>
      <c r="C25" s="6">
        <v>20</v>
      </c>
      <c r="D25" s="9" t="s">
        <v>353</v>
      </c>
      <c r="E25" s="6">
        <v>23</v>
      </c>
      <c r="F25" s="7">
        <v>22889</v>
      </c>
    </row>
    <row r="26" spans="1:6" ht="15.75">
      <c r="A26" s="2" t="s">
        <v>2160</v>
      </c>
      <c r="B26" s="3"/>
      <c r="C26" s="3">
        <v>20</v>
      </c>
      <c r="D26" s="8" t="s">
        <v>353</v>
      </c>
      <c r="E26" s="3">
        <v>36</v>
      </c>
      <c r="F26" s="4">
        <v>17997</v>
      </c>
    </row>
    <row r="27" spans="1:6" ht="30.75">
      <c r="A27" s="5" t="s">
        <v>2161</v>
      </c>
      <c r="B27" s="6"/>
      <c r="C27" s="6">
        <v>14</v>
      </c>
      <c r="D27" s="9" t="s">
        <v>353</v>
      </c>
      <c r="E27" s="6">
        <v>35</v>
      </c>
      <c r="F27" s="7">
        <v>35938</v>
      </c>
    </row>
    <row r="28" spans="1:6" ht="45.75">
      <c r="A28" s="2" t="s">
        <v>2162</v>
      </c>
      <c r="B28" s="2">
        <v>29928</v>
      </c>
      <c r="C28" s="3">
        <v>13</v>
      </c>
      <c r="D28" s="8" t="s">
        <v>353</v>
      </c>
      <c r="E28" s="3">
        <v>46</v>
      </c>
      <c r="F28" s="4">
        <v>37099</v>
      </c>
    </row>
    <row r="29" spans="1:6" ht="15.75">
      <c r="A29" s="5" t="s">
        <v>2163</v>
      </c>
      <c r="B29" s="6"/>
      <c r="C29" s="6">
        <v>12</v>
      </c>
      <c r="D29" s="9" t="s">
        <v>353</v>
      </c>
      <c r="E29" s="6">
        <v>19</v>
      </c>
      <c r="F29" s="7">
        <v>21617</v>
      </c>
    </row>
    <row r="30" spans="1:6" ht="15.75">
      <c r="A30" s="5" t="s">
        <v>384</v>
      </c>
      <c r="C30" s="6">
        <f>MEDIAN(C2:C29)</f>
        <v>25</v>
      </c>
      <c r="D30" s="6">
        <f t="shared" ref="D30:E30" si="0">MEDIAN(D2:D29)</f>
        <v>19</v>
      </c>
      <c r="E30" s="6">
        <f t="shared" si="0"/>
        <v>34</v>
      </c>
      <c r="F30" s="7"/>
    </row>
  </sheetData>
  <hyperlinks>
    <hyperlink ref="A2" r:id="rId1" xr:uid="{91475425-424C-4C79-BB22-C68D8F23DA8F}"/>
    <hyperlink ref="B2" r:id="rId2" display="29601" xr:uid="{BA8695AB-F135-49C1-A451-AF0ED157EE6A}"/>
    <hyperlink ref="A3" r:id="rId3" xr:uid="{544BF1F8-B525-48A0-8FD8-7DC32CBE3BDE}"/>
    <hyperlink ref="A4" r:id="rId4" xr:uid="{80D41518-F2E4-44E4-B588-908723B89FE8}"/>
    <hyperlink ref="B4" r:id="rId5" display="29407" xr:uid="{AAE42641-0B0A-4DAB-9B66-8F03DC37B989}"/>
    <hyperlink ref="A5" r:id="rId6" xr:uid="{117D372A-AA90-416B-A9F1-A2A34DB144D1}"/>
    <hyperlink ref="B5" r:id="rId7" display="29205" xr:uid="{A533B9F7-5063-472A-86D9-F4829968170F}"/>
    <hyperlink ref="A6" r:id="rId8" xr:uid="{3364FC48-3338-4F0D-B553-BC39B550AE3E}"/>
    <hyperlink ref="A7" r:id="rId9" xr:uid="{DE5EE5FE-A136-40DB-A854-6D8EBA5D5DD6}"/>
    <hyperlink ref="A8" r:id="rId10" xr:uid="{821AF4B7-E18A-4455-B7A7-911643C53839}"/>
    <hyperlink ref="A9" r:id="rId11" xr:uid="{1BC510DB-A00A-45F8-9590-33F3EE54FCBE}"/>
    <hyperlink ref="A10" r:id="rId12" xr:uid="{F645E4E1-72D2-4A41-BF84-1545FE481255}"/>
    <hyperlink ref="A11" r:id="rId13" xr:uid="{1B5C08B0-58DA-4AD8-B680-C04E8243C260}"/>
    <hyperlink ref="A12" r:id="rId14" xr:uid="{D2AB1152-358E-4E97-BB34-03BD525CFCC8}"/>
    <hyperlink ref="A13" r:id="rId15" xr:uid="{021FF6DF-AA92-45A9-BDCA-B5ACB499F3C3}"/>
    <hyperlink ref="B13" r:id="rId16" display="29405" xr:uid="{A0934B6D-64D3-4EF0-9D94-A8E274A6FD3B}"/>
    <hyperlink ref="A14" r:id="rId17" xr:uid="{45980875-ADF4-42C3-9C34-A915084A9D92}"/>
    <hyperlink ref="B14" r:id="rId18" display="29152" xr:uid="{AA5EE3E1-B605-400F-90BF-71035498E979}"/>
    <hyperlink ref="A15" r:id="rId19" xr:uid="{879BB622-7AE6-461F-96B2-27780501E434}"/>
    <hyperlink ref="A16" r:id="rId20" xr:uid="{C9C7D271-06F8-4F64-8526-2E56045BABE9}"/>
    <hyperlink ref="A17" r:id="rId21" xr:uid="{51618EB4-5FAE-4972-864E-15F988A8F8E7}"/>
    <hyperlink ref="A18" r:id="rId22" xr:uid="{6052B9E1-B37D-4403-98DC-F510FA60DEBA}"/>
    <hyperlink ref="A19" r:id="rId23" xr:uid="{1F6022F5-B802-4720-909C-2E6B425279CD}"/>
    <hyperlink ref="A20" r:id="rId24" xr:uid="{A0B61EB3-CBC5-49C6-A54E-9A11BF82CBBD}"/>
    <hyperlink ref="A21" r:id="rId25" xr:uid="{051F7B3B-35E3-4FE1-B5BB-4F1D5FB14AAE}"/>
    <hyperlink ref="A22" r:id="rId26" xr:uid="{32412E3B-BB9F-46EC-A9D8-804CAE533085}"/>
    <hyperlink ref="A23" r:id="rId27" xr:uid="{D761F034-10CD-4F9F-AABA-FFCC4811F9A7}"/>
    <hyperlink ref="A24" r:id="rId28" xr:uid="{0888BB62-3133-4014-9075-14FB65263E52}"/>
    <hyperlink ref="A25" r:id="rId29" xr:uid="{50404C68-F715-4DD9-9F9D-11555DA82F17}"/>
    <hyperlink ref="B25" r:id="rId30" display="29662" xr:uid="{75B01A38-5D83-4398-A4B9-AF87A2F91943}"/>
    <hyperlink ref="A26" r:id="rId31" xr:uid="{8F18C19B-FE05-48E6-AB28-502CBF3736AC}"/>
    <hyperlink ref="A27" r:id="rId32" xr:uid="{A69BEF03-928D-41CD-9881-341BB1C3F4D1}"/>
    <hyperlink ref="A28" r:id="rId33" xr:uid="{9ADED6E4-0ADB-4A38-92C8-306360EA244C}"/>
    <hyperlink ref="B28" r:id="rId34" display="29928" xr:uid="{C4BA1E54-5E2A-4741-A8B7-340C801BAFE6}"/>
    <hyperlink ref="A29" r:id="rId35" xr:uid="{2EBD46B0-91CA-40E7-9ED5-5BEB7C0A53B1}"/>
  </hyperlinks>
  <pageMargins left="0.7" right="0.7" top="0.75" bottom="0.75" header="0.3" footer="0.3"/>
  <tableParts count="1">
    <tablePart r:id="rId36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0742-7F20-487B-A889-4735A29DFACF}">
  <dimension ref="A1:F7"/>
  <sheetViews>
    <sheetView workbookViewId="0">
      <selection activeCell="C7" sqref="C7:E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2164</v>
      </c>
      <c r="B2" s="3"/>
      <c r="C2" s="3">
        <v>39</v>
      </c>
      <c r="D2" s="8" t="s">
        <v>353</v>
      </c>
      <c r="E2" s="3">
        <v>63</v>
      </c>
      <c r="F2" s="4">
        <v>26091</v>
      </c>
    </row>
    <row r="3" spans="1:6" ht="30.75">
      <c r="A3" s="5" t="s">
        <v>2165</v>
      </c>
      <c r="B3" s="6"/>
      <c r="C3" s="6">
        <v>39</v>
      </c>
      <c r="D3" s="9" t="s">
        <v>353</v>
      </c>
      <c r="E3" s="6">
        <v>58</v>
      </c>
      <c r="F3" s="7">
        <v>22056</v>
      </c>
    </row>
    <row r="4" spans="1:6" ht="30.75">
      <c r="A4" s="2" t="s">
        <v>2166</v>
      </c>
      <c r="B4" s="3"/>
      <c r="C4" s="3">
        <v>38</v>
      </c>
      <c r="D4" s="3">
        <v>17</v>
      </c>
      <c r="E4" s="3">
        <v>46</v>
      </c>
      <c r="F4" s="4">
        <v>153888</v>
      </c>
    </row>
    <row r="5" spans="1:6" ht="30.75">
      <c r="A5" s="5" t="s">
        <v>1865</v>
      </c>
      <c r="B5" s="6"/>
      <c r="C5" s="6">
        <v>36</v>
      </c>
      <c r="D5" s="9" t="s">
        <v>353</v>
      </c>
      <c r="E5" s="6">
        <v>46</v>
      </c>
      <c r="F5" s="7">
        <v>21482</v>
      </c>
    </row>
    <row r="6" spans="1:6" ht="30.75">
      <c r="A6" s="2" t="s">
        <v>2167</v>
      </c>
      <c r="B6" s="3"/>
      <c r="C6" s="3">
        <v>28</v>
      </c>
      <c r="D6" s="8" t="s">
        <v>353</v>
      </c>
      <c r="E6" s="3">
        <v>36</v>
      </c>
      <c r="F6" s="4">
        <v>67956</v>
      </c>
    </row>
    <row r="7" spans="1:6" ht="15.75">
      <c r="A7" s="2" t="s">
        <v>384</v>
      </c>
      <c r="B7" s="3"/>
      <c r="C7" s="3">
        <f>MEDIAN(C2:C6)</f>
        <v>38</v>
      </c>
      <c r="D7" s="3">
        <f t="shared" ref="D7:E7" si="0">MEDIAN(D2:D6)</f>
        <v>17</v>
      </c>
      <c r="E7" s="3">
        <f t="shared" si="0"/>
        <v>46</v>
      </c>
      <c r="F7" s="4"/>
    </row>
  </sheetData>
  <hyperlinks>
    <hyperlink ref="A2" r:id="rId1" xr:uid="{82A39F5F-7CFE-4412-A429-8ABC0FAD3795}"/>
    <hyperlink ref="A3" r:id="rId2" xr:uid="{4C7A7C46-64F0-411C-A590-ACAF059F5C04}"/>
    <hyperlink ref="A4" r:id="rId3" xr:uid="{1467037D-8149-450C-8E11-39F28B6F1244}"/>
    <hyperlink ref="A5" r:id="rId4" xr:uid="{9A9AC2A5-E089-4DE5-9947-D4C277FCF248}"/>
    <hyperlink ref="A6" r:id="rId5" xr:uid="{B1A358B8-3FA5-4620-B872-63B5921EAF28}"/>
  </hyperlinks>
  <pageMargins left="0.7" right="0.7" top="0.75" bottom="0.75" header="0.3" footer="0.3"/>
  <tableParts count="1">
    <tablePart r:id="rId6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AC00-875E-42EC-933E-F7236E209CE9}">
  <dimension ref="A1:F35"/>
  <sheetViews>
    <sheetView topLeftCell="A25" workbookViewId="0">
      <selection activeCell="C35" sqref="C35:E3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91.5">
      <c r="A2" s="2" t="s">
        <v>2168</v>
      </c>
      <c r="B2" s="2">
        <v>38109</v>
      </c>
      <c r="C2" s="3">
        <v>35</v>
      </c>
      <c r="D2" s="3">
        <v>22</v>
      </c>
      <c r="E2" s="3">
        <v>41</v>
      </c>
      <c r="F2" s="4">
        <v>646889</v>
      </c>
    </row>
    <row r="3" spans="1:6" ht="30.75">
      <c r="A3" s="5" t="s">
        <v>2169</v>
      </c>
      <c r="B3" s="6"/>
      <c r="C3" s="6">
        <v>35</v>
      </c>
      <c r="D3" s="9" t="s">
        <v>353</v>
      </c>
      <c r="E3" s="6">
        <v>37</v>
      </c>
      <c r="F3" s="7">
        <v>30435</v>
      </c>
    </row>
    <row r="4" spans="1:6" ht="15.75">
      <c r="A4" s="2" t="s">
        <v>2170</v>
      </c>
      <c r="B4" s="2">
        <v>37917</v>
      </c>
      <c r="C4" s="3">
        <v>31</v>
      </c>
      <c r="D4" s="3">
        <v>27</v>
      </c>
      <c r="E4" s="3">
        <v>30</v>
      </c>
      <c r="F4" s="4">
        <v>178874</v>
      </c>
    </row>
    <row r="5" spans="1:6" ht="30.75">
      <c r="A5" s="5" t="s">
        <v>2171</v>
      </c>
      <c r="B5" s="5">
        <v>37412</v>
      </c>
      <c r="C5" s="6">
        <v>30</v>
      </c>
      <c r="D5" s="9" t="s">
        <v>353</v>
      </c>
      <c r="E5" s="6">
        <v>30</v>
      </c>
      <c r="F5" s="7">
        <v>20979</v>
      </c>
    </row>
    <row r="6" spans="1:6" ht="45.75">
      <c r="A6" s="2" t="s">
        <v>2172</v>
      </c>
      <c r="B6" s="2">
        <v>37013</v>
      </c>
      <c r="C6" s="3">
        <v>29</v>
      </c>
      <c r="D6" s="3">
        <v>22</v>
      </c>
      <c r="E6" s="3">
        <v>30</v>
      </c>
      <c r="F6" s="4">
        <v>601222</v>
      </c>
    </row>
    <row r="7" spans="1:6" ht="30.75">
      <c r="A7" s="5" t="s">
        <v>2173</v>
      </c>
      <c r="B7" s="5">
        <v>37411</v>
      </c>
      <c r="C7" s="6">
        <v>29</v>
      </c>
      <c r="D7" s="6">
        <v>18</v>
      </c>
      <c r="E7" s="6">
        <v>35</v>
      </c>
      <c r="F7" s="7">
        <v>167674</v>
      </c>
    </row>
    <row r="8" spans="1:6" ht="30.75">
      <c r="A8" s="2" t="s">
        <v>1960</v>
      </c>
      <c r="B8" s="3"/>
      <c r="C8" s="3">
        <v>29</v>
      </c>
      <c r="D8" s="8" t="s">
        <v>353</v>
      </c>
      <c r="E8" s="3">
        <v>29</v>
      </c>
      <c r="F8" s="4">
        <v>41285</v>
      </c>
    </row>
    <row r="9" spans="1:6" ht="30.75">
      <c r="A9" s="5" t="s">
        <v>1784</v>
      </c>
      <c r="B9" s="6"/>
      <c r="C9" s="6">
        <v>28</v>
      </c>
      <c r="D9" s="9" t="s">
        <v>353</v>
      </c>
      <c r="E9" s="6">
        <v>26</v>
      </c>
      <c r="F9" s="7">
        <v>29137</v>
      </c>
    </row>
    <row r="10" spans="1:6" ht="30.75">
      <c r="A10" s="2" t="s">
        <v>2174</v>
      </c>
      <c r="B10" s="3"/>
      <c r="C10" s="3">
        <v>26</v>
      </c>
      <c r="D10" s="8" t="s">
        <v>353</v>
      </c>
      <c r="E10" s="3">
        <v>26</v>
      </c>
      <c r="F10" s="4">
        <v>63152</v>
      </c>
    </row>
    <row r="11" spans="1:6" ht="15.75">
      <c r="A11" s="5" t="s">
        <v>2175</v>
      </c>
      <c r="B11" s="6"/>
      <c r="C11" s="6">
        <v>26</v>
      </c>
      <c r="D11" s="9" t="s">
        <v>353</v>
      </c>
      <c r="E11" s="6">
        <v>30</v>
      </c>
      <c r="F11" s="7">
        <v>27465</v>
      </c>
    </row>
    <row r="12" spans="1:6" ht="30.75">
      <c r="A12" s="2" t="s">
        <v>2176</v>
      </c>
      <c r="B12" s="3"/>
      <c r="C12" s="3">
        <v>25</v>
      </c>
      <c r="D12" s="8" t="s">
        <v>353</v>
      </c>
      <c r="E12" s="3">
        <v>38</v>
      </c>
      <c r="F12" s="4">
        <v>108755</v>
      </c>
    </row>
    <row r="13" spans="1:6" ht="15.75">
      <c r="A13" s="5" t="s">
        <v>2177</v>
      </c>
      <c r="B13" s="5">
        <v>37665</v>
      </c>
      <c r="C13" s="6">
        <v>25</v>
      </c>
      <c r="D13" s="6">
        <v>14</v>
      </c>
      <c r="E13" s="6">
        <v>26</v>
      </c>
      <c r="F13" s="7">
        <v>48205</v>
      </c>
    </row>
    <row r="14" spans="1:6" ht="15.75">
      <c r="A14" s="2" t="s">
        <v>874</v>
      </c>
      <c r="B14" s="3"/>
      <c r="C14" s="3">
        <v>25</v>
      </c>
      <c r="D14" s="8" t="s">
        <v>353</v>
      </c>
      <c r="E14" s="3">
        <v>24</v>
      </c>
      <c r="F14" s="4">
        <v>26702</v>
      </c>
    </row>
    <row r="15" spans="1:6" ht="15.75">
      <c r="A15" s="5" t="s">
        <v>333</v>
      </c>
      <c r="B15" s="6"/>
      <c r="C15" s="6">
        <v>24</v>
      </c>
      <c r="D15" s="9" t="s">
        <v>353</v>
      </c>
      <c r="E15" s="6">
        <v>27</v>
      </c>
      <c r="F15" s="7">
        <v>34681</v>
      </c>
    </row>
    <row r="16" spans="1:6" ht="15.75">
      <c r="A16" s="2" t="s">
        <v>2178</v>
      </c>
      <c r="B16" s="3"/>
      <c r="C16" s="3">
        <v>24</v>
      </c>
      <c r="D16" s="8" t="s">
        <v>353</v>
      </c>
      <c r="E16" s="3">
        <v>36</v>
      </c>
      <c r="F16" s="4">
        <v>30278</v>
      </c>
    </row>
    <row r="17" spans="1:6" ht="30.75">
      <c r="A17" s="5" t="s">
        <v>2179</v>
      </c>
      <c r="B17" s="6"/>
      <c r="C17" s="6">
        <v>24</v>
      </c>
      <c r="D17" s="9" t="s">
        <v>353</v>
      </c>
      <c r="E17" s="6">
        <v>31</v>
      </c>
      <c r="F17" s="7">
        <v>17145</v>
      </c>
    </row>
    <row r="18" spans="1:6" ht="15.75">
      <c r="A18" s="2" t="s">
        <v>1327</v>
      </c>
      <c r="B18" s="3"/>
      <c r="C18" s="3">
        <v>23</v>
      </c>
      <c r="D18" s="8" t="s">
        <v>353</v>
      </c>
      <c r="E18" s="3">
        <v>30</v>
      </c>
      <c r="F18" s="4">
        <v>62487</v>
      </c>
    </row>
    <row r="19" spans="1:6" ht="15.75">
      <c r="A19" s="5" t="s">
        <v>2031</v>
      </c>
      <c r="B19" s="6"/>
      <c r="C19" s="6">
        <v>23</v>
      </c>
      <c r="D19" s="9" t="s">
        <v>353</v>
      </c>
      <c r="E19" s="6">
        <v>37</v>
      </c>
      <c r="F19" s="7">
        <v>26190</v>
      </c>
    </row>
    <row r="20" spans="1:6" ht="30.75">
      <c r="A20" s="2" t="s">
        <v>1310</v>
      </c>
      <c r="B20" s="3"/>
      <c r="C20" s="3">
        <v>23</v>
      </c>
      <c r="D20" s="8" t="s">
        <v>353</v>
      </c>
      <c r="E20" s="3">
        <v>36</v>
      </c>
      <c r="F20" s="4">
        <v>20335</v>
      </c>
    </row>
    <row r="21" spans="1:6" ht="15.75">
      <c r="A21" s="5" t="s">
        <v>318</v>
      </c>
      <c r="B21" s="6"/>
      <c r="C21" s="6">
        <v>22</v>
      </c>
      <c r="D21" s="9" t="s">
        <v>353</v>
      </c>
      <c r="E21" s="6">
        <v>32</v>
      </c>
      <c r="F21" s="7">
        <v>65211</v>
      </c>
    </row>
    <row r="22" spans="1:6" ht="15.75">
      <c r="A22" s="2" t="s">
        <v>1093</v>
      </c>
      <c r="B22" s="3"/>
      <c r="C22" s="3">
        <v>20</v>
      </c>
      <c r="D22" s="3">
        <v>5</v>
      </c>
      <c r="E22" s="3">
        <v>32</v>
      </c>
      <c r="F22" s="4">
        <v>39974</v>
      </c>
    </row>
    <row r="23" spans="1:6" ht="30.75">
      <c r="A23" s="5" t="s">
        <v>1316</v>
      </c>
      <c r="B23" s="6"/>
      <c r="C23" s="6">
        <v>18</v>
      </c>
      <c r="D23" s="9" t="s">
        <v>353</v>
      </c>
      <c r="E23" s="6">
        <v>27</v>
      </c>
      <c r="F23" s="7">
        <v>132929</v>
      </c>
    </row>
    <row r="24" spans="1:6" ht="30.75">
      <c r="A24" s="2" t="s">
        <v>937</v>
      </c>
      <c r="B24" s="2">
        <v>37830</v>
      </c>
      <c r="C24" s="3">
        <v>18</v>
      </c>
      <c r="D24" s="8" t="s">
        <v>353</v>
      </c>
      <c r="E24" s="3">
        <v>23</v>
      </c>
      <c r="F24" s="4">
        <v>29330</v>
      </c>
    </row>
    <row r="25" spans="1:6" ht="30.75">
      <c r="A25" s="5" t="s">
        <v>2180</v>
      </c>
      <c r="B25" s="6"/>
      <c r="C25" s="6">
        <v>18</v>
      </c>
      <c r="D25" s="9" t="s">
        <v>353</v>
      </c>
      <c r="E25" s="6">
        <v>37</v>
      </c>
      <c r="F25" s="7">
        <v>18655</v>
      </c>
    </row>
    <row r="26" spans="1:6" ht="30.75">
      <c r="A26" s="2" t="s">
        <v>1470</v>
      </c>
      <c r="B26" s="2">
        <v>38138</v>
      </c>
      <c r="C26" s="3">
        <v>16</v>
      </c>
      <c r="D26" s="8" t="s">
        <v>353</v>
      </c>
      <c r="E26" s="3">
        <v>31</v>
      </c>
      <c r="F26" s="4">
        <v>38844</v>
      </c>
    </row>
    <row r="27" spans="1:6" ht="15.75">
      <c r="A27" s="5" t="s">
        <v>1284</v>
      </c>
      <c r="B27" s="6"/>
      <c r="C27" s="6">
        <v>15</v>
      </c>
      <c r="D27" s="9" t="s">
        <v>353</v>
      </c>
      <c r="E27" s="6">
        <v>33</v>
      </c>
      <c r="F27" s="7">
        <v>54613</v>
      </c>
    </row>
    <row r="28" spans="1:6" ht="30.75">
      <c r="A28" s="2" t="s">
        <v>2181</v>
      </c>
      <c r="B28" s="3"/>
      <c r="C28" s="3">
        <v>14</v>
      </c>
      <c r="D28" s="8" t="s">
        <v>353</v>
      </c>
      <c r="E28" s="3">
        <v>24</v>
      </c>
      <c r="F28" s="4">
        <v>51372</v>
      </c>
    </row>
    <row r="29" spans="1:6" ht="30.75">
      <c r="A29" s="5" t="s">
        <v>2182</v>
      </c>
      <c r="B29" s="6"/>
      <c r="C29" s="6">
        <v>13</v>
      </c>
      <c r="D29" s="9" t="s">
        <v>353</v>
      </c>
      <c r="E29" s="6">
        <v>22</v>
      </c>
      <c r="F29" s="7">
        <v>23671</v>
      </c>
    </row>
    <row r="30" spans="1:6" ht="15.75">
      <c r="A30" s="2" t="s">
        <v>2183</v>
      </c>
      <c r="B30" s="3"/>
      <c r="C30" s="3">
        <v>13</v>
      </c>
      <c r="D30" s="8" t="s">
        <v>353</v>
      </c>
      <c r="E30" s="3">
        <v>21</v>
      </c>
      <c r="F30" s="4">
        <v>20676</v>
      </c>
    </row>
    <row r="31" spans="1:6" ht="30.75">
      <c r="A31" s="5" t="s">
        <v>2184</v>
      </c>
      <c r="B31" s="6"/>
      <c r="C31" s="6">
        <v>12</v>
      </c>
      <c r="D31" s="9" t="s">
        <v>353</v>
      </c>
      <c r="E31" s="6">
        <v>30</v>
      </c>
      <c r="F31" s="7">
        <v>43965</v>
      </c>
    </row>
    <row r="32" spans="1:6" ht="30.75">
      <c r="A32" s="2" t="s">
        <v>1051</v>
      </c>
      <c r="B32" s="3"/>
      <c r="C32" s="3">
        <v>11</v>
      </c>
      <c r="D32" s="8" t="s">
        <v>353</v>
      </c>
      <c r="E32" s="3">
        <v>24</v>
      </c>
      <c r="F32" s="4">
        <v>29036</v>
      </c>
    </row>
    <row r="33" spans="1:6" ht="30.75">
      <c r="A33" s="5" t="s">
        <v>2185</v>
      </c>
      <c r="B33" s="5">
        <v>37086</v>
      </c>
      <c r="C33" s="6">
        <v>10</v>
      </c>
      <c r="D33" s="9" t="s">
        <v>353</v>
      </c>
      <c r="E33" s="6">
        <v>25</v>
      </c>
      <c r="F33" s="7">
        <v>32588</v>
      </c>
    </row>
    <row r="34" spans="1:6" ht="30.75">
      <c r="A34" s="2" t="s">
        <v>698</v>
      </c>
      <c r="B34" s="3"/>
      <c r="C34" s="3">
        <v>4</v>
      </c>
      <c r="D34" s="8" t="s">
        <v>353</v>
      </c>
      <c r="E34" s="3">
        <v>18</v>
      </c>
      <c r="F34" s="4">
        <v>37060</v>
      </c>
    </row>
    <row r="35" spans="1:6" ht="15.75">
      <c r="A35" s="2" t="s">
        <v>384</v>
      </c>
      <c r="B35" s="3"/>
      <c r="C35" s="3">
        <f>MEDIAN(C2:C34)</f>
        <v>23</v>
      </c>
      <c r="D35" s="3">
        <f t="shared" ref="D35:E35" si="0">MEDIAN(D2:D34)</f>
        <v>20</v>
      </c>
      <c r="E35" s="3">
        <f t="shared" si="0"/>
        <v>30</v>
      </c>
      <c r="F35" s="4"/>
    </row>
  </sheetData>
  <hyperlinks>
    <hyperlink ref="A2" r:id="rId1" xr:uid="{026BBD18-A8CA-4A18-A684-F615A8BB224A}"/>
    <hyperlink ref="B2" r:id="rId2" display="38109" xr:uid="{5E7B1BF2-9F7E-4178-B9BA-F6FB8F33F6BA}"/>
    <hyperlink ref="A3" r:id="rId3" xr:uid="{4E549CE3-756B-4A79-82B9-F8C72039A8AE}"/>
    <hyperlink ref="A4" r:id="rId4" xr:uid="{864F0101-0548-49B5-8573-D2550BB56ECA}"/>
    <hyperlink ref="B4" r:id="rId5" display="37917" xr:uid="{200F0348-C7AE-4B55-9B5E-FE4237488399}"/>
    <hyperlink ref="A5" r:id="rId6" xr:uid="{6BEDBCA8-8941-4A40-BBD0-389C21607DB1}"/>
    <hyperlink ref="B5" r:id="rId7" display="37412" xr:uid="{2C6953A1-92A8-4386-9283-32106FE34F7B}"/>
    <hyperlink ref="A6" r:id="rId8" xr:uid="{4ED02322-760B-4F35-908D-76F9B48835EE}"/>
    <hyperlink ref="B6" r:id="rId9" display="37013" xr:uid="{F5E73E58-6D0E-4225-BA51-B3317973D130}"/>
    <hyperlink ref="A7" r:id="rId10" xr:uid="{4B7B7635-7C81-4CB4-B890-371B28D1DFD7}"/>
    <hyperlink ref="B7" r:id="rId11" display="37411" xr:uid="{F1D745C9-6A0A-400A-ADFB-8FED676B6848}"/>
    <hyperlink ref="A8" r:id="rId12" xr:uid="{5F44D94D-0549-4348-B935-54BF7E52B1D3}"/>
    <hyperlink ref="A9" r:id="rId13" xr:uid="{877F618C-A471-4C5B-BC93-FC7F1674DF4E}"/>
    <hyperlink ref="A10" r:id="rId14" xr:uid="{806F993D-EFB8-4A33-9D33-FAAB64915AA8}"/>
    <hyperlink ref="A11" r:id="rId15" xr:uid="{12FE7F1B-4101-40F5-AE67-532CF491F6C4}"/>
    <hyperlink ref="A12" r:id="rId16" xr:uid="{EF8BDC2A-6B9A-49B4-B0F9-932EC49D7421}"/>
    <hyperlink ref="A13" r:id="rId17" xr:uid="{67DF3952-98C5-47C7-9457-825221F269FC}"/>
    <hyperlink ref="B13" r:id="rId18" display="37665" xr:uid="{F2ECBC68-1B18-4A4A-BD86-D11F99A0C62F}"/>
    <hyperlink ref="A14" r:id="rId19" xr:uid="{372A36D2-35ED-4191-9C45-379FC482BEF9}"/>
    <hyperlink ref="A15" r:id="rId20" xr:uid="{947284BA-E7B6-4574-A009-24D98BB082A2}"/>
    <hyperlink ref="A16" r:id="rId21" xr:uid="{75574004-D255-4ABA-ADFD-8AF9C85B3C5C}"/>
    <hyperlink ref="A17" r:id="rId22" xr:uid="{935EB9B6-1EEB-464F-95BE-96B641C370EC}"/>
    <hyperlink ref="A18" r:id="rId23" xr:uid="{12C7C348-3108-41C9-93D2-96A46C6EEB5D}"/>
    <hyperlink ref="A19" r:id="rId24" xr:uid="{4B473791-D917-41E6-92A2-783A3002C630}"/>
    <hyperlink ref="A20" r:id="rId25" xr:uid="{F212148B-FDD8-454E-A137-AF21941617E8}"/>
    <hyperlink ref="A21" r:id="rId26" xr:uid="{AB4A37A6-8FB1-4005-BEEF-E28972E13F19}"/>
    <hyperlink ref="A22" r:id="rId27" xr:uid="{3224F4FF-2260-4DAF-B067-B521A9D5366D}"/>
    <hyperlink ref="A23" r:id="rId28" xr:uid="{41A29769-1C0B-4720-A8EF-956DE33E2195}"/>
    <hyperlink ref="A24" r:id="rId29" xr:uid="{A95CF50D-B934-4907-A213-4F660E61580D}"/>
    <hyperlink ref="B24" r:id="rId30" display="37830" xr:uid="{085FA48A-C888-493D-84B7-ED8A9219ED50}"/>
    <hyperlink ref="A25" r:id="rId31" xr:uid="{2FBE0B9E-623F-465F-8045-A548879CD9D0}"/>
    <hyperlink ref="A26" r:id="rId32" xr:uid="{FA550685-5FCC-419A-8A04-67290CB22946}"/>
    <hyperlink ref="B26" r:id="rId33" display="38138" xr:uid="{5BE133F4-91C7-4AC6-890A-DF98A6486D72}"/>
    <hyperlink ref="A27" r:id="rId34" xr:uid="{B45248AB-AE5C-4994-B817-B96FD39AF194}"/>
    <hyperlink ref="A28" r:id="rId35" xr:uid="{032CB8E8-9E07-4B97-AFE4-8128EBD6C29C}"/>
    <hyperlink ref="A29" r:id="rId36" xr:uid="{BF7B692B-4099-42DA-A97A-802B94656741}"/>
    <hyperlink ref="A30" r:id="rId37" xr:uid="{8676B21B-C169-44AC-8FE6-42352A588D97}"/>
    <hyperlink ref="A31" r:id="rId38" xr:uid="{9696BEFF-54F0-44DA-85A0-9F81459F0D0C}"/>
    <hyperlink ref="A32" r:id="rId39" xr:uid="{4CEB4D25-964F-400E-916C-6C4C2AFAAEA1}"/>
    <hyperlink ref="A33" r:id="rId40" xr:uid="{FE97669F-2CF3-400B-9413-A8CC5CE63DDA}"/>
    <hyperlink ref="B33" r:id="rId41" display="37086" xr:uid="{888483F5-1A95-425A-9386-FC55B48B71EB}"/>
    <hyperlink ref="A34" r:id="rId42" xr:uid="{DE88A3F5-D401-4FB3-87E6-E3A20EF4D6AF}"/>
  </hyperlinks>
  <pageMargins left="0.7" right="0.7" top="0.75" bottom="0.75" header="0.3" footer="0.3"/>
  <tableParts count="1">
    <tablePart r:id="rId43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AF74-6CEF-45FB-934F-A3DA4D085DEA}">
  <dimension ref="A1:F160"/>
  <sheetViews>
    <sheetView topLeftCell="A149" workbookViewId="0">
      <selection activeCell="C160" sqref="C160:E160"/>
    </sheetView>
  </sheetViews>
  <sheetFormatPr defaultRowHeight="15"/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897</v>
      </c>
      <c r="B2" s="3"/>
      <c r="C2" s="3">
        <v>61</v>
      </c>
      <c r="D2" s="3">
        <v>38</v>
      </c>
      <c r="E2" s="3">
        <v>59</v>
      </c>
      <c r="F2" s="4">
        <v>23068</v>
      </c>
    </row>
    <row r="3" spans="1:6" ht="30.75">
      <c r="A3" s="5" t="s">
        <v>2186</v>
      </c>
      <c r="B3" s="5">
        <v>77587</v>
      </c>
      <c r="C3" s="6">
        <v>58</v>
      </c>
      <c r="D3" s="6">
        <v>9</v>
      </c>
      <c r="E3" s="6">
        <v>53</v>
      </c>
      <c r="F3" s="7">
        <v>16983</v>
      </c>
    </row>
    <row r="4" spans="1:6" ht="30.75">
      <c r="A4" s="2" t="s">
        <v>2187</v>
      </c>
      <c r="B4" s="2">
        <v>77550</v>
      </c>
      <c r="C4" s="3">
        <v>54</v>
      </c>
      <c r="D4" s="8" t="s">
        <v>353</v>
      </c>
      <c r="E4" s="3">
        <v>57</v>
      </c>
      <c r="F4" s="4">
        <v>47743</v>
      </c>
    </row>
    <row r="5" spans="1:6" ht="15.75">
      <c r="A5" s="5" t="s">
        <v>2188</v>
      </c>
      <c r="B5" s="5">
        <v>77401</v>
      </c>
      <c r="C5" s="6">
        <v>52</v>
      </c>
      <c r="D5" s="6">
        <v>45</v>
      </c>
      <c r="E5" s="6">
        <v>49</v>
      </c>
      <c r="F5" s="7">
        <v>16855</v>
      </c>
    </row>
    <row r="6" spans="1:6" ht="15.75">
      <c r="A6" s="2" t="s">
        <v>2189</v>
      </c>
      <c r="B6" s="2">
        <v>76054</v>
      </c>
      <c r="C6" s="3">
        <v>49</v>
      </c>
      <c r="D6" s="8" t="s">
        <v>353</v>
      </c>
      <c r="E6" s="3">
        <v>43</v>
      </c>
      <c r="F6" s="4">
        <v>37337</v>
      </c>
    </row>
    <row r="7" spans="1:6" ht="76.5">
      <c r="A7" s="5" t="s">
        <v>2190</v>
      </c>
      <c r="B7" s="5">
        <v>77036</v>
      </c>
      <c r="C7" s="6">
        <v>47</v>
      </c>
      <c r="D7" s="6">
        <v>36</v>
      </c>
      <c r="E7" s="6">
        <v>49</v>
      </c>
      <c r="F7" s="7">
        <v>2099451</v>
      </c>
    </row>
    <row r="8" spans="1:6" ht="15.75">
      <c r="A8" s="2" t="s">
        <v>336</v>
      </c>
      <c r="B8" s="2">
        <v>75217</v>
      </c>
      <c r="C8" s="3">
        <v>46</v>
      </c>
      <c r="D8" s="3">
        <v>39</v>
      </c>
      <c r="E8" s="3">
        <v>49</v>
      </c>
      <c r="F8" s="4">
        <v>1197816</v>
      </c>
    </row>
    <row r="9" spans="1:6" ht="15.75">
      <c r="A9" s="5" t="s">
        <v>2191</v>
      </c>
      <c r="B9" s="5">
        <v>75061</v>
      </c>
      <c r="C9" s="6">
        <v>45</v>
      </c>
      <c r="D9" s="6">
        <v>29</v>
      </c>
      <c r="E9" s="6">
        <v>42</v>
      </c>
      <c r="F9" s="7">
        <v>216290</v>
      </c>
    </row>
    <row r="10" spans="1:6" ht="30.75">
      <c r="A10" s="2" t="s">
        <v>2192</v>
      </c>
      <c r="B10" s="3"/>
      <c r="C10" s="3">
        <v>45</v>
      </c>
      <c r="D10" s="8" t="s">
        <v>353</v>
      </c>
      <c r="E10" s="3">
        <v>42</v>
      </c>
      <c r="F10" s="4">
        <v>18274</v>
      </c>
    </row>
    <row r="11" spans="1:6" ht="30.75">
      <c r="A11" s="5" t="s">
        <v>2193</v>
      </c>
      <c r="B11" s="6"/>
      <c r="C11" s="6">
        <v>45</v>
      </c>
      <c r="D11" s="9" t="s">
        <v>353</v>
      </c>
      <c r="E11" s="6">
        <v>40</v>
      </c>
      <c r="F11" s="7">
        <v>17547</v>
      </c>
    </row>
    <row r="12" spans="1:6" ht="30.75">
      <c r="A12" s="2" t="s">
        <v>2194</v>
      </c>
      <c r="B12" s="2">
        <v>75080</v>
      </c>
      <c r="C12" s="3">
        <v>44</v>
      </c>
      <c r="D12" s="3">
        <v>33</v>
      </c>
      <c r="E12" s="3">
        <v>53</v>
      </c>
      <c r="F12" s="4">
        <v>99223</v>
      </c>
    </row>
    <row r="13" spans="1:6" ht="15.75">
      <c r="A13" s="5" t="s">
        <v>2195</v>
      </c>
      <c r="B13" s="5">
        <v>76021</v>
      </c>
      <c r="C13" s="6">
        <v>44</v>
      </c>
      <c r="D13" s="9" t="s">
        <v>353</v>
      </c>
      <c r="E13" s="6">
        <v>41</v>
      </c>
      <c r="F13" s="7">
        <v>46979</v>
      </c>
    </row>
    <row r="14" spans="1:6" ht="30.75">
      <c r="A14" s="2" t="s">
        <v>2196</v>
      </c>
      <c r="B14" s="2">
        <v>75234</v>
      </c>
      <c r="C14" s="3">
        <v>44</v>
      </c>
      <c r="D14" s="3">
        <v>28</v>
      </c>
      <c r="E14" s="3">
        <v>52</v>
      </c>
      <c r="F14" s="4">
        <v>28616</v>
      </c>
    </row>
    <row r="15" spans="1:6" ht="30.75">
      <c r="A15" s="5" t="s">
        <v>2197</v>
      </c>
      <c r="B15" s="6"/>
      <c r="C15" s="6">
        <v>44</v>
      </c>
      <c r="D15" s="9" t="s">
        <v>353</v>
      </c>
      <c r="E15" s="6">
        <v>48</v>
      </c>
      <c r="F15" s="7">
        <v>22942</v>
      </c>
    </row>
    <row r="16" spans="1:6" ht="15.75">
      <c r="A16" s="2" t="s">
        <v>489</v>
      </c>
      <c r="B16" s="2">
        <v>77502</v>
      </c>
      <c r="C16" s="3">
        <v>43</v>
      </c>
      <c r="D16" s="8" t="s">
        <v>353</v>
      </c>
      <c r="E16" s="3">
        <v>45</v>
      </c>
      <c r="F16" s="4">
        <v>149043</v>
      </c>
    </row>
    <row r="17" spans="1:6" ht="30.75">
      <c r="A17" s="5" t="s">
        <v>2198</v>
      </c>
      <c r="B17" s="5">
        <v>75116</v>
      </c>
      <c r="C17" s="6">
        <v>43</v>
      </c>
      <c r="D17" s="6">
        <v>12</v>
      </c>
      <c r="E17" s="6">
        <v>42</v>
      </c>
      <c r="F17" s="7">
        <v>38524</v>
      </c>
    </row>
    <row r="18" spans="1:6" ht="15.75">
      <c r="A18" s="2" t="s">
        <v>1638</v>
      </c>
      <c r="B18" s="2">
        <v>78745</v>
      </c>
      <c r="C18" s="3">
        <v>42</v>
      </c>
      <c r="D18" s="3">
        <v>35</v>
      </c>
      <c r="E18" s="3">
        <v>54</v>
      </c>
      <c r="F18" s="4">
        <v>790390</v>
      </c>
    </row>
    <row r="19" spans="1:6" ht="15.75">
      <c r="A19" s="5" t="s">
        <v>1606</v>
      </c>
      <c r="B19" s="5">
        <v>79701</v>
      </c>
      <c r="C19" s="6">
        <v>42</v>
      </c>
      <c r="D19" s="9" t="s">
        <v>353</v>
      </c>
      <c r="E19" s="6">
        <v>40</v>
      </c>
      <c r="F19" s="7">
        <v>111147</v>
      </c>
    </row>
    <row r="20" spans="1:6" ht="15.75">
      <c r="A20" s="2" t="s">
        <v>2199</v>
      </c>
      <c r="B20" s="2">
        <v>79761</v>
      </c>
      <c r="C20" s="3">
        <v>42</v>
      </c>
      <c r="D20" s="8" t="s">
        <v>353</v>
      </c>
      <c r="E20" s="3">
        <v>40</v>
      </c>
      <c r="F20" s="4">
        <v>99940</v>
      </c>
    </row>
    <row r="21" spans="1:6" ht="15.75">
      <c r="A21" s="5" t="s">
        <v>2200</v>
      </c>
      <c r="B21" s="5">
        <v>75025</v>
      </c>
      <c r="C21" s="6">
        <v>41</v>
      </c>
      <c r="D21" s="6">
        <v>15</v>
      </c>
      <c r="E21" s="6">
        <v>52</v>
      </c>
      <c r="F21" s="7">
        <v>259841</v>
      </c>
    </row>
    <row r="22" spans="1:6" ht="15.75">
      <c r="A22" s="2" t="s">
        <v>2201</v>
      </c>
      <c r="B22" s="2">
        <v>78501</v>
      </c>
      <c r="C22" s="3">
        <v>41</v>
      </c>
      <c r="D22" s="8" t="s">
        <v>353</v>
      </c>
      <c r="E22" s="3">
        <v>46</v>
      </c>
      <c r="F22" s="4">
        <v>129877</v>
      </c>
    </row>
    <row r="23" spans="1:6" ht="15.75">
      <c r="A23" s="5" t="s">
        <v>2202</v>
      </c>
      <c r="B23" s="5">
        <v>79936</v>
      </c>
      <c r="C23" s="6">
        <v>40</v>
      </c>
      <c r="D23" s="6">
        <v>28</v>
      </c>
      <c r="E23" s="6">
        <v>42</v>
      </c>
      <c r="F23" s="7">
        <v>649121</v>
      </c>
    </row>
    <row r="24" spans="1:6" ht="30.75">
      <c r="A24" s="2" t="s">
        <v>2203</v>
      </c>
      <c r="B24" s="2">
        <v>78413</v>
      </c>
      <c r="C24" s="3">
        <v>40</v>
      </c>
      <c r="D24" s="3">
        <v>27</v>
      </c>
      <c r="E24" s="3">
        <v>42</v>
      </c>
      <c r="F24" s="4">
        <v>305215</v>
      </c>
    </row>
    <row r="25" spans="1:6" ht="15.75">
      <c r="A25" s="5" t="s">
        <v>2204</v>
      </c>
      <c r="B25" s="5">
        <v>75040</v>
      </c>
      <c r="C25" s="6">
        <v>40</v>
      </c>
      <c r="D25" s="6">
        <v>29</v>
      </c>
      <c r="E25" s="6">
        <v>41</v>
      </c>
      <c r="F25" s="7">
        <v>226876</v>
      </c>
    </row>
    <row r="26" spans="1:6" ht="15.75">
      <c r="A26" s="2" t="s">
        <v>2205</v>
      </c>
      <c r="B26" s="2">
        <v>79109</v>
      </c>
      <c r="C26" s="3">
        <v>40</v>
      </c>
      <c r="D26" s="8" t="s">
        <v>353</v>
      </c>
      <c r="E26" s="3">
        <v>42</v>
      </c>
      <c r="F26" s="4">
        <v>190695</v>
      </c>
    </row>
    <row r="27" spans="1:6" ht="15.75">
      <c r="A27" s="5" t="s">
        <v>2206</v>
      </c>
      <c r="B27" s="6"/>
      <c r="C27" s="6">
        <v>40</v>
      </c>
      <c r="D27" s="9" t="s">
        <v>353</v>
      </c>
      <c r="E27" s="6">
        <v>42</v>
      </c>
      <c r="F27" s="7">
        <v>23497</v>
      </c>
    </row>
    <row r="28" spans="1:6" ht="15.75">
      <c r="A28" s="2" t="s">
        <v>2207</v>
      </c>
      <c r="B28" s="2">
        <v>79413</v>
      </c>
      <c r="C28" s="3">
        <v>39</v>
      </c>
      <c r="D28" s="3">
        <v>21</v>
      </c>
      <c r="E28" s="3">
        <v>43</v>
      </c>
      <c r="F28" s="4">
        <v>229573</v>
      </c>
    </row>
    <row r="29" spans="1:6" ht="15.75">
      <c r="A29" s="5" t="s">
        <v>2208</v>
      </c>
      <c r="B29" s="5">
        <v>75067</v>
      </c>
      <c r="C29" s="6">
        <v>39</v>
      </c>
      <c r="D29" s="9" t="s">
        <v>353</v>
      </c>
      <c r="E29" s="6">
        <v>39</v>
      </c>
      <c r="F29" s="7">
        <v>95290</v>
      </c>
    </row>
    <row r="30" spans="1:6" ht="30.75">
      <c r="A30" s="2" t="s">
        <v>740</v>
      </c>
      <c r="B30" s="3"/>
      <c r="C30" s="3">
        <v>39</v>
      </c>
      <c r="D30" s="8" t="s">
        <v>353</v>
      </c>
      <c r="E30" s="3">
        <v>43</v>
      </c>
      <c r="F30" s="4">
        <v>44894</v>
      </c>
    </row>
    <row r="31" spans="1:6" ht="30.75">
      <c r="A31" s="5" t="s">
        <v>2209</v>
      </c>
      <c r="B31" s="6"/>
      <c r="C31" s="6">
        <v>39</v>
      </c>
      <c r="D31" s="9" t="s">
        <v>353</v>
      </c>
      <c r="E31" s="6">
        <v>39</v>
      </c>
      <c r="F31" s="7">
        <v>42409</v>
      </c>
    </row>
    <row r="32" spans="1:6" ht="15.75">
      <c r="A32" s="2" t="s">
        <v>1524</v>
      </c>
      <c r="B32" s="2">
        <v>76010</v>
      </c>
      <c r="C32" s="3">
        <v>38</v>
      </c>
      <c r="D32" s="3">
        <v>0</v>
      </c>
      <c r="E32" s="3">
        <v>40</v>
      </c>
      <c r="F32" s="4">
        <v>365438</v>
      </c>
    </row>
    <row r="33" spans="1:6" ht="15.75">
      <c r="A33" s="5" t="s">
        <v>2210</v>
      </c>
      <c r="B33" s="5">
        <v>76039</v>
      </c>
      <c r="C33" s="6">
        <v>38</v>
      </c>
      <c r="D33" s="9" t="s">
        <v>353</v>
      </c>
      <c r="E33" s="6">
        <v>37</v>
      </c>
      <c r="F33" s="7">
        <v>51277</v>
      </c>
    </row>
    <row r="34" spans="1:6" ht="15.75">
      <c r="A34" s="2" t="s">
        <v>2211</v>
      </c>
      <c r="B34" s="3"/>
      <c r="C34" s="3">
        <v>38</v>
      </c>
      <c r="D34" s="8" t="s">
        <v>353</v>
      </c>
      <c r="E34" s="3">
        <v>46</v>
      </c>
      <c r="F34" s="4">
        <v>26213</v>
      </c>
    </row>
    <row r="35" spans="1:6" ht="15.75">
      <c r="A35" s="5" t="s">
        <v>2212</v>
      </c>
      <c r="B35" s="6"/>
      <c r="C35" s="6">
        <v>38</v>
      </c>
      <c r="D35" s="9" t="s">
        <v>353</v>
      </c>
      <c r="E35" s="6">
        <v>39</v>
      </c>
      <c r="F35" s="7">
        <v>19104</v>
      </c>
    </row>
    <row r="36" spans="1:6" ht="30.75">
      <c r="A36" s="2" t="s">
        <v>2213</v>
      </c>
      <c r="B36" s="2">
        <v>78228</v>
      </c>
      <c r="C36" s="3">
        <v>37</v>
      </c>
      <c r="D36" s="3">
        <v>31</v>
      </c>
      <c r="E36" s="3">
        <v>45</v>
      </c>
      <c r="F36" s="4">
        <v>1327407</v>
      </c>
    </row>
    <row r="37" spans="1:6" ht="15.75">
      <c r="A37" s="5" t="s">
        <v>2214</v>
      </c>
      <c r="B37" s="5">
        <v>78041</v>
      </c>
      <c r="C37" s="6">
        <v>37</v>
      </c>
      <c r="D37" s="9" t="s">
        <v>353</v>
      </c>
      <c r="E37" s="6">
        <v>40</v>
      </c>
      <c r="F37" s="7">
        <v>236091</v>
      </c>
    </row>
    <row r="38" spans="1:6" ht="30.75">
      <c r="A38" s="2" t="s">
        <v>1113</v>
      </c>
      <c r="B38" s="2">
        <v>75007</v>
      </c>
      <c r="C38" s="3">
        <v>36</v>
      </c>
      <c r="D38" s="3">
        <v>20</v>
      </c>
      <c r="E38" s="3">
        <v>39</v>
      </c>
      <c r="F38" s="4">
        <v>119097</v>
      </c>
    </row>
    <row r="39" spans="1:6" ht="30.75">
      <c r="A39" s="5" t="s">
        <v>2215</v>
      </c>
      <c r="B39" s="5">
        <v>77590</v>
      </c>
      <c r="C39" s="6">
        <v>36</v>
      </c>
      <c r="D39" s="9" t="s">
        <v>353</v>
      </c>
      <c r="E39" s="6">
        <v>44</v>
      </c>
      <c r="F39" s="7">
        <v>45099</v>
      </c>
    </row>
    <row r="40" spans="1:6" ht="30.75">
      <c r="A40" s="2" t="s">
        <v>2216</v>
      </c>
      <c r="B40" s="3"/>
      <c r="C40" s="3">
        <v>36</v>
      </c>
      <c r="D40" s="8" t="s">
        <v>353</v>
      </c>
      <c r="E40" s="3">
        <v>37</v>
      </c>
      <c r="F40" s="4">
        <v>26248</v>
      </c>
    </row>
    <row r="41" spans="1:6" ht="30.75">
      <c r="A41" s="5" t="s">
        <v>2217</v>
      </c>
      <c r="B41" s="6"/>
      <c r="C41" s="6">
        <v>36</v>
      </c>
      <c r="D41" s="9" t="s">
        <v>353</v>
      </c>
      <c r="E41" s="6">
        <v>41</v>
      </c>
      <c r="F41" s="7">
        <v>18530</v>
      </c>
    </row>
    <row r="42" spans="1:6" ht="15.75">
      <c r="A42" s="2" t="s">
        <v>2218</v>
      </c>
      <c r="B42" s="3"/>
      <c r="C42" s="3">
        <v>36</v>
      </c>
      <c r="D42" s="8" t="s">
        <v>353</v>
      </c>
      <c r="E42" s="3">
        <v>39</v>
      </c>
      <c r="F42" s="4">
        <v>17693</v>
      </c>
    </row>
    <row r="43" spans="1:6" ht="30.75">
      <c r="A43" s="5" t="s">
        <v>2219</v>
      </c>
      <c r="B43" s="6"/>
      <c r="C43" s="6">
        <v>36</v>
      </c>
      <c r="D43" s="9" t="s">
        <v>353</v>
      </c>
      <c r="E43" s="6">
        <v>36</v>
      </c>
      <c r="F43" s="7">
        <v>17123</v>
      </c>
    </row>
    <row r="44" spans="1:6" ht="30.75">
      <c r="A44" s="2" t="s">
        <v>2220</v>
      </c>
      <c r="B44" s="2">
        <v>76106</v>
      </c>
      <c r="C44" s="3">
        <v>35</v>
      </c>
      <c r="D44" s="3">
        <v>22</v>
      </c>
      <c r="E44" s="3">
        <v>39</v>
      </c>
      <c r="F44" s="4">
        <v>741206</v>
      </c>
    </row>
    <row r="45" spans="1:6" ht="30.75">
      <c r="A45" s="5" t="s">
        <v>2221</v>
      </c>
      <c r="B45" s="6"/>
      <c r="C45" s="6">
        <v>35</v>
      </c>
      <c r="D45" s="9" t="s">
        <v>353</v>
      </c>
      <c r="E45" s="6">
        <v>41</v>
      </c>
      <c r="F45" s="7">
        <v>175023</v>
      </c>
    </row>
    <row r="46" spans="1:6" ht="15.75">
      <c r="A46" s="2" t="s">
        <v>2222</v>
      </c>
      <c r="B46" s="2">
        <v>75150</v>
      </c>
      <c r="C46" s="3">
        <v>35</v>
      </c>
      <c r="D46" s="8" t="s">
        <v>353</v>
      </c>
      <c r="E46" s="3">
        <v>40</v>
      </c>
      <c r="F46" s="4">
        <v>139824</v>
      </c>
    </row>
    <row r="47" spans="1:6" ht="15.75">
      <c r="A47" s="5" t="s">
        <v>2223</v>
      </c>
      <c r="B47" s="5">
        <v>76710</v>
      </c>
      <c r="C47" s="6">
        <v>35</v>
      </c>
      <c r="D47" s="9" t="s">
        <v>353</v>
      </c>
      <c r="E47" s="6">
        <v>39</v>
      </c>
      <c r="F47" s="7">
        <v>124805</v>
      </c>
    </row>
    <row r="48" spans="1:6" ht="15.75">
      <c r="A48" s="2" t="s">
        <v>2224</v>
      </c>
      <c r="B48" s="2">
        <v>75701</v>
      </c>
      <c r="C48" s="3">
        <v>35</v>
      </c>
      <c r="D48" s="8" t="s">
        <v>353</v>
      </c>
      <c r="E48" s="3">
        <v>35</v>
      </c>
      <c r="F48" s="4">
        <v>96900</v>
      </c>
    </row>
    <row r="49" spans="1:6" ht="15.75">
      <c r="A49" s="5" t="s">
        <v>2225</v>
      </c>
      <c r="B49" s="5">
        <v>75013</v>
      </c>
      <c r="C49" s="6">
        <v>35</v>
      </c>
      <c r="D49" s="9" t="s">
        <v>353</v>
      </c>
      <c r="E49" s="6">
        <v>58</v>
      </c>
      <c r="F49" s="7">
        <v>84246</v>
      </c>
    </row>
    <row r="50" spans="1:6" ht="15.75">
      <c r="A50" s="2" t="s">
        <v>2226</v>
      </c>
      <c r="B50" s="2">
        <v>77901</v>
      </c>
      <c r="C50" s="3">
        <v>35</v>
      </c>
      <c r="D50" s="8" t="s">
        <v>353</v>
      </c>
      <c r="E50" s="3">
        <v>41</v>
      </c>
      <c r="F50" s="4">
        <v>62592</v>
      </c>
    </row>
    <row r="51" spans="1:6" ht="15.75">
      <c r="A51" s="5" t="s">
        <v>2227</v>
      </c>
      <c r="B51" s="6"/>
      <c r="C51" s="6">
        <v>35</v>
      </c>
      <c r="D51" s="9" t="s">
        <v>353</v>
      </c>
      <c r="E51" s="6">
        <v>37</v>
      </c>
      <c r="F51" s="7">
        <v>35670</v>
      </c>
    </row>
    <row r="52" spans="1:6" ht="30.75">
      <c r="A52" s="2" t="s">
        <v>2228</v>
      </c>
      <c r="B52" s="3"/>
      <c r="C52" s="3">
        <v>35</v>
      </c>
      <c r="D52" s="8" t="s">
        <v>353</v>
      </c>
      <c r="E52" s="3">
        <v>37</v>
      </c>
      <c r="F52" s="4">
        <v>30618</v>
      </c>
    </row>
    <row r="53" spans="1:6" ht="30.75">
      <c r="A53" s="5" t="s">
        <v>2229</v>
      </c>
      <c r="B53" s="6"/>
      <c r="C53" s="6">
        <v>35</v>
      </c>
      <c r="D53" s="9" t="s">
        <v>353</v>
      </c>
      <c r="E53" s="6">
        <v>40</v>
      </c>
      <c r="F53" s="7">
        <v>24250</v>
      </c>
    </row>
    <row r="54" spans="1:6" ht="15.75">
      <c r="A54" s="2" t="s">
        <v>2230</v>
      </c>
      <c r="B54" s="2">
        <v>76209</v>
      </c>
      <c r="C54" s="3">
        <v>34</v>
      </c>
      <c r="D54" s="8" t="s">
        <v>353</v>
      </c>
      <c r="E54" s="3">
        <v>46</v>
      </c>
      <c r="F54" s="4">
        <v>113383</v>
      </c>
    </row>
    <row r="55" spans="1:6" ht="30.75">
      <c r="A55" s="5" t="s">
        <v>2231</v>
      </c>
      <c r="B55" s="5">
        <v>77840</v>
      </c>
      <c r="C55" s="6">
        <v>34</v>
      </c>
      <c r="D55" s="9" t="s">
        <v>353</v>
      </c>
      <c r="E55" s="6">
        <v>62</v>
      </c>
      <c r="F55" s="7">
        <v>93857</v>
      </c>
    </row>
    <row r="56" spans="1:6" ht="15.75">
      <c r="A56" s="2" t="s">
        <v>2232</v>
      </c>
      <c r="B56" s="3"/>
      <c r="C56" s="3">
        <v>34</v>
      </c>
      <c r="D56" s="8" t="s">
        <v>353</v>
      </c>
      <c r="E56" s="3">
        <v>39</v>
      </c>
      <c r="F56" s="4">
        <v>64849</v>
      </c>
    </row>
    <row r="57" spans="1:6" ht="30.75">
      <c r="A57" s="5" t="s">
        <v>363</v>
      </c>
      <c r="B57" s="5">
        <v>77341</v>
      </c>
      <c r="C57" s="6">
        <v>34</v>
      </c>
      <c r="D57" s="9" t="s">
        <v>353</v>
      </c>
      <c r="E57" s="6">
        <v>30</v>
      </c>
      <c r="F57" s="7">
        <v>38548</v>
      </c>
    </row>
    <row r="58" spans="1:6" ht="15.75">
      <c r="A58" s="2" t="s">
        <v>2233</v>
      </c>
      <c r="B58" s="3"/>
      <c r="C58" s="3">
        <v>34</v>
      </c>
      <c r="D58" s="8" t="s">
        <v>353</v>
      </c>
      <c r="E58" s="3">
        <v>45</v>
      </c>
      <c r="F58" s="4">
        <v>25175</v>
      </c>
    </row>
    <row r="59" spans="1:6" ht="15.75">
      <c r="A59" s="5" t="s">
        <v>2234</v>
      </c>
      <c r="B59" s="6"/>
      <c r="C59" s="6">
        <v>34</v>
      </c>
      <c r="D59" s="9" t="s">
        <v>353</v>
      </c>
      <c r="E59" s="6">
        <v>39</v>
      </c>
      <c r="F59" s="7">
        <v>23770</v>
      </c>
    </row>
    <row r="60" spans="1:6" ht="15.75">
      <c r="A60" s="2" t="s">
        <v>2235</v>
      </c>
      <c r="B60" s="2">
        <v>77803</v>
      </c>
      <c r="C60" s="3">
        <v>33</v>
      </c>
      <c r="D60" s="8" t="s">
        <v>353</v>
      </c>
      <c r="E60" s="3">
        <v>45</v>
      </c>
      <c r="F60" s="4">
        <v>76201</v>
      </c>
    </row>
    <row r="61" spans="1:6" ht="15.75">
      <c r="A61" s="5" t="s">
        <v>2236</v>
      </c>
      <c r="B61" s="6"/>
      <c r="C61" s="6">
        <v>33</v>
      </c>
      <c r="D61" s="9" t="s">
        <v>353</v>
      </c>
      <c r="E61" s="6">
        <v>38</v>
      </c>
      <c r="F61" s="7">
        <v>71802</v>
      </c>
    </row>
    <row r="62" spans="1:6" ht="15.75">
      <c r="A62" s="2" t="s">
        <v>2237</v>
      </c>
      <c r="B62" s="3"/>
      <c r="C62" s="3">
        <v>33</v>
      </c>
      <c r="D62" s="8" t="s">
        <v>353</v>
      </c>
      <c r="E62" s="3">
        <v>41</v>
      </c>
      <c r="F62" s="4">
        <v>70400</v>
      </c>
    </row>
    <row r="63" spans="1:6" ht="45.75">
      <c r="A63" s="5" t="s">
        <v>2238</v>
      </c>
      <c r="B63" s="5">
        <v>76180</v>
      </c>
      <c r="C63" s="6">
        <v>33</v>
      </c>
      <c r="D63" s="9" t="s">
        <v>353</v>
      </c>
      <c r="E63" s="6">
        <v>42</v>
      </c>
      <c r="F63" s="7">
        <v>63343</v>
      </c>
    </row>
    <row r="64" spans="1:6" ht="30.75">
      <c r="A64" s="2" t="s">
        <v>2239</v>
      </c>
      <c r="B64" s="3"/>
      <c r="C64" s="3">
        <v>33</v>
      </c>
      <c r="D64" s="8" t="s">
        <v>353</v>
      </c>
      <c r="E64" s="3">
        <v>38</v>
      </c>
      <c r="F64" s="4">
        <v>53818</v>
      </c>
    </row>
    <row r="65" spans="1:6" ht="30.75">
      <c r="A65" s="5" t="s">
        <v>1877</v>
      </c>
      <c r="B65" s="5">
        <v>77536</v>
      </c>
      <c r="C65" s="6">
        <v>33</v>
      </c>
      <c r="D65" s="9" t="s">
        <v>353</v>
      </c>
      <c r="E65" s="6">
        <v>38</v>
      </c>
      <c r="F65" s="7">
        <v>32010</v>
      </c>
    </row>
    <row r="66" spans="1:6" ht="15.75">
      <c r="A66" s="2" t="s">
        <v>2240</v>
      </c>
      <c r="B66" s="3"/>
      <c r="C66" s="3">
        <v>33</v>
      </c>
      <c r="D66" s="8" t="s">
        <v>353</v>
      </c>
      <c r="E66" s="3">
        <v>42</v>
      </c>
      <c r="F66" s="4">
        <v>25171</v>
      </c>
    </row>
    <row r="67" spans="1:6" ht="15.75">
      <c r="A67" s="5" t="s">
        <v>2241</v>
      </c>
      <c r="B67" s="6"/>
      <c r="C67" s="6">
        <v>33</v>
      </c>
      <c r="D67" s="9" t="s">
        <v>353</v>
      </c>
      <c r="E67" s="6">
        <v>36</v>
      </c>
      <c r="F67" s="7">
        <v>17994</v>
      </c>
    </row>
    <row r="68" spans="1:6" ht="30.75">
      <c r="A68" s="2" t="s">
        <v>2242</v>
      </c>
      <c r="B68" s="2">
        <v>75052</v>
      </c>
      <c r="C68" s="3">
        <v>32</v>
      </c>
      <c r="D68" s="8" t="s">
        <v>353</v>
      </c>
      <c r="E68" s="3">
        <v>34</v>
      </c>
      <c r="F68" s="4">
        <v>175396</v>
      </c>
    </row>
    <row r="69" spans="1:6" ht="30.75">
      <c r="A69" s="5" t="s">
        <v>2243</v>
      </c>
      <c r="B69" s="5">
        <v>76908</v>
      </c>
      <c r="C69" s="6">
        <v>32</v>
      </c>
      <c r="D69" s="9" t="s">
        <v>353</v>
      </c>
      <c r="E69" s="6">
        <v>37</v>
      </c>
      <c r="F69" s="7">
        <v>93200</v>
      </c>
    </row>
    <row r="70" spans="1:6" ht="15.75">
      <c r="A70" s="2" t="s">
        <v>2244</v>
      </c>
      <c r="B70" s="3"/>
      <c r="C70" s="3">
        <v>32</v>
      </c>
      <c r="D70" s="8" t="s">
        <v>353</v>
      </c>
      <c r="E70" s="3">
        <v>40</v>
      </c>
      <c r="F70" s="4">
        <v>35591</v>
      </c>
    </row>
    <row r="71" spans="1:6" ht="30.75">
      <c r="A71" s="5" t="s">
        <v>2245</v>
      </c>
      <c r="B71" s="6"/>
      <c r="C71" s="6">
        <v>32</v>
      </c>
      <c r="D71" s="9" t="s">
        <v>353</v>
      </c>
      <c r="E71" s="6">
        <v>36</v>
      </c>
      <c r="F71" s="7">
        <v>19288</v>
      </c>
    </row>
    <row r="72" spans="1:6" ht="15.75">
      <c r="A72" s="2" t="s">
        <v>2246</v>
      </c>
      <c r="B72" s="3"/>
      <c r="C72" s="3">
        <v>32</v>
      </c>
      <c r="D72" s="8" t="s">
        <v>353</v>
      </c>
      <c r="E72" s="3">
        <v>38</v>
      </c>
      <c r="F72" s="4">
        <v>18353</v>
      </c>
    </row>
    <row r="73" spans="1:6" ht="30.75">
      <c r="A73" s="5" t="s">
        <v>781</v>
      </c>
      <c r="B73" s="5">
        <v>77706</v>
      </c>
      <c r="C73" s="6">
        <v>31</v>
      </c>
      <c r="D73" s="9" t="s">
        <v>353</v>
      </c>
      <c r="E73" s="6">
        <v>37</v>
      </c>
      <c r="F73" s="7">
        <v>118296</v>
      </c>
    </row>
    <row r="74" spans="1:6" ht="15.75">
      <c r="A74" s="2" t="s">
        <v>2247</v>
      </c>
      <c r="B74" s="2">
        <v>79605</v>
      </c>
      <c r="C74" s="3">
        <v>31</v>
      </c>
      <c r="D74" s="8" t="s">
        <v>353</v>
      </c>
      <c r="E74" s="3">
        <v>37</v>
      </c>
      <c r="F74" s="4">
        <v>117063</v>
      </c>
    </row>
    <row r="75" spans="1:6" ht="15.75">
      <c r="A75" s="5" t="s">
        <v>2248</v>
      </c>
      <c r="B75" s="6"/>
      <c r="C75" s="6">
        <v>31</v>
      </c>
      <c r="D75" s="9" t="s">
        <v>353</v>
      </c>
      <c r="E75" s="6">
        <v>37</v>
      </c>
      <c r="F75" s="7">
        <v>33856</v>
      </c>
    </row>
    <row r="76" spans="1:6" ht="15.75">
      <c r="A76" s="2" t="s">
        <v>1871</v>
      </c>
      <c r="B76" s="3"/>
      <c r="C76" s="3">
        <v>31</v>
      </c>
      <c r="D76" s="8" t="s">
        <v>353</v>
      </c>
      <c r="E76" s="3">
        <v>37</v>
      </c>
      <c r="F76" s="4">
        <v>22194</v>
      </c>
    </row>
    <row r="77" spans="1:6" ht="15.75">
      <c r="A77" s="5" t="s">
        <v>2249</v>
      </c>
      <c r="B77" s="6"/>
      <c r="C77" s="6">
        <v>31</v>
      </c>
      <c r="D77" s="9" t="s">
        <v>353</v>
      </c>
      <c r="E77" s="6">
        <v>37</v>
      </c>
      <c r="F77" s="7">
        <v>18513</v>
      </c>
    </row>
    <row r="78" spans="1:6" ht="15.75">
      <c r="A78" s="2" t="s">
        <v>2250</v>
      </c>
      <c r="B78" s="2">
        <v>76541</v>
      </c>
      <c r="C78" s="3">
        <v>30</v>
      </c>
      <c r="D78" s="8" t="s">
        <v>353</v>
      </c>
      <c r="E78" s="3">
        <v>38</v>
      </c>
      <c r="F78" s="4">
        <v>127921</v>
      </c>
    </row>
    <row r="79" spans="1:6" ht="15.75">
      <c r="A79" s="5" t="s">
        <v>2251</v>
      </c>
      <c r="B79" s="6"/>
      <c r="C79" s="6">
        <v>30</v>
      </c>
      <c r="D79" s="9" t="s">
        <v>353</v>
      </c>
      <c r="E79" s="6">
        <v>37</v>
      </c>
      <c r="F79" s="7">
        <v>77058</v>
      </c>
    </row>
    <row r="80" spans="1:6" ht="30.75">
      <c r="A80" s="2" t="s">
        <v>2252</v>
      </c>
      <c r="B80" s="2">
        <v>76051</v>
      </c>
      <c r="C80" s="3">
        <v>30</v>
      </c>
      <c r="D80" s="8" t="s">
        <v>353</v>
      </c>
      <c r="E80" s="3">
        <v>38</v>
      </c>
      <c r="F80" s="4">
        <v>46334</v>
      </c>
    </row>
    <row r="81" spans="1:6" ht="30.75">
      <c r="A81" s="5" t="s">
        <v>2253</v>
      </c>
      <c r="B81" s="6"/>
      <c r="C81" s="6">
        <v>30</v>
      </c>
      <c r="D81" s="9" t="s">
        <v>353</v>
      </c>
      <c r="E81" s="6">
        <v>34</v>
      </c>
      <c r="F81" s="7">
        <v>32996</v>
      </c>
    </row>
    <row r="82" spans="1:6" ht="30.75">
      <c r="A82" s="2" t="s">
        <v>2254</v>
      </c>
      <c r="B82" s="3"/>
      <c r="C82" s="3">
        <v>30</v>
      </c>
      <c r="D82" s="8" t="s">
        <v>353</v>
      </c>
      <c r="E82" s="3">
        <v>34</v>
      </c>
      <c r="F82" s="4">
        <v>29621</v>
      </c>
    </row>
    <row r="83" spans="1:6" ht="15.75">
      <c r="A83" s="5" t="s">
        <v>2255</v>
      </c>
      <c r="B83" s="6"/>
      <c r="C83" s="6">
        <v>30</v>
      </c>
      <c r="D83" s="9" t="s">
        <v>353</v>
      </c>
      <c r="E83" s="6">
        <v>34</v>
      </c>
      <c r="F83" s="7">
        <v>29337</v>
      </c>
    </row>
    <row r="84" spans="1:6" ht="15.75">
      <c r="A84" s="2" t="s">
        <v>2256</v>
      </c>
      <c r="B84" s="3"/>
      <c r="C84" s="3">
        <v>30</v>
      </c>
      <c r="D84" s="8" t="s">
        <v>353</v>
      </c>
      <c r="E84" s="3">
        <v>40</v>
      </c>
      <c r="F84" s="4">
        <v>24236</v>
      </c>
    </row>
    <row r="85" spans="1:6" ht="15.75">
      <c r="A85" s="5" t="s">
        <v>1595</v>
      </c>
      <c r="B85" s="6"/>
      <c r="C85" s="6">
        <v>30</v>
      </c>
      <c r="D85" s="9" t="s">
        <v>353</v>
      </c>
      <c r="E85" s="6">
        <v>36</v>
      </c>
      <c r="F85" s="7">
        <v>19806</v>
      </c>
    </row>
    <row r="86" spans="1:6" ht="15.75">
      <c r="A86" s="2" t="s">
        <v>1726</v>
      </c>
      <c r="B86" s="3"/>
      <c r="C86" s="3">
        <v>30</v>
      </c>
      <c r="D86" s="8" t="s">
        <v>353</v>
      </c>
      <c r="E86" s="3">
        <v>36</v>
      </c>
      <c r="F86" s="4">
        <v>18216</v>
      </c>
    </row>
    <row r="87" spans="1:6" ht="30.75">
      <c r="A87" s="5" t="s">
        <v>2257</v>
      </c>
      <c r="B87" s="5">
        <v>76301</v>
      </c>
      <c r="C87" s="6">
        <v>29</v>
      </c>
      <c r="D87" s="9" t="s">
        <v>353</v>
      </c>
      <c r="E87" s="6">
        <v>39</v>
      </c>
      <c r="F87" s="7">
        <v>104553</v>
      </c>
    </row>
    <row r="88" spans="1:6" ht="15.75">
      <c r="A88" s="2" t="s">
        <v>2258</v>
      </c>
      <c r="B88" s="3"/>
      <c r="C88" s="3">
        <v>29</v>
      </c>
      <c r="D88" s="8" t="s">
        <v>353</v>
      </c>
      <c r="E88" s="3">
        <v>36</v>
      </c>
      <c r="F88" s="4">
        <v>66102</v>
      </c>
    </row>
    <row r="89" spans="1:6" ht="15.75">
      <c r="A89" s="5" t="s">
        <v>2259</v>
      </c>
      <c r="B89" s="6"/>
      <c r="C89" s="6">
        <v>29</v>
      </c>
      <c r="D89" s="9" t="s">
        <v>353</v>
      </c>
      <c r="E89" s="6">
        <v>34</v>
      </c>
      <c r="F89" s="7">
        <v>38521</v>
      </c>
    </row>
    <row r="90" spans="1:6" ht="30.75">
      <c r="A90" s="2" t="s">
        <v>441</v>
      </c>
      <c r="B90" s="3"/>
      <c r="C90" s="3">
        <v>29</v>
      </c>
      <c r="D90" s="8" t="s">
        <v>353</v>
      </c>
      <c r="E90" s="3">
        <v>37</v>
      </c>
      <c r="F90" s="4">
        <v>36411</v>
      </c>
    </row>
    <row r="91" spans="1:6" ht="15.75">
      <c r="A91" s="5" t="s">
        <v>2260</v>
      </c>
      <c r="B91" s="5">
        <v>75601</v>
      </c>
      <c r="C91" s="6">
        <v>28</v>
      </c>
      <c r="D91" s="9" t="s">
        <v>353</v>
      </c>
      <c r="E91" s="6">
        <v>33</v>
      </c>
      <c r="F91" s="7">
        <v>80455</v>
      </c>
    </row>
    <row r="92" spans="1:6" ht="30.75">
      <c r="A92" s="2" t="s">
        <v>2261</v>
      </c>
      <c r="B92" s="3"/>
      <c r="C92" s="3">
        <v>28</v>
      </c>
      <c r="D92" s="8" t="s">
        <v>353</v>
      </c>
      <c r="E92" s="3">
        <v>37</v>
      </c>
      <c r="F92" s="4">
        <v>78817</v>
      </c>
    </row>
    <row r="93" spans="1:6" ht="15.75">
      <c r="A93" s="5" t="s">
        <v>2262</v>
      </c>
      <c r="B93" s="6"/>
      <c r="C93" s="6">
        <v>28</v>
      </c>
      <c r="D93" s="9" t="s">
        <v>353</v>
      </c>
      <c r="E93" s="6">
        <v>36</v>
      </c>
      <c r="F93" s="7">
        <v>38659</v>
      </c>
    </row>
    <row r="94" spans="1:6" ht="15.75">
      <c r="A94" s="2" t="s">
        <v>2263</v>
      </c>
      <c r="B94" s="3"/>
      <c r="C94" s="3">
        <v>28</v>
      </c>
      <c r="D94" s="8" t="s">
        <v>353</v>
      </c>
      <c r="E94" s="3">
        <v>37</v>
      </c>
      <c r="F94" s="4">
        <v>36690</v>
      </c>
    </row>
    <row r="95" spans="1:6" ht="30.75">
      <c r="A95" s="5" t="s">
        <v>2264</v>
      </c>
      <c r="B95" s="6"/>
      <c r="C95" s="6">
        <v>28</v>
      </c>
      <c r="D95" s="9" t="s">
        <v>353</v>
      </c>
      <c r="E95" s="6">
        <v>40</v>
      </c>
      <c r="F95" s="7">
        <v>36328</v>
      </c>
    </row>
    <row r="96" spans="1:6" ht="15.75">
      <c r="A96" s="2" t="s">
        <v>2265</v>
      </c>
      <c r="B96" s="3"/>
      <c r="C96" s="3">
        <v>28</v>
      </c>
      <c r="D96" s="8" t="s">
        <v>353</v>
      </c>
      <c r="E96" s="3">
        <v>41</v>
      </c>
      <c r="F96" s="4">
        <v>26521</v>
      </c>
    </row>
    <row r="97" spans="1:6" ht="30.75">
      <c r="A97" s="5" t="s">
        <v>1682</v>
      </c>
      <c r="B97" s="6"/>
      <c r="C97" s="6">
        <v>28</v>
      </c>
      <c r="D97" s="9" t="s">
        <v>353</v>
      </c>
      <c r="E97" s="6">
        <v>35</v>
      </c>
      <c r="F97" s="7">
        <v>25557</v>
      </c>
    </row>
    <row r="98" spans="1:6" ht="15.75">
      <c r="A98" s="2" t="s">
        <v>2266</v>
      </c>
      <c r="B98" s="3"/>
      <c r="C98" s="3">
        <v>28</v>
      </c>
      <c r="D98" s="8" t="s">
        <v>353</v>
      </c>
      <c r="E98" s="3">
        <v>40</v>
      </c>
      <c r="F98" s="4">
        <v>22347</v>
      </c>
    </row>
    <row r="99" spans="1:6" ht="15.75">
      <c r="A99" s="5" t="s">
        <v>1957</v>
      </c>
      <c r="B99" s="6"/>
      <c r="C99" s="6">
        <v>28</v>
      </c>
      <c r="D99" s="9" t="s">
        <v>353</v>
      </c>
      <c r="E99" s="6">
        <v>34</v>
      </c>
      <c r="F99" s="7">
        <v>18680</v>
      </c>
    </row>
    <row r="100" spans="1:6" ht="30.75">
      <c r="A100" s="2" t="s">
        <v>2267</v>
      </c>
      <c r="B100" s="2">
        <v>75070</v>
      </c>
      <c r="C100" s="3">
        <v>27</v>
      </c>
      <c r="D100" s="8" t="s">
        <v>353</v>
      </c>
      <c r="E100" s="3">
        <v>42</v>
      </c>
      <c r="F100" s="4">
        <v>131117</v>
      </c>
    </row>
    <row r="101" spans="1:6" ht="30.75">
      <c r="A101" s="5" t="s">
        <v>2268</v>
      </c>
      <c r="B101" s="5">
        <v>76548</v>
      </c>
      <c r="C101" s="6">
        <v>27</v>
      </c>
      <c r="D101" s="9" t="s">
        <v>353</v>
      </c>
      <c r="E101" s="6">
        <v>36</v>
      </c>
      <c r="F101" s="7">
        <v>26700</v>
      </c>
    </row>
    <row r="102" spans="1:6" ht="30.75">
      <c r="A102" s="2" t="s">
        <v>2269</v>
      </c>
      <c r="B102" s="3"/>
      <c r="C102" s="3">
        <v>27</v>
      </c>
      <c r="D102" s="8" t="s">
        <v>353</v>
      </c>
      <c r="E102" s="3">
        <v>31</v>
      </c>
      <c r="F102" s="4">
        <v>25250</v>
      </c>
    </row>
    <row r="103" spans="1:6" ht="30.75">
      <c r="A103" s="5" t="s">
        <v>2270</v>
      </c>
      <c r="B103" s="5">
        <v>75180</v>
      </c>
      <c r="C103" s="6">
        <v>27</v>
      </c>
      <c r="D103" s="9" t="s">
        <v>353</v>
      </c>
      <c r="E103" s="6">
        <v>37</v>
      </c>
      <c r="F103" s="7">
        <v>23728</v>
      </c>
    </row>
    <row r="104" spans="1:6" ht="30.75">
      <c r="A104" s="2" t="s">
        <v>2271</v>
      </c>
      <c r="B104" s="3"/>
      <c r="C104" s="3">
        <v>26</v>
      </c>
      <c r="D104" s="8" t="s">
        <v>353</v>
      </c>
      <c r="E104" s="3">
        <v>35</v>
      </c>
      <c r="F104" s="4">
        <v>99887</v>
      </c>
    </row>
    <row r="105" spans="1:6" ht="15.75">
      <c r="A105" s="5" t="s">
        <v>2272</v>
      </c>
      <c r="B105" s="6"/>
      <c r="C105" s="6">
        <v>26</v>
      </c>
      <c r="D105" s="9" t="s">
        <v>353</v>
      </c>
      <c r="E105" s="6">
        <v>36</v>
      </c>
      <c r="F105" s="7">
        <v>77100</v>
      </c>
    </row>
    <row r="106" spans="1:6" ht="30.75">
      <c r="A106" s="2" t="s">
        <v>2273</v>
      </c>
      <c r="B106" s="2">
        <v>75028</v>
      </c>
      <c r="C106" s="3">
        <v>26</v>
      </c>
      <c r="D106" s="8" t="s">
        <v>353</v>
      </c>
      <c r="E106" s="3">
        <v>32</v>
      </c>
      <c r="F106" s="4">
        <v>64669</v>
      </c>
    </row>
    <row r="107" spans="1:6" ht="30.75">
      <c r="A107" s="5" t="s">
        <v>2274</v>
      </c>
      <c r="B107" s="6"/>
      <c r="C107" s="6">
        <v>26</v>
      </c>
      <c r="D107" s="9" t="s">
        <v>353</v>
      </c>
      <c r="E107" s="6">
        <v>40</v>
      </c>
      <c r="F107" s="7">
        <v>48937</v>
      </c>
    </row>
    <row r="108" spans="1:6" ht="15.75">
      <c r="A108" s="2" t="s">
        <v>1307</v>
      </c>
      <c r="B108" s="3"/>
      <c r="C108" s="3">
        <v>26</v>
      </c>
      <c r="D108" s="8" t="s">
        <v>353</v>
      </c>
      <c r="E108" s="3">
        <v>35</v>
      </c>
      <c r="F108" s="4">
        <v>33800</v>
      </c>
    </row>
    <row r="109" spans="1:6" ht="15.75">
      <c r="A109" s="5" t="s">
        <v>2275</v>
      </c>
      <c r="B109" s="6"/>
      <c r="C109" s="6">
        <v>26</v>
      </c>
      <c r="D109" s="9" t="s">
        <v>353</v>
      </c>
      <c r="E109" s="6">
        <v>29</v>
      </c>
      <c r="F109" s="7">
        <v>22682</v>
      </c>
    </row>
    <row r="110" spans="1:6" ht="15.75">
      <c r="A110" s="2" t="s">
        <v>2276</v>
      </c>
      <c r="B110" s="3"/>
      <c r="C110" s="3">
        <v>26</v>
      </c>
      <c r="D110" s="8" t="s">
        <v>353</v>
      </c>
      <c r="E110" s="3">
        <v>35</v>
      </c>
      <c r="F110" s="4">
        <v>18862</v>
      </c>
    </row>
    <row r="111" spans="1:6" ht="15.75">
      <c r="A111" s="5" t="s">
        <v>1579</v>
      </c>
      <c r="B111" s="6"/>
      <c r="C111" s="6">
        <v>26</v>
      </c>
      <c r="D111" s="9" t="s">
        <v>353</v>
      </c>
      <c r="E111" s="6">
        <v>42</v>
      </c>
      <c r="F111" s="7">
        <v>17614</v>
      </c>
    </row>
    <row r="112" spans="1:6" ht="15.75">
      <c r="A112" s="2" t="s">
        <v>2277</v>
      </c>
      <c r="B112" s="2">
        <v>75035</v>
      </c>
      <c r="C112" s="3">
        <v>25</v>
      </c>
      <c r="D112" s="8" t="s">
        <v>353</v>
      </c>
      <c r="E112" s="3">
        <v>39</v>
      </c>
      <c r="F112" s="4">
        <v>116989</v>
      </c>
    </row>
    <row r="113" spans="1:6" ht="30.75">
      <c r="A113" s="5" t="s">
        <v>2278</v>
      </c>
      <c r="B113" s="6"/>
      <c r="C113" s="6">
        <v>25</v>
      </c>
      <c r="D113" s="9" t="s">
        <v>353</v>
      </c>
      <c r="E113" s="6">
        <v>34</v>
      </c>
      <c r="F113" s="7">
        <v>67358</v>
      </c>
    </row>
    <row r="114" spans="1:6" ht="30.75">
      <c r="A114" s="2" t="s">
        <v>2279</v>
      </c>
      <c r="B114" s="3"/>
      <c r="C114" s="3">
        <v>25</v>
      </c>
      <c r="D114" s="8" t="s">
        <v>353</v>
      </c>
      <c r="E114" s="3">
        <v>32</v>
      </c>
      <c r="F114" s="4">
        <v>57740</v>
      </c>
    </row>
    <row r="115" spans="1:6" ht="30.75">
      <c r="A115" s="5" t="s">
        <v>2006</v>
      </c>
      <c r="B115" s="6"/>
      <c r="C115" s="6">
        <v>25</v>
      </c>
      <c r="D115" s="9" t="s">
        <v>353</v>
      </c>
      <c r="E115" s="6">
        <v>33</v>
      </c>
      <c r="F115" s="7">
        <v>56368</v>
      </c>
    </row>
    <row r="116" spans="1:6" ht="15.75">
      <c r="A116" s="2" t="s">
        <v>2280</v>
      </c>
      <c r="B116" s="3"/>
      <c r="C116" s="3">
        <v>25</v>
      </c>
      <c r="D116" s="8" t="s">
        <v>353</v>
      </c>
      <c r="E116" s="3">
        <v>36</v>
      </c>
      <c r="F116" s="4">
        <v>35067</v>
      </c>
    </row>
    <row r="117" spans="1:6" ht="30.75">
      <c r="A117" s="5" t="s">
        <v>2281</v>
      </c>
      <c r="B117" s="6"/>
      <c r="C117" s="6">
        <v>25</v>
      </c>
      <c r="D117" s="9" t="s">
        <v>353</v>
      </c>
      <c r="E117" s="6">
        <v>30</v>
      </c>
      <c r="F117" s="7">
        <v>32032</v>
      </c>
    </row>
    <row r="118" spans="1:6" ht="30.75">
      <c r="A118" s="2" t="s">
        <v>2282</v>
      </c>
      <c r="B118" s="2">
        <v>77573</v>
      </c>
      <c r="C118" s="3">
        <v>24</v>
      </c>
      <c r="D118" s="8" t="s">
        <v>353</v>
      </c>
      <c r="E118" s="3">
        <v>34</v>
      </c>
      <c r="F118" s="4">
        <v>83560</v>
      </c>
    </row>
    <row r="119" spans="1:6" ht="30.75">
      <c r="A119" s="5" t="s">
        <v>2283</v>
      </c>
      <c r="B119" s="5">
        <v>77346</v>
      </c>
      <c r="C119" s="6">
        <v>24</v>
      </c>
      <c r="D119" s="9" t="s">
        <v>353</v>
      </c>
      <c r="E119" s="6">
        <v>34</v>
      </c>
      <c r="F119" s="7">
        <v>65844</v>
      </c>
    </row>
    <row r="120" spans="1:6" ht="15.75">
      <c r="A120" s="2" t="s">
        <v>2284</v>
      </c>
      <c r="B120" s="2">
        <v>77301</v>
      </c>
      <c r="C120" s="3">
        <v>24</v>
      </c>
      <c r="D120" s="8" t="s">
        <v>353</v>
      </c>
      <c r="E120" s="3">
        <v>38</v>
      </c>
      <c r="F120" s="4">
        <v>56207</v>
      </c>
    </row>
    <row r="121" spans="1:6" ht="30.75">
      <c r="A121" s="5" t="s">
        <v>2285</v>
      </c>
      <c r="B121" s="5">
        <v>77530</v>
      </c>
      <c r="C121" s="6">
        <v>24</v>
      </c>
      <c r="D121" s="9" t="s">
        <v>353</v>
      </c>
      <c r="E121" s="6">
        <v>33</v>
      </c>
      <c r="F121" s="7">
        <v>38289</v>
      </c>
    </row>
    <row r="122" spans="1:6" ht="15.75">
      <c r="A122" s="2" t="s">
        <v>2286</v>
      </c>
      <c r="B122" s="3"/>
      <c r="C122" s="3">
        <v>24</v>
      </c>
      <c r="D122" s="8" t="s">
        <v>353</v>
      </c>
      <c r="E122" s="3">
        <v>28</v>
      </c>
      <c r="F122" s="4">
        <v>37490</v>
      </c>
    </row>
    <row r="123" spans="1:6" ht="30.75">
      <c r="A123" s="5" t="s">
        <v>2287</v>
      </c>
      <c r="B123" s="6"/>
      <c r="C123" s="6">
        <v>24</v>
      </c>
      <c r="D123" s="6">
        <v>13</v>
      </c>
      <c r="E123" s="6">
        <v>34</v>
      </c>
      <c r="F123" s="7">
        <v>36501</v>
      </c>
    </row>
    <row r="124" spans="1:6" ht="30.75">
      <c r="A124" s="2" t="s">
        <v>2288</v>
      </c>
      <c r="B124" s="3"/>
      <c r="C124" s="3">
        <v>24</v>
      </c>
      <c r="D124" s="8" t="s">
        <v>353</v>
      </c>
      <c r="E124" s="3">
        <v>36</v>
      </c>
      <c r="F124" s="4">
        <v>26849</v>
      </c>
    </row>
    <row r="125" spans="1:6" ht="15.75">
      <c r="A125" s="5" t="s">
        <v>2289</v>
      </c>
      <c r="B125" s="6"/>
      <c r="C125" s="6">
        <v>24</v>
      </c>
      <c r="D125" s="9" t="s">
        <v>353</v>
      </c>
      <c r="E125" s="6">
        <v>32</v>
      </c>
      <c r="F125" s="7">
        <v>25898</v>
      </c>
    </row>
    <row r="126" spans="1:6" ht="30.75">
      <c r="A126" s="2" t="s">
        <v>2290</v>
      </c>
      <c r="B126" s="3"/>
      <c r="C126" s="3">
        <v>24</v>
      </c>
      <c r="D126" s="8" t="s">
        <v>353</v>
      </c>
      <c r="E126" s="3">
        <v>38</v>
      </c>
      <c r="F126" s="4">
        <v>21234</v>
      </c>
    </row>
    <row r="127" spans="1:6" ht="15.75">
      <c r="A127" s="5" t="s">
        <v>589</v>
      </c>
      <c r="B127" s="6"/>
      <c r="C127" s="6">
        <v>24</v>
      </c>
      <c r="D127" s="9" t="s">
        <v>353</v>
      </c>
      <c r="E127" s="6">
        <v>35</v>
      </c>
      <c r="F127" s="7">
        <v>18595</v>
      </c>
    </row>
    <row r="128" spans="1:6" ht="15.75">
      <c r="A128" s="2" t="s">
        <v>2291</v>
      </c>
      <c r="B128" s="3"/>
      <c r="C128" s="3">
        <v>24</v>
      </c>
      <c r="D128" s="3">
        <v>20</v>
      </c>
      <c r="E128" s="3">
        <v>31</v>
      </c>
      <c r="F128" s="4">
        <v>18198</v>
      </c>
    </row>
    <row r="129" spans="1:6" ht="30.75">
      <c r="A129" s="5" t="s">
        <v>2292</v>
      </c>
      <c r="B129" s="6"/>
      <c r="C129" s="6">
        <v>24</v>
      </c>
      <c r="D129" s="9" t="s">
        <v>353</v>
      </c>
      <c r="E129" s="6">
        <v>33</v>
      </c>
      <c r="F129" s="7">
        <v>16735</v>
      </c>
    </row>
    <row r="130" spans="1:6" ht="15.75">
      <c r="A130" s="2" t="s">
        <v>2293</v>
      </c>
      <c r="B130" s="2">
        <v>75115</v>
      </c>
      <c r="C130" s="3">
        <v>23</v>
      </c>
      <c r="D130" s="8" t="s">
        <v>353</v>
      </c>
      <c r="E130" s="3">
        <v>29</v>
      </c>
      <c r="F130" s="4">
        <v>49047</v>
      </c>
    </row>
    <row r="131" spans="1:6" ht="30.75">
      <c r="A131" s="5" t="s">
        <v>1399</v>
      </c>
      <c r="B131" s="6"/>
      <c r="C131" s="6">
        <v>23</v>
      </c>
      <c r="D131" s="9" t="s">
        <v>353</v>
      </c>
      <c r="E131" s="6">
        <v>35</v>
      </c>
      <c r="F131" s="7">
        <v>47400</v>
      </c>
    </row>
    <row r="132" spans="1:6" ht="30.75">
      <c r="A132" s="2" t="s">
        <v>2294</v>
      </c>
      <c r="B132" s="3"/>
      <c r="C132" s="3">
        <v>23</v>
      </c>
      <c r="D132" s="8" t="s">
        <v>353</v>
      </c>
      <c r="E132" s="3">
        <v>39</v>
      </c>
      <c r="F132" s="4">
        <v>46936</v>
      </c>
    </row>
    <row r="133" spans="1:6" ht="15.75">
      <c r="A133" s="5" t="s">
        <v>2295</v>
      </c>
      <c r="B133" s="6"/>
      <c r="C133" s="6">
        <v>23</v>
      </c>
      <c r="D133" s="9" t="s">
        <v>353</v>
      </c>
      <c r="E133" s="6">
        <v>34</v>
      </c>
      <c r="F133" s="7">
        <v>39627</v>
      </c>
    </row>
    <row r="134" spans="1:6" ht="30.75">
      <c r="A134" s="2" t="s">
        <v>2296</v>
      </c>
      <c r="B134" s="3"/>
      <c r="C134" s="3">
        <v>23</v>
      </c>
      <c r="D134" s="8" t="s">
        <v>353</v>
      </c>
      <c r="E134" s="3">
        <v>33</v>
      </c>
      <c r="F134" s="4">
        <v>35805</v>
      </c>
    </row>
    <row r="135" spans="1:6" ht="15.75">
      <c r="A135" s="5" t="s">
        <v>2297</v>
      </c>
      <c r="B135" s="6"/>
      <c r="C135" s="6">
        <v>23</v>
      </c>
      <c r="D135" s="9" t="s">
        <v>353</v>
      </c>
      <c r="E135" s="6">
        <v>30</v>
      </c>
      <c r="F135" s="7">
        <v>23523</v>
      </c>
    </row>
    <row r="136" spans="1:6" ht="15.75">
      <c r="A136" s="2" t="s">
        <v>2298</v>
      </c>
      <c r="B136" s="3"/>
      <c r="C136" s="3">
        <v>23</v>
      </c>
      <c r="D136" s="8" t="s">
        <v>353</v>
      </c>
      <c r="E136" s="3">
        <v>35</v>
      </c>
      <c r="F136" s="4">
        <v>18712</v>
      </c>
    </row>
    <row r="137" spans="1:6" ht="15.75">
      <c r="A137" s="5" t="s">
        <v>758</v>
      </c>
      <c r="B137" s="5">
        <v>75134</v>
      </c>
      <c r="C137" s="6">
        <v>22</v>
      </c>
      <c r="D137" s="9" t="s">
        <v>353</v>
      </c>
      <c r="E137" s="6">
        <v>35</v>
      </c>
      <c r="F137" s="7">
        <v>36361</v>
      </c>
    </row>
    <row r="138" spans="1:6" ht="15.75">
      <c r="A138" s="2" t="s">
        <v>2299</v>
      </c>
      <c r="B138" s="3"/>
      <c r="C138" s="3">
        <v>22</v>
      </c>
      <c r="D138" s="8" t="s">
        <v>353</v>
      </c>
      <c r="E138" s="3">
        <v>30</v>
      </c>
      <c r="F138" s="4">
        <v>31465</v>
      </c>
    </row>
    <row r="139" spans="1:6" ht="15.75">
      <c r="A139" s="5" t="s">
        <v>2300</v>
      </c>
      <c r="B139" s="5">
        <v>77581</v>
      </c>
      <c r="C139" s="6">
        <v>21</v>
      </c>
      <c r="D139" s="9" t="s">
        <v>353</v>
      </c>
      <c r="E139" s="6">
        <v>36</v>
      </c>
      <c r="F139" s="7">
        <v>91252</v>
      </c>
    </row>
    <row r="140" spans="1:6" ht="30.75">
      <c r="A140" s="2" t="s">
        <v>2301</v>
      </c>
      <c r="B140" s="3"/>
      <c r="C140" s="3">
        <v>21</v>
      </c>
      <c r="D140" s="8" t="s">
        <v>353</v>
      </c>
      <c r="E140" s="3">
        <v>33</v>
      </c>
      <c r="F140" s="4">
        <v>27282</v>
      </c>
    </row>
    <row r="141" spans="1:6" ht="30.75">
      <c r="A141" s="5" t="s">
        <v>2302</v>
      </c>
      <c r="B141" s="6"/>
      <c r="C141" s="6">
        <v>21</v>
      </c>
      <c r="D141" s="9" t="s">
        <v>353</v>
      </c>
      <c r="E141" s="6">
        <v>39</v>
      </c>
      <c r="F141" s="7">
        <v>16788</v>
      </c>
    </row>
    <row r="142" spans="1:6" ht="15.75">
      <c r="A142" s="2" t="s">
        <v>2303</v>
      </c>
      <c r="B142" s="3"/>
      <c r="C142" s="3">
        <v>20</v>
      </c>
      <c r="D142" s="8" t="s">
        <v>353</v>
      </c>
      <c r="E142" s="3">
        <v>33</v>
      </c>
      <c r="F142" s="4">
        <v>32013</v>
      </c>
    </row>
    <row r="143" spans="1:6" ht="15.75">
      <c r="A143" s="5" t="s">
        <v>2304</v>
      </c>
      <c r="B143" s="5">
        <v>75089</v>
      </c>
      <c r="C143" s="6">
        <v>19</v>
      </c>
      <c r="D143" s="6">
        <v>2</v>
      </c>
      <c r="E143" s="6">
        <v>30</v>
      </c>
      <c r="F143" s="7">
        <v>56199</v>
      </c>
    </row>
    <row r="144" spans="1:6" ht="15.75">
      <c r="A144" s="2" t="s">
        <v>2305</v>
      </c>
      <c r="B144" s="2">
        <v>77373</v>
      </c>
      <c r="C144" s="3">
        <v>19</v>
      </c>
      <c r="D144" s="8" t="s">
        <v>353</v>
      </c>
      <c r="E144" s="3">
        <v>34</v>
      </c>
      <c r="F144" s="4">
        <v>54298</v>
      </c>
    </row>
    <row r="145" spans="1:6" ht="15.75">
      <c r="A145" s="5" t="s">
        <v>2306</v>
      </c>
      <c r="B145" s="5">
        <v>75104</v>
      </c>
      <c r="C145" s="6">
        <v>19</v>
      </c>
      <c r="D145" s="9" t="s">
        <v>353</v>
      </c>
      <c r="E145" s="6">
        <v>31</v>
      </c>
      <c r="F145" s="7">
        <v>45028</v>
      </c>
    </row>
    <row r="146" spans="1:6" ht="45.75">
      <c r="A146" s="2" t="s">
        <v>2307</v>
      </c>
      <c r="B146" s="2">
        <v>77381</v>
      </c>
      <c r="C146" s="3">
        <v>18</v>
      </c>
      <c r="D146" s="8" t="s">
        <v>353</v>
      </c>
      <c r="E146" s="3">
        <v>45</v>
      </c>
      <c r="F146" s="4">
        <v>93847</v>
      </c>
    </row>
    <row r="147" spans="1:6" ht="30.75">
      <c r="A147" s="5" t="s">
        <v>2308</v>
      </c>
      <c r="B147" s="6"/>
      <c r="C147" s="6">
        <v>18</v>
      </c>
      <c r="D147" s="9" t="s">
        <v>353</v>
      </c>
      <c r="E147" s="6">
        <v>34</v>
      </c>
      <c r="F147" s="7">
        <v>29589</v>
      </c>
    </row>
    <row r="148" spans="1:6" ht="15.75">
      <c r="A148" s="2" t="s">
        <v>2309</v>
      </c>
      <c r="B148" s="2">
        <v>75048</v>
      </c>
      <c r="C148" s="3">
        <v>18</v>
      </c>
      <c r="D148" s="8" t="s">
        <v>353</v>
      </c>
      <c r="E148" s="3">
        <v>30</v>
      </c>
      <c r="F148" s="4">
        <v>20329</v>
      </c>
    </row>
    <row r="149" spans="1:6" ht="15.75">
      <c r="A149" s="5" t="s">
        <v>2310</v>
      </c>
      <c r="B149" s="6"/>
      <c r="C149" s="6">
        <v>17</v>
      </c>
      <c r="D149" s="9" t="s">
        <v>353</v>
      </c>
      <c r="E149" s="6">
        <v>33</v>
      </c>
      <c r="F149" s="7">
        <v>41427</v>
      </c>
    </row>
    <row r="150" spans="1:6" ht="15.75">
      <c r="A150" s="2" t="s">
        <v>2311</v>
      </c>
      <c r="B150" s="3"/>
      <c r="C150" s="3">
        <v>17</v>
      </c>
      <c r="D150" s="8" t="s">
        <v>353</v>
      </c>
      <c r="E150" s="3">
        <v>28</v>
      </c>
      <c r="F150" s="4">
        <v>28016</v>
      </c>
    </row>
    <row r="151" spans="1:6" ht="30.75">
      <c r="A151" s="5" t="s">
        <v>2312</v>
      </c>
      <c r="B151" s="5">
        <v>76034</v>
      </c>
      <c r="C151" s="6">
        <v>17</v>
      </c>
      <c r="D151" s="9" t="s">
        <v>353</v>
      </c>
      <c r="E151" s="6">
        <v>31</v>
      </c>
      <c r="F151" s="7">
        <v>22807</v>
      </c>
    </row>
    <row r="152" spans="1:6" ht="30.75">
      <c r="A152" s="2" t="s">
        <v>2313</v>
      </c>
      <c r="B152" s="2">
        <v>76092</v>
      </c>
      <c r="C152" s="3">
        <v>15</v>
      </c>
      <c r="D152" s="8" t="s">
        <v>353</v>
      </c>
      <c r="E152" s="3">
        <v>28</v>
      </c>
      <c r="F152" s="4">
        <v>26575</v>
      </c>
    </row>
    <row r="153" spans="1:6" ht="30.75">
      <c r="A153" s="5" t="s">
        <v>2314</v>
      </c>
      <c r="B153" s="6"/>
      <c r="C153" s="6">
        <v>15</v>
      </c>
      <c r="D153" s="9" t="s">
        <v>353</v>
      </c>
      <c r="E153" s="6">
        <v>29</v>
      </c>
      <c r="F153" s="7">
        <v>21764</v>
      </c>
    </row>
    <row r="154" spans="1:6" ht="30.75">
      <c r="A154" s="2" t="s">
        <v>2315</v>
      </c>
      <c r="B154" s="3"/>
      <c r="C154" s="3">
        <v>13</v>
      </c>
      <c r="D154" s="8" t="s">
        <v>353</v>
      </c>
      <c r="E154" s="3">
        <v>27</v>
      </c>
      <c r="F154" s="4">
        <v>18037</v>
      </c>
    </row>
    <row r="155" spans="1:6" ht="15.75">
      <c r="A155" s="5" t="s">
        <v>2316</v>
      </c>
      <c r="B155" s="5">
        <v>75094</v>
      </c>
      <c r="C155" s="6">
        <v>13</v>
      </c>
      <c r="D155" s="9" t="s">
        <v>353</v>
      </c>
      <c r="E155" s="6">
        <v>32</v>
      </c>
      <c r="F155" s="7">
        <v>17708</v>
      </c>
    </row>
    <row r="156" spans="1:6" ht="15.75">
      <c r="A156" s="2" t="s">
        <v>2317</v>
      </c>
      <c r="B156" s="3"/>
      <c r="C156" s="3">
        <v>11</v>
      </c>
      <c r="D156" s="8" t="s">
        <v>353</v>
      </c>
      <c r="E156" s="3">
        <v>30</v>
      </c>
      <c r="F156" s="4">
        <v>19935</v>
      </c>
    </row>
    <row r="157" spans="1:6" ht="15.75">
      <c r="A157" s="5" t="s">
        <v>614</v>
      </c>
      <c r="B157" s="5">
        <v>77545</v>
      </c>
      <c r="C157" s="6">
        <v>9</v>
      </c>
      <c r="D157" s="9" t="s">
        <v>353</v>
      </c>
      <c r="E157" s="6">
        <v>29</v>
      </c>
      <c r="F157" s="7">
        <v>19069</v>
      </c>
    </row>
    <row r="158" spans="1:6" ht="30.75">
      <c r="A158" s="2" t="s">
        <v>2318</v>
      </c>
      <c r="B158" s="3"/>
      <c r="C158" s="3">
        <v>7</v>
      </c>
      <c r="D158" s="8" t="s">
        <v>353</v>
      </c>
      <c r="E158" s="3">
        <v>27</v>
      </c>
      <c r="F158" s="4">
        <v>22707</v>
      </c>
    </row>
    <row r="159" spans="1:6" ht="30.75">
      <c r="A159" s="5" t="s">
        <v>2319</v>
      </c>
      <c r="B159" s="5">
        <v>78133</v>
      </c>
      <c r="C159" s="6">
        <v>3</v>
      </c>
      <c r="D159" s="9" t="s">
        <v>353</v>
      </c>
      <c r="E159" s="6">
        <v>14</v>
      </c>
      <c r="F159" s="7">
        <v>21262</v>
      </c>
    </row>
    <row r="160" spans="1:6">
      <c r="A160" t="s">
        <v>384</v>
      </c>
      <c r="C160">
        <f>MEDIAN(C2:C159)</f>
        <v>30</v>
      </c>
      <c r="D160" s="23">
        <f t="shared" ref="D160:E160" si="0">MEDIAN(D2:D159)</f>
        <v>27.5</v>
      </c>
      <c r="E160">
        <f t="shared" si="0"/>
        <v>37</v>
      </c>
    </row>
  </sheetData>
  <hyperlinks>
    <hyperlink ref="A2" r:id="rId1" xr:uid="{14F43A4B-2B55-4CE2-846C-8FDE0865FD67}"/>
    <hyperlink ref="A3" r:id="rId2" xr:uid="{3FE29363-833A-47C4-A093-8299D84D10F0}"/>
    <hyperlink ref="B3" r:id="rId3" display="77587" xr:uid="{1DBE8570-57E7-4AB8-AEC4-4CD0D8696E49}"/>
    <hyperlink ref="A4" r:id="rId4" xr:uid="{3ECC783F-AEE7-4B27-880A-70C9ADDFD18D}"/>
    <hyperlink ref="B4" r:id="rId5" display="77550" xr:uid="{82DF79D3-1920-4936-BD38-787E6EFBBDC3}"/>
    <hyperlink ref="A5" r:id="rId6" xr:uid="{1813AC0C-0410-43EA-A419-86745CAFB80E}"/>
    <hyperlink ref="B5" r:id="rId7" display="77401" xr:uid="{C9CE1F81-9BE0-4E0C-B7CD-35A591780FD3}"/>
    <hyperlink ref="A6" r:id="rId8" xr:uid="{678A1DE0-9DFC-4195-B3D8-DF79CEEF9030}"/>
    <hyperlink ref="B6" r:id="rId9" display="76054" xr:uid="{80C65735-99C8-41DD-AE27-C67BF26B56F7}"/>
    <hyperlink ref="A7" r:id="rId10" xr:uid="{CC3FCAEB-5DCF-4991-8213-387552464566}"/>
    <hyperlink ref="B7" r:id="rId11" display="77036" xr:uid="{8E48FC07-B8B7-4BED-A453-150DCBDAA09B}"/>
    <hyperlink ref="A8" r:id="rId12" xr:uid="{C3E4C371-ED73-4ABA-B52B-32202219917F}"/>
    <hyperlink ref="B8" r:id="rId13" display="75217" xr:uid="{D82E63B6-FBF0-4B7A-8169-06BB75A1AC2E}"/>
    <hyperlink ref="A9" r:id="rId14" xr:uid="{785BAAC4-7CAB-4C9B-B6FE-4D37399BB1DE}"/>
    <hyperlink ref="B9" r:id="rId15" display="75061" xr:uid="{97E856BC-CF2E-49DF-963E-75916B6A0051}"/>
    <hyperlink ref="A10" r:id="rId16" xr:uid="{48E3BD14-6736-4E72-B30A-BF5D0FE656DB}"/>
    <hyperlink ref="A11" r:id="rId17" xr:uid="{CAC746A2-190B-4B19-836F-A0574702820A}"/>
    <hyperlink ref="A12" r:id="rId18" xr:uid="{1B60EE7A-CAB4-4E02-A835-C00C2E2473C0}"/>
    <hyperlink ref="B12" r:id="rId19" display="75080" xr:uid="{24EC3217-B81B-4628-8F5A-DF53769DC08A}"/>
    <hyperlink ref="A13" r:id="rId20" xr:uid="{C6F0DD26-3CA8-4E9C-90C7-9433C35D530E}"/>
    <hyperlink ref="B13" r:id="rId21" display="76021" xr:uid="{E1E3E864-2F47-4B0D-81C2-C88625889552}"/>
    <hyperlink ref="A14" r:id="rId22" xr:uid="{52202B07-88B9-41B1-A60C-FF06030BCDEE}"/>
    <hyperlink ref="B14" r:id="rId23" display="75234" xr:uid="{D21BB465-B319-43F6-8DFD-E4FE23A62457}"/>
    <hyperlink ref="A15" r:id="rId24" xr:uid="{3BC46F4D-A8C6-4907-98AD-FB086D9A0E4F}"/>
    <hyperlink ref="A16" r:id="rId25" xr:uid="{1773D597-961B-4F84-8E36-F632518746D6}"/>
    <hyperlink ref="B16" r:id="rId26" display="77502" xr:uid="{54AD3AB5-9A8F-4939-A183-69302446045C}"/>
    <hyperlink ref="A17" r:id="rId27" xr:uid="{7BF59B5F-830B-4488-A313-78881735720B}"/>
    <hyperlink ref="B17" r:id="rId28" display="75116" xr:uid="{376B07E9-FD0E-4697-B79E-873167EDC518}"/>
    <hyperlink ref="A18" r:id="rId29" xr:uid="{1487F755-F7D1-472F-81BE-677879903905}"/>
    <hyperlink ref="B18" r:id="rId30" display="78745" xr:uid="{10229F3E-E29D-4AB9-A08A-903EA34CB1A8}"/>
    <hyperlink ref="A19" r:id="rId31" xr:uid="{83C612F6-4C66-424C-A76B-2D110397B2B6}"/>
    <hyperlink ref="B19" r:id="rId32" display="79701" xr:uid="{458D3FCF-3D7A-4E0B-8AE6-43526B257C7B}"/>
    <hyperlink ref="A20" r:id="rId33" xr:uid="{06F4D3CE-D494-44C7-873F-BAD9A24DE496}"/>
    <hyperlink ref="B20" r:id="rId34" display="79761" xr:uid="{D2FD4382-F454-409A-9E40-A216393D4EDE}"/>
    <hyperlink ref="A21" r:id="rId35" xr:uid="{B68226DD-2559-474F-8EAC-B95F84935098}"/>
    <hyperlink ref="B21" r:id="rId36" display="75025" xr:uid="{E1B963BB-A133-4F92-920C-4090016F22CC}"/>
    <hyperlink ref="A22" r:id="rId37" xr:uid="{3B3F5564-62DE-4ACB-B485-2920598892EB}"/>
    <hyperlink ref="B22" r:id="rId38" display="78501" xr:uid="{B6E17291-5706-4CD2-BB02-03A22E789684}"/>
    <hyperlink ref="A23" r:id="rId39" xr:uid="{9EBCD802-0DDB-49B8-ADCC-6A54EAD81827}"/>
    <hyperlink ref="B23" r:id="rId40" display="79936" xr:uid="{29E31C0C-A371-4684-A056-F83C1FFAA803}"/>
    <hyperlink ref="A24" r:id="rId41" xr:uid="{EA435274-6E30-4618-8686-3A823AAFFBE5}"/>
    <hyperlink ref="B24" r:id="rId42" display="78413" xr:uid="{DD2CD490-9C83-48E8-99D1-BD80D9721A42}"/>
    <hyperlink ref="A25" r:id="rId43" xr:uid="{ED6BC43B-46FF-4B1A-BF82-3FD128BE2C37}"/>
    <hyperlink ref="B25" r:id="rId44" display="75040" xr:uid="{EF171C2A-2E16-4F88-958F-D092B77F0B33}"/>
    <hyperlink ref="A26" r:id="rId45" xr:uid="{4226883D-1E94-4B67-9D68-2A7D27EE16A9}"/>
    <hyperlink ref="B26" r:id="rId46" display="79109" xr:uid="{F38D75C3-4939-4628-B980-D29C002B1651}"/>
    <hyperlink ref="A27" r:id="rId47" xr:uid="{5D684CD2-3E20-48B0-85CB-716DF4F2FD25}"/>
    <hyperlink ref="A28" r:id="rId48" xr:uid="{6E7DD9A3-F208-4B76-98A1-A659FAE113A2}"/>
    <hyperlink ref="B28" r:id="rId49" display="79413" xr:uid="{3026263B-4FD7-41D8-9345-AEF78A891BAD}"/>
    <hyperlink ref="A29" r:id="rId50" xr:uid="{33066908-34EA-4C0D-A690-5D3838A33777}"/>
    <hyperlink ref="B29" r:id="rId51" display="75067" xr:uid="{3043B897-2724-4EA2-98C6-AA12C3CF4335}"/>
    <hyperlink ref="A30" r:id="rId52" xr:uid="{6268113F-03A3-4FF3-A901-BAB8E1CF5CED}"/>
    <hyperlink ref="A31" r:id="rId53" xr:uid="{A3E5BC2B-B044-4A6A-9EE0-87AD5954B928}"/>
    <hyperlink ref="A32" r:id="rId54" xr:uid="{5AAEA22A-7544-4641-B58E-90E6CC59507B}"/>
    <hyperlink ref="B32" r:id="rId55" display="76010" xr:uid="{C20EEC7C-1482-4135-8CAA-3BE6B5C41FBF}"/>
    <hyperlink ref="A33" r:id="rId56" xr:uid="{43441E38-937B-46D7-91F9-DCF57F0E1904}"/>
    <hyperlink ref="B33" r:id="rId57" display="76039" xr:uid="{3EA80A49-9E62-4AD5-B07B-34DEFE867DA7}"/>
    <hyperlink ref="A34" r:id="rId58" xr:uid="{D8C2961B-1C4B-4D56-B16C-91F1DA56BB90}"/>
    <hyperlink ref="A35" r:id="rId59" xr:uid="{C1738BE3-0257-4B8D-9ABD-6BDEF5A899FF}"/>
    <hyperlink ref="A36" r:id="rId60" xr:uid="{5BEE7633-1CB6-4E28-A846-B0E12C9E13AB}"/>
    <hyperlink ref="B36" r:id="rId61" display="78228" xr:uid="{15DD1520-1FCE-487B-89A9-75C85404A34B}"/>
    <hyperlink ref="A37" r:id="rId62" xr:uid="{9B6DCD04-F305-42AE-9085-681E9D2B0F36}"/>
    <hyperlink ref="B37" r:id="rId63" display="78041" xr:uid="{8483296B-7AED-497A-8B9F-A97B565B2BE3}"/>
    <hyperlink ref="A38" r:id="rId64" xr:uid="{155A1A1D-9FBD-4779-A17C-058A361CC85E}"/>
    <hyperlink ref="B38" r:id="rId65" display="75007" xr:uid="{ED6D94F2-3C85-45FB-9DF9-6AB386E186EA}"/>
    <hyperlink ref="A39" r:id="rId66" xr:uid="{C9DDED1C-BDEB-4FDA-8455-90ACB40FD5E9}"/>
    <hyperlink ref="B39" r:id="rId67" display="77590" xr:uid="{A63D34BB-4D64-45F0-9D28-8E81C2B936EB}"/>
    <hyperlink ref="A40" r:id="rId68" xr:uid="{EAF7AECB-56A2-485D-A59F-C33B51EB8B4F}"/>
    <hyperlink ref="A41" r:id="rId69" xr:uid="{ACD0F185-26F1-4749-A71F-7EB4C340CC78}"/>
    <hyperlink ref="A42" r:id="rId70" xr:uid="{E73B169F-85AB-4E48-8B4B-4EBE0B26491C}"/>
    <hyperlink ref="A43" r:id="rId71" xr:uid="{5C35B086-5A3A-4065-97E0-98DCF1D406C1}"/>
    <hyperlink ref="A44" r:id="rId72" xr:uid="{43DFB96E-A134-4934-BB5F-EE6A460B643B}"/>
    <hyperlink ref="B44" r:id="rId73" display="76106" xr:uid="{11752813-E7F8-46B7-99CF-8314AF3C6CAD}"/>
    <hyperlink ref="A45" r:id="rId74" xr:uid="{1CE30946-0447-41B1-A636-6B25063F4CD1}"/>
    <hyperlink ref="A46" r:id="rId75" xr:uid="{F1B11101-86A2-4F5B-A57F-836D6F4DF526}"/>
    <hyperlink ref="B46" r:id="rId76" display="75150" xr:uid="{A4619BB5-8CAF-431A-ABC3-09E5972EEC84}"/>
    <hyperlink ref="A47" r:id="rId77" xr:uid="{69BEC8D1-1384-4506-92BF-7459EC387A91}"/>
    <hyperlink ref="B47" r:id="rId78" display="76710" xr:uid="{D2BAC247-286D-4EEF-93E7-DFCE6C2EE520}"/>
    <hyperlink ref="A48" r:id="rId79" xr:uid="{77B65CDD-3239-4C21-8A35-9B18DD033B5E}"/>
    <hyperlink ref="B48" r:id="rId80" display="75701" xr:uid="{959F7469-DA39-44DF-A6A1-054772360FAD}"/>
    <hyperlink ref="A49" r:id="rId81" xr:uid="{0581DBEC-7DF7-4016-A619-2D96C711F271}"/>
    <hyperlink ref="B49" r:id="rId82" display="75013" xr:uid="{9372B0FC-7FA2-41C9-84AA-CC4BC732A4FA}"/>
    <hyperlink ref="A50" r:id="rId83" xr:uid="{BDCF08CE-AE2A-4A83-8BAD-935B9926EA11}"/>
    <hyperlink ref="B50" r:id="rId84" display="77901" xr:uid="{E48B0894-093A-4BDD-A0D3-D72625807ED2}"/>
    <hyperlink ref="A51" r:id="rId85" xr:uid="{46CBADFB-9E21-4C8F-BB94-F69E20B672AB}"/>
    <hyperlink ref="A52" r:id="rId86" xr:uid="{DBBE2DEC-EBA0-4C07-9D23-E32F4643BCBD}"/>
    <hyperlink ref="A53" r:id="rId87" xr:uid="{39546EBB-664C-45B8-93D6-B3583E881420}"/>
    <hyperlink ref="A54" r:id="rId88" xr:uid="{104433BD-D0A0-4393-806E-15B44B1DBAA8}"/>
    <hyperlink ref="B54" r:id="rId89" display="76209" xr:uid="{E24BC869-05AA-4C0B-A2E0-244861359B6E}"/>
    <hyperlink ref="A55" r:id="rId90" xr:uid="{18017D77-28C8-4E6B-A620-35E318B3A7DA}"/>
    <hyperlink ref="B55" r:id="rId91" display="77840" xr:uid="{1DA59703-0BB5-4BD7-89CF-7513ADCBC0D7}"/>
    <hyperlink ref="A56" r:id="rId92" xr:uid="{99C367CF-A83A-4926-9E90-E8B9FFAB0096}"/>
    <hyperlink ref="A57" r:id="rId93" xr:uid="{F6B30A21-60B7-479D-BC39-5D001C9C227C}"/>
    <hyperlink ref="B57" r:id="rId94" display="77341" xr:uid="{74F3120D-E20A-4E12-ACD8-73F13BF12BEF}"/>
    <hyperlink ref="A58" r:id="rId95" xr:uid="{1348C3A6-46AD-4A1B-A87C-20AF97F40CED}"/>
    <hyperlink ref="A59" r:id="rId96" xr:uid="{9002897B-3915-4C47-BB6C-0125EB95D96E}"/>
    <hyperlink ref="A60" r:id="rId97" xr:uid="{DA6B44E4-5069-47B9-815E-121C6C397748}"/>
    <hyperlink ref="B60" r:id="rId98" display="77803" xr:uid="{0CB98AB2-9123-43B2-86AB-5266244942CF}"/>
    <hyperlink ref="A61" r:id="rId99" xr:uid="{00C9FC9A-FBB7-4A2D-9725-71DE08D166E3}"/>
    <hyperlink ref="A62" r:id="rId100" xr:uid="{525AD23D-53D5-4E95-B83D-B43967A00A62}"/>
    <hyperlink ref="A63" r:id="rId101" xr:uid="{283CEB95-18D8-40BE-85C3-58CAB93E1F7D}"/>
    <hyperlink ref="B63" r:id="rId102" display="76180" xr:uid="{0D518CAA-E166-4319-93A0-DA93C7125F40}"/>
    <hyperlink ref="A64" r:id="rId103" xr:uid="{D337F330-B9D3-4049-8B0F-DE23622EA5A8}"/>
    <hyperlink ref="A65" r:id="rId104" xr:uid="{77EBE997-3D99-4B07-854C-B4FC5B81D775}"/>
    <hyperlink ref="B65" r:id="rId105" display="77536" xr:uid="{CEBA69B3-294E-452E-A171-B3FB96D233CB}"/>
    <hyperlink ref="A66" r:id="rId106" xr:uid="{9A76D49C-4CC3-4B75-B664-DF124826D016}"/>
    <hyperlink ref="A67" r:id="rId107" xr:uid="{0109B6B4-C099-4051-8B58-61914E834741}"/>
    <hyperlink ref="A68" r:id="rId108" xr:uid="{F8FACDFA-81C6-428E-A26D-9B0C024D144F}"/>
    <hyperlink ref="B68" r:id="rId109" display="75052" xr:uid="{EEE7A2EC-BBC2-4298-90E7-1CBBE5DCBF83}"/>
    <hyperlink ref="A69" r:id="rId110" xr:uid="{0DD68DAD-33B4-4AD5-BE64-ABAE32035AFC}"/>
    <hyperlink ref="B69" r:id="rId111" display="76908" xr:uid="{796757D1-2ACF-4545-8718-60D992C80DD1}"/>
    <hyperlink ref="A70" r:id="rId112" xr:uid="{E3D97766-738A-4B95-93EC-516C8C8C0C3F}"/>
    <hyperlink ref="A71" r:id="rId113" xr:uid="{9FC495F2-2086-4AFA-A8F7-D72C5830EA98}"/>
    <hyperlink ref="A72" r:id="rId114" xr:uid="{27AA44B0-2B54-4A56-9343-FEED5FBDE37E}"/>
    <hyperlink ref="A73" r:id="rId115" xr:uid="{EBD78150-EA08-4282-A40D-ECF97842A186}"/>
    <hyperlink ref="B73" r:id="rId116" display="77706" xr:uid="{5BC0DD16-1CF9-452C-BF42-0D43591B9B01}"/>
    <hyperlink ref="A74" r:id="rId117" xr:uid="{252943F9-C7DB-42B1-9EA4-2BF1524D12BA}"/>
    <hyperlink ref="B74" r:id="rId118" display="79605" xr:uid="{FFA69DD2-5C86-417B-8AEE-A452A8EEBD3E}"/>
    <hyperlink ref="A75" r:id="rId119" xr:uid="{DE044930-9543-4B56-ABDE-F6FE7A060B0A}"/>
    <hyperlink ref="A76" r:id="rId120" xr:uid="{0D3A5DDB-03E9-4104-BCAF-3C32AE1D9097}"/>
    <hyperlink ref="A77" r:id="rId121" xr:uid="{1CBF39D5-7099-453B-A10E-ED586B810F60}"/>
    <hyperlink ref="A78" r:id="rId122" xr:uid="{32D3DADB-810F-4B12-9D90-7542941564BC}"/>
    <hyperlink ref="B78" r:id="rId123" display="76541" xr:uid="{31DFC641-6C38-4A54-B290-42E32B032ACF}"/>
    <hyperlink ref="A79" r:id="rId124" xr:uid="{99625AE6-0063-4F80-8E52-7744EF2B80C4}"/>
    <hyperlink ref="A80" r:id="rId125" xr:uid="{E09A16FA-AAE5-43B2-911E-C7DFC0BF9C21}"/>
    <hyperlink ref="B80" r:id="rId126" display="76051" xr:uid="{1DFD872C-4DB5-4F03-8DD2-1EBB86A57DC6}"/>
    <hyperlink ref="A81" r:id="rId127" xr:uid="{FFAD1760-683A-45AB-8E5A-809141D19E52}"/>
    <hyperlink ref="A82" r:id="rId128" xr:uid="{F0C0AC83-50B1-4F41-B8B3-8D9D04B791BE}"/>
    <hyperlink ref="A83" r:id="rId129" xr:uid="{7C868D0D-C8BE-475E-B04B-7F9B0CC3223C}"/>
    <hyperlink ref="A84" r:id="rId130" xr:uid="{B002B746-B0B4-4B97-9C45-26A8F82F28DD}"/>
    <hyperlink ref="A85" r:id="rId131" xr:uid="{1918DF32-AE10-493C-8D11-69E56EF95193}"/>
    <hyperlink ref="A86" r:id="rId132" xr:uid="{05D2A92F-A70F-41D0-9355-488A435175B9}"/>
    <hyperlink ref="A87" r:id="rId133" xr:uid="{895E00BE-B225-40CF-99F0-013288702DDD}"/>
    <hyperlink ref="B87" r:id="rId134" display="76301" xr:uid="{B1F25956-5F14-4D05-8F8B-436BFFACE022}"/>
    <hyperlink ref="A88" r:id="rId135" xr:uid="{B14FBE17-881E-4169-AF3E-5A8A22D0C9AC}"/>
    <hyperlink ref="A89" r:id="rId136" xr:uid="{731C60C0-1287-4B1D-AB99-C83F763A5E5B}"/>
    <hyperlink ref="A90" r:id="rId137" xr:uid="{1A253D7C-A469-488A-B126-1236D4E45D6A}"/>
    <hyperlink ref="A91" r:id="rId138" xr:uid="{2B00F9FF-CDCE-4A68-8497-B8995943E657}"/>
    <hyperlink ref="B91" r:id="rId139" display="75601" xr:uid="{795DBE81-5BD9-46D8-8ED2-C86E6E42C9DB}"/>
    <hyperlink ref="A92" r:id="rId140" xr:uid="{DEAED374-A2EB-435A-883E-92903F302EE2}"/>
    <hyperlink ref="A93" r:id="rId141" xr:uid="{B1BEBF1C-95D7-459E-A514-4AAF8C04C8FF}"/>
    <hyperlink ref="A94" r:id="rId142" xr:uid="{33F49CC2-9A04-4D1D-9DCE-56E3B6AE4884}"/>
    <hyperlink ref="A95" r:id="rId143" xr:uid="{730CFE5C-2C27-4135-A105-93FF65983413}"/>
    <hyperlink ref="A96" r:id="rId144" xr:uid="{A922BAE8-2E2D-4A3F-9DC2-BE70D2923B14}"/>
    <hyperlink ref="A97" r:id="rId145" xr:uid="{2A7A2011-9821-45FF-A087-ABE470CB5740}"/>
    <hyperlink ref="A98" r:id="rId146" xr:uid="{48089BEB-F099-45EC-A208-C0BA31F32880}"/>
    <hyperlink ref="A99" r:id="rId147" xr:uid="{E5A2668A-74E6-4266-A07F-4BD52D5BD6DE}"/>
    <hyperlink ref="A100" r:id="rId148" xr:uid="{1B10760D-7E29-4575-A8AB-C59DDC5DFD3E}"/>
    <hyperlink ref="B100" r:id="rId149" display="75070" xr:uid="{C86E1295-3AC9-4D8E-A1C6-132349DDF8E1}"/>
    <hyperlink ref="A101" r:id="rId150" xr:uid="{938853F5-F8B3-47F3-B2A0-1CDFF014EF32}"/>
    <hyperlink ref="B101" r:id="rId151" display="76548" xr:uid="{D4C6CCA4-5652-48F6-A843-66F2B5593571}"/>
    <hyperlink ref="A102" r:id="rId152" xr:uid="{42B7E07A-9229-4943-AE1A-F2CA7DE2F95D}"/>
    <hyperlink ref="A103" r:id="rId153" xr:uid="{8EA6A8B6-94F5-4A8F-9491-A1CB8C19A39A}"/>
    <hyperlink ref="B103" r:id="rId154" display="75180" xr:uid="{B03CA3F9-FB13-45F3-9E13-8FE93CA3594E}"/>
    <hyperlink ref="A104" r:id="rId155" xr:uid="{97236F15-30C8-4BD0-A234-C9239D574943}"/>
    <hyperlink ref="A105" r:id="rId156" xr:uid="{30E19329-C6BD-446E-8885-9AF846B8D0D5}"/>
    <hyperlink ref="A106" r:id="rId157" xr:uid="{ABB89DCE-EDCC-4B59-AA31-34610C396F3B}"/>
    <hyperlink ref="B106" r:id="rId158" display="75028" xr:uid="{F78EF02E-0A10-4B5E-A62A-A2EE60DC0E10}"/>
    <hyperlink ref="A107" r:id="rId159" xr:uid="{B3640C09-CA2D-4110-8075-EAF59B4AF424}"/>
    <hyperlink ref="A108" r:id="rId160" xr:uid="{885D5390-D4B4-4D3C-A3C3-500F23D3548E}"/>
    <hyperlink ref="A109" r:id="rId161" xr:uid="{D5A40E8C-2041-4BC9-8C6F-0DCD4BEFD9B1}"/>
    <hyperlink ref="A110" r:id="rId162" xr:uid="{D030003D-731D-4AC7-8191-D3AB0FD63CEB}"/>
    <hyperlink ref="A111" r:id="rId163" xr:uid="{AEC37FA6-886B-43CE-ADEB-71CA1B03D108}"/>
    <hyperlink ref="A112" r:id="rId164" xr:uid="{5DB1CF3B-9431-404D-AFF9-9769BD8E71DE}"/>
    <hyperlink ref="B112" r:id="rId165" display="75035" xr:uid="{2BA65EE6-9218-4DF2-AE96-5CB8A079DEC2}"/>
    <hyperlink ref="A113" r:id="rId166" xr:uid="{02AB8BCB-9482-45A1-BA01-B4AA71C0431F}"/>
    <hyperlink ref="A114" r:id="rId167" xr:uid="{6B94427D-E704-4E21-90FD-6D9B95B1E4D8}"/>
    <hyperlink ref="A115" r:id="rId168" xr:uid="{74639CE7-6167-44D4-9FC2-3C28B65493E5}"/>
    <hyperlink ref="A116" r:id="rId169" xr:uid="{94816A01-FA12-466D-8343-A62172646CEA}"/>
    <hyperlink ref="A117" r:id="rId170" xr:uid="{84DFDC2C-0850-4E6E-9E5A-79D7569C07EF}"/>
    <hyperlink ref="A118" r:id="rId171" xr:uid="{91CDDDF7-29B1-460E-85E0-0BE756C42E89}"/>
    <hyperlink ref="B118" r:id="rId172" display="77573" xr:uid="{04DF0667-03DA-4B8C-A571-322F92D0A76C}"/>
    <hyperlink ref="A119" r:id="rId173" xr:uid="{4B7FF99C-3FDC-4AC9-850B-EE14EFF178A2}"/>
    <hyperlink ref="B119" r:id="rId174" display="77346" xr:uid="{E8390F32-4DAA-4BFC-A511-2A0AD8CEA1BF}"/>
    <hyperlink ref="A120" r:id="rId175" xr:uid="{7B65FDE8-F973-47DD-B6BB-A5B772525575}"/>
    <hyperlink ref="B120" r:id="rId176" display="77301" xr:uid="{AA0F7414-E516-4069-9ABF-1682C9E7805D}"/>
    <hyperlink ref="A121" r:id="rId177" xr:uid="{7D2516BC-C555-45D9-9F87-970082771696}"/>
    <hyperlink ref="B121" r:id="rId178" display="77530" xr:uid="{813EF3F0-D774-4690-B060-08189094532A}"/>
    <hyperlink ref="A122" r:id="rId179" xr:uid="{3BB40EE0-749F-4F17-AE48-5A533EF4F644}"/>
    <hyperlink ref="A123" r:id="rId180" xr:uid="{EFF88495-A00B-48A2-BC24-AD699A0CF60E}"/>
    <hyperlink ref="A124" r:id="rId181" xr:uid="{0DA2647E-FF68-48A2-B132-8A0797CAC184}"/>
    <hyperlink ref="A125" r:id="rId182" xr:uid="{885C599D-AA95-4ACE-882C-A992EBBFDA97}"/>
    <hyperlink ref="A126" r:id="rId183" xr:uid="{AF199094-1E0C-4567-A893-BDCF50825223}"/>
    <hyperlink ref="A127" r:id="rId184" xr:uid="{CC1B83E4-DB22-48E4-897B-64287A211C7F}"/>
    <hyperlink ref="A128" r:id="rId185" xr:uid="{7E05AC56-9D53-4A06-A436-FA7AA2302CD5}"/>
    <hyperlink ref="A129" r:id="rId186" xr:uid="{9926D87B-263C-4630-A657-DBB1702E6EC5}"/>
    <hyperlink ref="A130" r:id="rId187" xr:uid="{5AC8E851-D0F0-428B-B7AC-9ABD80E53BAA}"/>
    <hyperlink ref="B130" r:id="rId188" display="75115" xr:uid="{82CE6471-1D0F-4D96-908F-80ABB0ACC132}"/>
    <hyperlink ref="A131" r:id="rId189" xr:uid="{2D2ECF55-FCD8-4457-BEFE-24A4A7A20993}"/>
    <hyperlink ref="A132" r:id="rId190" xr:uid="{761C4172-0B81-4148-B30A-F8E272F1EAC2}"/>
    <hyperlink ref="A133" r:id="rId191" xr:uid="{80E5FDFF-F027-4438-8339-9BD7131432BE}"/>
    <hyperlink ref="A134" r:id="rId192" xr:uid="{6F7A84CB-5000-43F6-AF56-558E4373CFC4}"/>
    <hyperlink ref="A135" r:id="rId193" xr:uid="{2344C37A-0BDA-451D-B384-F908FCDAAA03}"/>
    <hyperlink ref="A136" r:id="rId194" xr:uid="{5C4F6591-67E1-40BE-9761-2CA33E94DFE5}"/>
    <hyperlink ref="A137" r:id="rId195" xr:uid="{2AC1D115-9E7A-48D1-8460-50F0A9C3F3D0}"/>
    <hyperlink ref="B137" r:id="rId196" display="75134" xr:uid="{5AB9D854-34E1-4636-8048-5111342A5D13}"/>
    <hyperlink ref="A138" r:id="rId197" xr:uid="{3DA0BDDA-CFA0-4015-9361-5A0D79BC095E}"/>
    <hyperlink ref="A139" r:id="rId198" xr:uid="{AFBAAB4D-45BC-406C-8194-4663A687F461}"/>
    <hyperlink ref="B139" r:id="rId199" display="77581" xr:uid="{C4391A29-8D91-477B-8190-D4F2F9B1E3D2}"/>
    <hyperlink ref="A140" r:id="rId200" xr:uid="{0AEE630B-4E68-4A0C-B82F-34C26CDA7756}"/>
    <hyperlink ref="A141" r:id="rId201" xr:uid="{247D324D-A946-4657-9331-516BBAED2F71}"/>
    <hyperlink ref="A142" r:id="rId202" xr:uid="{D93CF939-B56A-47A4-AD23-217BC24460F9}"/>
    <hyperlink ref="A143" r:id="rId203" xr:uid="{49BDF593-E05D-4DB1-A0FC-0DC273A2B480}"/>
    <hyperlink ref="B143" r:id="rId204" display="75089" xr:uid="{109C138B-F065-4D9A-AE81-5F23BBEB4312}"/>
    <hyperlink ref="A144" r:id="rId205" xr:uid="{A2A0DB03-708F-446D-AD88-E076585C01F8}"/>
    <hyperlink ref="B144" r:id="rId206" display="77373" xr:uid="{31B2A507-35AB-4012-A0F9-37616488DD25}"/>
    <hyperlink ref="A145" r:id="rId207" xr:uid="{AD1097B5-2FC4-40A8-BC85-3D6EFDCBC125}"/>
    <hyperlink ref="B145" r:id="rId208" display="75104" xr:uid="{0D40F51D-8486-489C-8E07-6618DDA00CF8}"/>
    <hyperlink ref="A146" r:id="rId209" xr:uid="{CD942290-0453-42A1-9E38-E5133EFCE38D}"/>
    <hyperlink ref="B146" r:id="rId210" display="77381" xr:uid="{772F5434-CB69-44BA-8A90-4AE5282D37CD}"/>
    <hyperlink ref="A147" r:id="rId211" xr:uid="{2ED7D023-91E9-4A78-9C9D-3B6E96BE84B2}"/>
    <hyperlink ref="A148" r:id="rId212" xr:uid="{43206BB2-9941-4A01-883C-FCD930E264E1}"/>
    <hyperlink ref="B148" r:id="rId213" display="75048" xr:uid="{11C685D2-119A-4DFB-840B-73FC5B784CA6}"/>
    <hyperlink ref="A149" r:id="rId214" xr:uid="{840633DD-6ACD-438B-B4FB-8AF7807F69DD}"/>
    <hyperlink ref="A150" r:id="rId215" xr:uid="{6B86EB8E-029F-4460-8866-97E62DFBCBBE}"/>
    <hyperlink ref="A151" r:id="rId216" xr:uid="{F7478F28-C468-4A89-A500-4CBCD49B6199}"/>
    <hyperlink ref="B151" r:id="rId217" display="76034" xr:uid="{3606D594-9F48-467A-BE32-C358657A5A51}"/>
    <hyperlink ref="A152" r:id="rId218" xr:uid="{DA77EE5D-0412-417A-B918-0409168A6CF5}"/>
    <hyperlink ref="B152" r:id="rId219" display="76092" xr:uid="{4854B4AE-17EF-44C7-BEBC-CD182C2302DA}"/>
    <hyperlink ref="A153" r:id="rId220" xr:uid="{14C40025-CF95-41DE-B06E-30CE209494D0}"/>
    <hyperlink ref="A154" r:id="rId221" xr:uid="{7C82C76C-8D28-4DD9-957D-9920FB04994D}"/>
    <hyperlink ref="A155" r:id="rId222" xr:uid="{11D5FBC7-326E-4C72-97A3-B86D8F87A3B7}"/>
    <hyperlink ref="B155" r:id="rId223" display="75094" xr:uid="{4D69F267-FFBB-4FDE-9ADA-BE302F370447}"/>
    <hyperlink ref="A156" r:id="rId224" xr:uid="{1043C3DA-177F-4C32-A2A8-7F1462CB59D2}"/>
    <hyperlink ref="A157" r:id="rId225" xr:uid="{B42DE7FB-6E5C-4D88-9185-334188A706CD}"/>
    <hyperlink ref="B157" r:id="rId226" display="77545" xr:uid="{A8BD380A-FF3C-416E-AE8E-2B104D83AA57}"/>
    <hyperlink ref="A158" r:id="rId227" xr:uid="{8DD3CB11-C1D4-430E-8F98-FAC5F48E19DC}"/>
    <hyperlink ref="A159" r:id="rId228" xr:uid="{2F735D40-DF68-4335-8DCC-D39A5D015D3C}"/>
    <hyperlink ref="B159" r:id="rId229" display="78133" xr:uid="{66379509-C80C-4A9B-B098-50EC46D8DFF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4FDD-EAF6-4D1D-BED6-1AADED9D309A}">
  <dimension ref="A1:F46"/>
  <sheetViews>
    <sheetView topLeftCell="A35" workbookViewId="0">
      <selection activeCell="C46" sqref="C46:E4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76.5">
      <c r="A2" s="2" t="s">
        <v>2320</v>
      </c>
      <c r="B2" s="2">
        <v>84116</v>
      </c>
      <c r="C2" s="3">
        <v>59</v>
      </c>
      <c r="D2" s="3">
        <v>44</v>
      </c>
      <c r="E2" s="3">
        <v>74</v>
      </c>
      <c r="F2" s="4">
        <v>186440</v>
      </c>
    </row>
    <row r="3" spans="1:6" ht="30.75">
      <c r="A3" s="5" t="s">
        <v>2321</v>
      </c>
      <c r="B3" s="6"/>
      <c r="C3" s="6">
        <v>58</v>
      </c>
      <c r="D3" s="6">
        <v>48</v>
      </c>
      <c r="E3" s="6">
        <v>57</v>
      </c>
      <c r="F3" s="7">
        <v>23617</v>
      </c>
    </row>
    <row r="4" spans="1:6" ht="15.75">
      <c r="A4" s="2" t="s">
        <v>2322</v>
      </c>
      <c r="B4" s="2">
        <v>84047</v>
      </c>
      <c r="C4" s="3">
        <v>53</v>
      </c>
      <c r="D4" s="3">
        <v>43</v>
      </c>
      <c r="E4" s="3">
        <v>47</v>
      </c>
      <c r="F4" s="4">
        <v>27964</v>
      </c>
    </row>
    <row r="5" spans="1:6" ht="15.75">
      <c r="A5" s="5" t="s">
        <v>2323</v>
      </c>
      <c r="B5" s="6"/>
      <c r="C5" s="6">
        <v>46</v>
      </c>
      <c r="D5" s="6">
        <v>38</v>
      </c>
      <c r="E5" s="6">
        <v>46</v>
      </c>
      <c r="F5" s="7">
        <v>62139</v>
      </c>
    </row>
    <row r="6" spans="1:6" ht="15.75">
      <c r="A6" s="2" t="s">
        <v>2324</v>
      </c>
      <c r="B6" s="2">
        <v>84601</v>
      </c>
      <c r="C6" s="3">
        <v>45</v>
      </c>
      <c r="D6" s="3">
        <v>33</v>
      </c>
      <c r="E6" s="3">
        <v>63</v>
      </c>
      <c r="F6" s="4">
        <v>112488</v>
      </c>
    </row>
    <row r="7" spans="1:6" ht="15.75">
      <c r="A7" s="5" t="s">
        <v>2325</v>
      </c>
      <c r="B7" s="6"/>
      <c r="C7" s="6">
        <v>44</v>
      </c>
      <c r="D7" s="6">
        <v>35</v>
      </c>
      <c r="E7" s="6">
        <v>44</v>
      </c>
      <c r="F7" s="7">
        <v>82825</v>
      </c>
    </row>
    <row r="8" spans="1:6" ht="15.75">
      <c r="A8" s="2" t="s">
        <v>2326</v>
      </c>
      <c r="B8" s="2">
        <v>84057</v>
      </c>
      <c r="C8" s="3">
        <v>43</v>
      </c>
      <c r="D8" s="3">
        <v>33</v>
      </c>
      <c r="E8" s="3">
        <v>56</v>
      </c>
      <c r="F8" s="4">
        <v>88328</v>
      </c>
    </row>
    <row r="9" spans="1:6" ht="30.75">
      <c r="A9" s="5" t="s">
        <v>2327</v>
      </c>
      <c r="B9" s="6"/>
      <c r="C9" s="6">
        <v>42</v>
      </c>
      <c r="D9" s="6">
        <v>34</v>
      </c>
      <c r="E9" s="6">
        <v>37</v>
      </c>
      <c r="F9" s="7">
        <v>16532</v>
      </c>
    </row>
    <row r="10" spans="1:6" ht="45.75">
      <c r="A10" s="2" t="s">
        <v>2328</v>
      </c>
      <c r="B10" s="3"/>
      <c r="C10" s="3">
        <v>41</v>
      </c>
      <c r="D10" s="3">
        <v>31</v>
      </c>
      <c r="E10" s="3">
        <v>40</v>
      </c>
      <c r="F10" s="4">
        <v>33433</v>
      </c>
    </row>
    <row r="11" spans="1:6" ht="15.75">
      <c r="A11" s="5" t="s">
        <v>2329</v>
      </c>
      <c r="B11" s="6"/>
      <c r="C11" s="6">
        <v>40</v>
      </c>
      <c r="D11" s="9" t="s">
        <v>353</v>
      </c>
      <c r="E11" s="6">
        <v>51</v>
      </c>
      <c r="F11" s="7">
        <v>48174</v>
      </c>
    </row>
    <row r="12" spans="1:6" ht="30.75">
      <c r="A12" s="2" t="s">
        <v>2330</v>
      </c>
      <c r="B12" s="3"/>
      <c r="C12" s="3">
        <v>40</v>
      </c>
      <c r="D12" s="3">
        <v>20</v>
      </c>
      <c r="E12" s="3">
        <v>49</v>
      </c>
      <c r="F12" s="4">
        <v>17899</v>
      </c>
    </row>
    <row r="13" spans="1:6" ht="15.75">
      <c r="A13" s="5" t="s">
        <v>1393</v>
      </c>
      <c r="B13" s="5">
        <v>84107</v>
      </c>
      <c r="C13" s="6">
        <v>39</v>
      </c>
      <c r="D13" s="6">
        <v>37</v>
      </c>
      <c r="E13" s="6">
        <v>51</v>
      </c>
      <c r="F13" s="7">
        <v>46746</v>
      </c>
    </row>
    <row r="14" spans="1:6" ht="15.75">
      <c r="A14" s="2" t="s">
        <v>2331</v>
      </c>
      <c r="B14" s="3"/>
      <c r="C14" s="3">
        <v>37</v>
      </c>
      <c r="D14" s="3">
        <v>23</v>
      </c>
      <c r="E14" s="3">
        <v>34</v>
      </c>
      <c r="F14" s="4">
        <v>42552</v>
      </c>
    </row>
    <row r="15" spans="1:6" ht="45.75">
      <c r="A15" s="5" t="s">
        <v>2332</v>
      </c>
      <c r="B15" s="5">
        <v>84120</v>
      </c>
      <c r="C15" s="6">
        <v>36</v>
      </c>
      <c r="D15" s="6">
        <v>35</v>
      </c>
      <c r="E15" s="6">
        <v>39</v>
      </c>
      <c r="F15" s="7">
        <v>129480</v>
      </c>
    </row>
    <row r="16" spans="1:6" ht="15.75">
      <c r="A16" s="2" t="s">
        <v>2333</v>
      </c>
      <c r="B16" s="3"/>
      <c r="C16" s="3">
        <v>36</v>
      </c>
      <c r="D16" s="3">
        <v>30</v>
      </c>
      <c r="E16" s="3">
        <v>44</v>
      </c>
      <c r="F16" s="4">
        <v>26472</v>
      </c>
    </row>
    <row r="17" spans="1:6" ht="15.75">
      <c r="A17" s="5" t="s">
        <v>2334</v>
      </c>
      <c r="B17" s="6"/>
      <c r="C17" s="6">
        <v>36</v>
      </c>
      <c r="D17" s="6">
        <v>21</v>
      </c>
      <c r="E17" s="6">
        <v>37</v>
      </c>
      <c r="F17" s="7">
        <v>18294</v>
      </c>
    </row>
    <row r="18" spans="1:6" ht="15.75">
      <c r="A18" s="2" t="s">
        <v>2335</v>
      </c>
      <c r="B18" s="2">
        <v>84094</v>
      </c>
      <c r="C18" s="3">
        <v>35</v>
      </c>
      <c r="D18" s="3">
        <v>25</v>
      </c>
      <c r="E18" s="3">
        <v>37</v>
      </c>
      <c r="F18" s="4">
        <v>87461</v>
      </c>
    </row>
    <row r="19" spans="1:6" ht="30.75">
      <c r="A19" s="5" t="s">
        <v>2336</v>
      </c>
      <c r="B19" s="6"/>
      <c r="C19" s="6">
        <v>35</v>
      </c>
      <c r="D19" s="6">
        <v>35</v>
      </c>
      <c r="E19" s="6">
        <v>42</v>
      </c>
      <c r="F19" s="7">
        <v>58652</v>
      </c>
    </row>
    <row r="20" spans="1:6" ht="15.75">
      <c r="A20" s="2" t="s">
        <v>2337</v>
      </c>
      <c r="B20" s="3"/>
      <c r="C20" s="3">
        <v>35</v>
      </c>
      <c r="D20" s="3">
        <v>28</v>
      </c>
      <c r="E20" s="3">
        <v>48</v>
      </c>
      <c r="F20" s="4">
        <v>30112</v>
      </c>
    </row>
    <row r="21" spans="1:6" ht="15.75">
      <c r="A21" s="5" t="s">
        <v>2338</v>
      </c>
      <c r="B21" s="6"/>
      <c r="C21" s="6">
        <v>35</v>
      </c>
      <c r="D21" s="6">
        <v>29</v>
      </c>
      <c r="E21" s="6">
        <v>33</v>
      </c>
      <c r="F21" s="7">
        <v>26505</v>
      </c>
    </row>
    <row r="22" spans="1:6" ht="15.75">
      <c r="A22" s="2" t="s">
        <v>2339</v>
      </c>
      <c r="B22" s="3"/>
      <c r="C22" s="3">
        <v>34</v>
      </c>
      <c r="D22" s="3">
        <v>33</v>
      </c>
      <c r="E22" s="3">
        <v>36</v>
      </c>
      <c r="F22" s="4">
        <v>35731</v>
      </c>
    </row>
    <row r="23" spans="1:6" ht="30.75">
      <c r="A23" s="5" t="s">
        <v>2340</v>
      </c>
      <c r="B23" s="6"/>
      <c r="C23" s="6">
        <v>32</v>
      </c>
      <c r="D23" s="6">
        <v>19</v>
      </c>
      <c r="E23" s="6">
        <v>44</v>
      </c>
      <c r="F23" s="7">
        <v>26263</v>
      </c>
    </row>
    <row r="24" spans="1:6" ht="15.75">
      <c r="A24" s="2" t="s">
        <v>2341</v>
      </c>
      <c r="B24" s="2">
        <v>84067</v>
      </c>
      <c r="C24" s="3">
        <v>31</v>
      </c>
      <c r="D24" s="3">
        <v>25</v>
      </c>
      <c r="E24" s="3">
        <v>46</v>
      </c>
      <c r="F24" s="4">
        <v>36884</v>
      </c>
    </row>
    <row r="25" spans="1:6" ht="15.75">
      <c r="A25" s="5" t="s">
        <v>2342</v>
      </c>
      <c r="B25" s="5">
        <v>84041</v>
      </c>
      <c r="C25" s="6">
        <v>30</v>
      </c>
      <c r="D25" s="6">
        <v>18</v>
      </c>
      <c r="E25" s="6">
        <v>38</v>
      </c>
      <c r="F25" s="7">
        <v>67311</v>
      </c>
    </row>
    <row r="26" spans="1:6" ht="30.75">
      <c r="A26" s="2" t="s">
        <v>2343</v>
      </c>
      <c r="B26" s="3"/>
      <c r="C26" s="3">
        <v>30</v>
      </c>
      <c r="D26" s="3">
        <v>13</v>
      </c>
      <c r="E26" s="3">
        <v>44</v>
      </c>
      <c r="F26" s="4">
        <v>34691</v>
      </c>
    </row>
    <row r="27" spans="1:6" ht="30.75">
      <c r="A27" s="5" t="s">
        <v>2344</v>
      </c>
      <c r="B27" s="6"/>
      <c r="C27" s="6">
        <v>29</v>
      </c>
      <c r="D27" s="9" t="s">
        <v>353</v>
      </c>
      <c r="E27" s="6">
        <v>40</v>
      </c>
      <c r="F27" s="7">
        <v>28857</v>
      </c>
    </row>
    <row r="28" spans="1:6" ht="30.75">
      <c r="A28" s="2" t="s">
        <v>2345</v>
      </c>
      <c r="B28" s="2">
        <v>84088</v>
      </c>
      <c r="C28" s="3">
        <v>28</v>
      </c>
      <c r="D28" s="3">
        <v>31</v>
      </c>
      <c r="E28" s="3">
        <v>40</v>
      </c>
      <c r="F28" s="4">
        <v>103712</v>
      </c>
    </row>
    <row r="29" spans="1:6" ht="30.75">
      <c r="A29" s="5" t="s">
        <v>2346</v>
      </c>
      <c r="B29" s="6"/>
      <c r="C29" s="6">
        <v>28</v>
      </c>
      <c r="D29" s="6">
        <v>19</v>
      </c>
      <c r="E29" s="6">
        <v>42</v>
      </c>
      <c r="F29" s="7">
        <v>33509</v>
      </c>
    </row>
    <row r="30" spans="1:6" ht="30.75">
      <c r="A30" s="2" t="s">
        <v>2347</v>
      </c>
      <c r="B30" s="3"/>
      <c r="C30" s="3">
        <v>28</v>
      </c>
      <c r="D30" s="3">
        <v>16</v>
      </c>
      <c r="E30" s="3">
        <v>37</v>
      </c>
      <c r="F30" s="4">
        <v>29466</v>
      </c>
    </row>
    <row r="31" spans="1:6" ht="15.75">
      <c r="A31" s="5" t="s">
        <v>1349</v>
      </c>
      <c r="B31" s="6"/>
      <c r="C31" s="6">
        <v>28</v>
      </c>
      <c r="D31" s="6">
        <v>21</v>
      </c>
      <c r="E31" s="6">
        <v>45</v>
      </c>
      <c r="F31" s="7">
        <v>20426</v>
      </c>
    </row>
    <row r="32" spans="1:6" ht="30.75">
      <c r="A32" s="2" t="s">
        <v>2348</v>
      </c>
      <c r="B32" s="3"/>
      <c r="C32" s="3">
        <v>27</v>
      </c>
      <c r="D32" s="3">
        <v>17</v>
      </c>
      <c r="E32" s="3">
        <v>45</v>
      </c>
      <c r="F32" s="4">
        <v>72897</v>
      </c>
    </row>
    <row r="33" spans="1:6" ht="30.75">
      <c r="A33" s="5" t="s">
        <v>2349</v>
      </c>
      <c r="B33" s="5">
        <v>84095</v>
      </c>
      <c r="C33" s="6">
        <v>26</v>
      </c>
      <c r="D33" s="6">
        <v>14</v>
      </c>
      <c r="E33" s="6">
        <v>44</v>
      </c>
      <c r="F33" s="7">
        <v>50418</v>
      </c>
    </row>
    <row r="34" spans="1:6" ht="15.75">
      <c r="A34" s="2" t="s">
        <v>2350</v>
      </c>
      <c r="B34" s="3"/>
      <c r="C34" s="3">
        <v>26</v>
      </c>
      <c r="D34" s="3">
        <v>1</v>
      </c>
      <c r="E34" s="3">
        <v>42</v>
      </c>
      <c r="F34" s="4">
        <v>38753</v>
      </c>
    </row>
    <row r="35" spans="1:6" ht="15.75">
      <c r="A35" s="5" t="s">
        <v>2351</v>
      </c>
      <c r="B35" s="6"/>
      <c r="C35" s="6">
        <v>22</v>
      </c>
      <c r="D35" s="6">
        <v>18</v>
      </c>
      <c r="E35" s="6">
        <v>33</v>
      </c>
      <c r="F35" s="7">
        <v>31605</v>
      </c>
    </row>
    <row r="36" spans="1:6" ht="15.75">
      <c r="A36" s="2" t="s">
        <v>326</v>
      </c>
      <c r="B36" s="3"/>
      <c r="C36" s="3">
        <v>21</v>
      </c>
      <c r="D36" s="3">
        <v>9</v>
      </c>
      <c r="E36" s="3">
        <v>40</v>
      </c>
      <c r="F36" s="4">
        <v>24331</v>
      </c>
    </row>
    <row r="37" spans="1:6" ht="15.75">
      <c r="A37" s="5" t="s">
        <v>2352</v>
      </c>
      <c r="B37" s="6"/>
      <c r="C37" s="6">
        <v>20</v>
      </c>
      <c r="D37" s="6">
        <v>15</v>
      </c>
      <c r="E37" s="6">
        <v>40</v>
      </c>
      <c r="F37" s="7">
        <v>47407</v>
      </c>
    </row>
    <row r="38" spans="1:6" ht="15.75">
      <c r="A38" s="2" t="s">
        <v>2353</v>
      </c>
      <c r="B38" s="3"/>
      <c r="C38" s="3">
        <v>20</v>
      </c>
      <c r="D38" s="3">
        <v>19</v>
      </c>
      <c r="E38" s="3">
        <v>36</v>
      </c>
      <c r="F38" s="4">
        <v>27300</v>
      </c>
    </row>
    <row r="39" spans="1:6" ht="30.75">
      <c r="A39" s="5" t="s">
        <v>1665</v>
      </c>
      <c r="B39" s="6"/>
      <c r="C39" s="6">
        <v>19</v>
      </c>
      <c r="D39" s="6">
        <v>26</v>
      </c>
      <c r="E39" s="6">
        <v>39</v>
      </c>
      <c r="F39" s="7">
        <v>18275</v>
      </c>
    </row>
    <row r="40" spans="1:6" ht="30.75">
      <c r="A40" s="2" t="s">
        <v>2354</v>
      </c>
      <c r="B40" s="3"/>
      <c r="C40" s="3">
        <v>19</v>
      </c>
      <c r="D40" s="3">
        <v>27</v>
      </c>
      <c r="E40" s="3">
        <v>24</v>
      </c>
      <c r="F40" s="4">
        <v>17357</v>
      </c>
    </row>
    <row r="41" spans="1:6" ht="15.75">
      <c r="A41" s="5" t="s">
        <v>2355</v>
      </c>
      <c r="B41" s="5">
        <v>84020</v>
      </c>
      <c r="C41" s="6">
        <v>17</v>
      </c>
      <c r="D41" s="6">
        <v>13</v>
      </c>
      <c r="E41" s="6">
        <v>33</v>
      </c>
      <c r="F41" s="7">
        <v>42274</v>
      </c>
    </row>
    <row r="42" spans="1:6" ht="45.75">
      <c r="A42" s="2" t="s">
        <v>2356</v>
      </c>
      <c r="B42" s="3"/>
      <c r="C42" s="3">
        <v>16</v>
      </c>
      <c r="D42" s="3">
        <v>5</v>
      </c>
      <c r="E42" s="3">
        <v>30</v>
      </c>
      <c r="F42" s="4">
        <v>21415</v>
      </c>
    </row>
    <row r="43" spans="1:6" ht="30.75">
      <c r="A43" s="5" t="s">
        <v>93</v>
      </c>
      <c r="B43" s="6"/>
      <c r="C43" s="6">
        <v>15</v>
      </c>
      <c r="D43" s="6">
        <v>2</v>
      </c>
      <c r="E43" s="6">
        <v>31</v>
      </c>
      <c r="F43" s="7">
        <v>18761</v>
      </c>
    </row>
    <row r="44" spans="1:6" ht="15.75">
      <c r="A44" s="2" t="s">
        <v>2357</v>
      </c>
      <c r="B44" s="3"/>
      <c r="C44" s="3">
        <v>13</v>
      </c>
      <c r="D44" s="3">
        <v>1</v>
      </c>
      <c r="E44" s="3">
        <v>28</v>
      </c>
      <c r="F44" s="4">
        <v>21785</v>
      </c>
    </row>
    <row r="45" spans="1:6" ht="30.75">
      <c r="A45" s="5" t="s">
        <v>1880</v>
      </c>
      <c r="B45" s="6"/>
      <c r="C45" s="6">
        <v>7</v>
      </c>
      <c r="D45" s="6">
        <v>4</v>
      </c>
      <c r="E45" s="6">
        <v>25</v>
      </c>
      <c r="F45" s="7">
        <v>17781</v>
      </c>
    </row>
    <row r="46" spans="1:6" ht="15.75">
      <c r="A46" s="5" t="s">
        <v>384</v>
      </c>
      <c r="C46" s="22">
        <f>MEDIAN(C2:C45)</f>
        <v>31.5</v>
      </c>
      <c r="D46" s="22">
        <f t="shared" ref="D46:E46" si="0">MEDIAN(D2:D45)</f>
        <v>24</v>
      </c>
      <c r="E46" s="22">
        <f t="shared" si="0"/>
        <v>40</v>
      </c>
      <c r="F46" s="7"/>
    </row>
  </sheetData>
  <hyperlinks>
    <hyperlink ref="A2" r:id="rId1" xr:uid="{243877FF-43F1-40FF-BA71-B8D9F2784E85}"/>
    <hyperlink ref="B2" r:id="rId2" display="84116" xr:uid="{62ECEBAE-6FFE-410C-A6BD-6634156CA5B3}"/>
    <hyperlink ref="A3" r:id="rId3" xr:uid="{D92F06A7-CC4F-4761-AC5A-F3BEF5D0C4FF}"/>
    <hyperlink ref="A4" r:id="rId4" xr:uid="{611B2C7A-8724-4DEB-A72D-C5FA35A91386}"/>
    <hyperlink ref="B4" r:id="rId5" display="84047" xr:uid="{3402B789-7F92-46A3-BB17-52DA0E9733EC}"/>
    <hyperlink ref="A5" r:id="rId6" xr:uid="{7DB95148-7FD1-48E9-A6BA-9F410B70F79C}"/>
    <hyperlink ref="A6" r:id="rId7" xr:uid="{D287AABF-42DC-4572-BDB2-DC5861B427E6}"/>
    <hyperlink ref="B6" r:id="rId8" display="84601" xr:uid="{F0CCF656-D06D-493C-B66B-C0F49FF410C9}"/>
    <hyperlink ref="A7" r:id="rId9" xr:uid="{7F41685B-CAAA-4E05-8F82-1553EEB4990A}"/>
    <hyperlink ref="A8" r:id="rId10" xr:uid="{36D6A37C-1DB5-49F2-8681-71D10B16947D}"/>
    <hyperlink ref="B8" r:id="rId11" display="84057" xr:uid="{6A1A0246-FFD6-454F-A3BA-DD0711A4CEC2}"/>
    <hyperlink ref="A9" r:id="rId12" xr:uid="{31C24A9C-56CC-4EEB-AB42-213CCA485490}"/>
    <hyperlink ref="A10" r:id="rId13" xr:uid="{EE76F401-C667-4D9A-BA07-9AB26A64AFDA}"/>
    <hyperlink ref="A11" r:id="rId14" xr:uid="{DAC426CB-CABF-4863-86CB-E36F658E1F44}"/>
    <hyperlink ref="A12" r:id="rId15" xr:uid="{7F7784D9-57FE-4358-97E4-2FF6C5059356}"/>
    <hyperlink ref="A13" r:id="rId16" xr:uid="{810A7BF1-2C5B-4F88-AA36-5A2696EB9167}"/>
    <hyperlink ref="B13" r:id="rId17" display="84107" xr:uid="{AEAECAA0-A965-4CBD-9961-EF05DC83925B}"/>
    <hyperlink ref="A14" r:id="rId18" xr:uid="{4BA74A8B-2499-4690-87A4-E16AE723138F}"/>
    <hyperlink ref="A15" r:id="rId19" xr:uid="{9E621CDE-B39B-4EC3-AE1A-1A3330A7CF5D}"/>
    <hyperlink ref="B15" r:id="rId20" display="84120" xr:uid="{CAC592A9-B96E-4144-A01D-A1BB7E3858AE}"/>
    <hyperlink ref="A16" r:id="rId21" xr:uid="{574DECCB-AC18-40B0-AFB8-0DD441901071}"/>
    <hyperlink ref="A17" r:id="rId22" xr:uid="{B5E59EA8-6CBC-4E5D-A123-813400258EAA}"/>
    <hyperlink ref="A18" r:id="rId23" xr:uid="{BCF2C541-15A4-4888-ACE4-6CCCA6B97E37}"/>
    <hyperlink ref="B18" r:id="rId24" display="84094" xr:uid="{7B5A7B26-E4AE-4A7A-B33E-6EA92F5AFD31}"/>
    <hyperlink ref="A19" r:id="rId25" xr:uid="{0E8750AB-5E26-46C8-89FB-EFB5A5FEB7EE}"/>
    <hyperlink ref="A20" r:id="rId26" xr:uid="{547F426D-6A77-4C96-85C6-E4355F22BD47}"/>
    <hyperlink ref="A21" r:id="rId27" xr:uid="{81B5C98D-F785-481D-B746-C93F9A553DBA}"/>
    <hyperlink ref="A22" r:id="rId28" xr:uid="{3CA92FEA-7ADF-4323-B278-FCB8506BD40A}"/>
    <hyperlink ref="A23" r:id="rId29" xr:uid="{DADA547F-554F-4958-BC7C-21D806696929}"/>
    <hyperlink ref="A24" r:id="rId30" xr:uid="{97C5DAE2-694A-4466-B9FD-3BD709A1E34A}"/>
    <hyperlink ref="B24" r:id="rId31" display="84067" xr:uid="{5B8D9B66-79A7-43FA-AB8C-439241E0C75D}"/>
    <hyperlink ref="A25" r:id="rId32" xr:uid="{8B0BDD80-8EF8-4574-B262-17CE6E0393E1}"/>
    <hyperlink ref="B25" r:id="rId33" display="84041" xr:uid="{8C2B1BAA-1738-4027-978D-027D577EE498}"/>
    <hyperlink ref="A26" r:id="rId34" xr:uid="{0919A504-E2C7-4BD8-ACA0-DA64B253BE1D}"/>
    <hyperlink ref="A27" r:id="rId35" xr:uid="{F29BC5D5-40BB-4BCE-AD17-6F37E5AF4A3F}"/>
    <hyperlink ref="A28" r:id="rId36" xr:uid="{1533E43F-6949-4963-A76C-A18DDB2F8F4C}"/>
    <hyperlink ref="B28" r:id="rId37" display="84088" xr:uid="{B5730225-9D6F-4B26-B543-066E163422BB}"/>
    <hyperlink ref="A29" r:id="rId38" xr:uid="{9B422361-7CF3-43C2-B34A-16AE5B04EB59}"/>
    <hyperlink ref="A30" r:id="rId39" xr:uid="{73D095F5-25D4-45C7-9524-BDDB3E574931}"/>
    <hyperlink ref="A31" r:id="rId40" xr:uid="{2DF4442A-601E-42A3-9526-ACE8B4538EB6}"/>
    <hyperlink ref="A32" r:id="rId41" xr:uid="{0A15D552-C23C-423D-9549-7E1A235B4787}"/>
    <hyperlink ref="A33" r:id="rId42" xr:uid="{7D565569-36ED-4D8F-9968-E5843966D314}"/>
    <hyperlink ref="B33" r:id="rId43" display="84095" xr:uid="{13992C92-F5C5-4BDB-9400-951FBCA0F0DA}"/>
    <hyperlink ref="A34" r:id="rId44" xr:uid="{3ED4677A-DBAE-496D-80CD-458D50394BED}"/>
    <hyperlink ref="A35" r:id="rId45" xr:uid="{612FFB9D-16CF-4CE9-9504-4A38A1CEEF8C}"/>
    <hyperlink ref="A36" r:id="rId46" xr:uid="{8CD81AB4-F385-4C33-AA69-19A51BE20F7F}"/>
    <hyperlink ref="A37" r:id="rId47" xr:uid="{6D89D7EA-3C25-48DD-8B23-83DAA1932D1B}"/>
    <hyperlink ref="A38" r:id="rId48" xr:uid="{FA29DF2D-737B-4595-BAB6-54CC663EF03A}"/>
    <hyperlink ref="A39" r:id="rId49" xr:uid="{756E4EC7-4692-4110-A4B3-74BCF65165BC}"/>
    <hyperlink ref="A40" r:id="rId50" xr:uid="{4CB2903A-6C46-44D7-8752-40319527DDD9}"/>
    <hyperlink ref="A41" r:id="rId51" xr:uid="{01EE08B5-9FDF-4243-95F6-A135D8408F65}"/>
    <hyperlink ref="B41" r:id="rId52" display="84020" xr:uid="{6FA1B06E-4602-4B6B-9D0C-2AEEAA9F93BB}"/>
    <hyperlink ref="A42" r:id="rId53" xr:uid="{31AD29AB-9FED-4EE6-A648-5FCB790D296A}"/>
    <hyperlink ref="A43" r:id="rId54" xr:uid="{FFF65108-0F39-494F-AD8D-3A2BE802F602}"/>
    <hyperlink ref="A44" r:id="rId55" xr:uid="{8C5E7F2F-45B4-463D-9830-8AD363A6FA48}"/>
    <hyperlink ref="A45" r:id="rId56" xr:uid="{35F5892C-0BBC-4BB2-A8B6-EFBEC4A2E031}"/>
  </hyperlinks>
  <pageMargins left="0.7" right="0.7" top="0.75" bottom="0.75" header="0.3" footer="0.3"/>
  <tableParts count="1">
    <tablePart r:id="rId57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6FB1-D3BD-4642-8EDD-91DDF356B844}">
  <dimension ref="A1:F4"/>
  <sheetViews>
    <sheetView workbookViewId="0">
      <selection activeCell="C4" sqref="C4:E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338</v>
      </c>
      <c r="B2" s="3"/>
      <c r="C2" s="3">
        <v>59</v>
      </c>
      <c r="D2" s="3">
        <v>39</v>
      </c>
      <c r="E2" s="3">
        <v>81</v>
      </c>
      <c r="F2" s="4">
        <v>42417</v>
      </c>
    </row>
    <row r="3" spans="1:6" ht="45.75">
      <c r="A3" s="5" t="s">
        <v>2358</v>
      </c>
      <c r="B3" s="6"/>
      <c r="C3" s="6">
        <v>29</v>
      </c>
      <c r="D3" s="9" t="s">
        <v>353</v>
      </c>
      <c r="E3" s="6">
        <v>55</v>
      </c>
      <c r="F3" s="7">
        <v>17904</v>
      </c>
    </row>
    <row r="4" spans="1:6">
      <c r="A4" t="s">
        <v>384</v>
      </c>
      <c r="C4">
        <f>MEDIAN(C2:C3)</f>
        <v>44</v>
      </c>
      <c r="D4">
        <f t="shared" ref="D4:E4" si="0">MEDIAN(D2:D3)</f>
        <v>39</v>
      </c>
      <c r="E4">
        <f t="shared" si="0"/>
        <v>68</v>
      </c>
    </row>
  </sheetData>
  <hyperlinks>
    <hyperlink ref="A2" r:id="rId1" xr:uid="{2B2D49F1-6941-43EF-B104-AB40D72E267F}"/>
    <hyperlink ref="A3" r:id="rId2" xr:uid="{1C944533-8BCF-4888-9D04-38846FB5142E}"/>
  </hyperlinks>
  <pageMargins left="0.7" right="0.7" top="0.75" bottom="0.75" header="0.3" footer="0.3"/>
  <tableParts count="1">
    <tablePart r:id="rId3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B7A2-1E88-48D2-BE75-D3F2950B5C83}">
  <dimension ref="A1:F69"/>
  <sheetViews>
    <sheetView topLeftCell="A58" workbookViewId="0">
      <selection activeCell="C69" sqref="C69:E6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15.75">
      <c r="A2" s="2" t="s">
        <v>1524</v>
      </c>
      <c r="B2" s="2">
        <v>22204</v>
      </c>
      <c r="C2" s="3">
        <v>71</v>
      </c>
      <c r="D2" s="3">
        <v>59</v>
      </c>
      <c r="E2" s="3">
        <v>72</v>
      </c>
      <c r="F2" s="4">
        <v>207627</v>
      </c>
    </row>
    <row r="3" spans="1:6" ht="45.75">
      <c r="A3" s="5" t="s">
        <v>2359</v>
      </c>
      <c r="B3" s="6"/>
      <c r="C3" s="6">
        <v>64</v>
      </c>
      <c r="D3" s="6">
        <v>51</v>
      </c>
      <c r="E3" s="6">
        <v>53</v>
      </c>
      <c r="F3" s="7">
        <v>23643</v>
      </c>
    </row>
    <row r="4" spans="1:6" ht="30.75">
      <c r="A4" s="2" t="s">
        <v>1422</v>
      </c>
      <c r="B4" s="2">
        <v>22304</v>
      </c>
      <c r="C4" s="3">
        <v>62</v>
      </c>
      <c r="D4" s="3">
        <v>55</v>
      </c>
      <c r="E4" s="3">
        <v>62</v>
      </c>
      <c r="F4" s="4">
        <v>139966</v>
      </c>
    </row>
    <row r="5" spans="1:6" ht="30.75">
      <c r="A5" s="5" t="s">
        <v>2360</v>
      </c>
      <c r="B5" s="6"/>
      <c r="C5" s="6">
        <v>58</v>
      </c>
      <c r="D5" s="6">
        <v>38</v>
      </c>
      <c r="E5" s="6">
        <v>57</v>
      </c>
      <c r="F5" s="7">
        <v>43475</v>
      </c>
    </row>
    <row r="6" spans="1:6" ht="15.75">
      <c r="A6" s="2" t="s">
        <v>2361</v>
      </c>
      <c r="B6" s="3"/>
      <c r="C6" s="3">
        <v>54</v>
      </c>
      <c r="D6" s="3">
        <v>38</v>
      </c>
      <c r="E6" s="3">
        <v>55</v>
      </c>
      <c r="F6" s="4">
        <v>22565</v>
      </c>
    </row>
    <row r="7" spans="1:6" ht="45.75">
      <c r="A7" s="5" t="s">
        <v>2362</v>
      </c>
      <c r="B7" s="5">
        <v>22042</v>
      </c>
      <c r="C7" s="6">
        <v>52</v>
      </c>
      <c r="D7" s="6">
        <v>33</v>
      </c>
      <c r="E7" s="6">
        <v>44</v>
      </c>
      <c r="F7" s="7">
        <v>29207</v>
      </c>
    </row>
    <row r="8" spans="1:6" ht="30.75">
      <c r="A8" s="2" t="s">
        <v>339</v>
      </c>
      <c r="B8" s="2">
        <v>23220</v>
      </c>
      <c r="C8" s="3">
        <v>51</v>
      </c>
      <c r="D8" s="8" t="s">
        <v>353</v>
      </c>
      <c r="E8" s="3">
        <v>51</v>
      </c>
      <c r="F8" s="4">
        <v>204214</v>
      </c>
    </row>
    <row r="9" spans="1:6" ht="30.75">
      <c r="A9" s="5" t="s">
        <v>1390</v>
      </c>
      <c r="B9" s="5">
        <v>22601</v>
      </c>
      <c r="C9" s="6">
        <v>51</v>
      </c>
      <c r="D9" s="9" t="s">
        <v>353</v>
      </c>
      <c r="E9" s="6">
        <v>40</v>
      </c>
      <c r="F9" s="7">
        <v>26203</v>
      </c>
    </row>
    <row r="10" spans="1:6" ht="15.75">
      <c r="A10" s="2" t="s">
        <v>2363</v>
      </c>
      <c r="B10" s="3"/>
      <c r="C10" s="3">
        <v>51</v>
      </c>
      <c r="D10" s="3">
        <v>35</v>
      </c>
      <c r="E10" s="3">
        <v>56</v>
      </c>
      <c r="F10" s="4">
        <v>23292</v>
      </c>
    </row>
    <row r="11" spans="1:6" ht="15.75">
      <c r="A11" s="5" t="s">
        <v>2364</v>
      </c>
      <c r="B11" s="6"/>
      <c r="C11" s="6">
        <v>50</v>
      </c>
      <c r="D11" s="6">
        <v>36</v>
      </c>
      <c r="E11" s="6">
        <v>43</v>
      </c>
      <c r="F11" s="7">
        <v>17513</v>
      </c>
    </row>
    <row r="12" spans="1:6" ht="30.75">
      <c r="A12" s="2" t="s">
        <v>2365</v>
      </c>
      <c r="B12" s="3"/>
      <c r="C12" s="3">
        <v>48</v>
      </c>
      <c r="D12" s="3">
        <v>53</v>
      </c>
      <c r="E12" s="3">
        <v>45</v>
      </c>
      <c r="F12" s="4">
        <v>19627</v>
      </c>
    </row>
    <row r="13" spans="1:6" ht="30.75">
      <c r="A13" s="5" t="s">
        <v>1466</v>
      </c>
      <c r="B13" s="6"/>
      <c r="C13" s="6">
        <v>47</v>
      </c>
      <c r="D13" s="6">
        <v>42</v>
      </c>
      <c r="E13" s="6">
        <v>44</v>
      </c>
      <c r="F13" s="7">
        <v>20804</v>
      </c>
    </row>
    <row r="14" spans="1:6" ht="15.75">
      <c r="A14" s="2" t="s">
        <v>1747</v>
      </c>
      <c r="B14" s="2">
        <v>23503</v>
      </c>
      <c r="C14" s="3">
        <v>46</v>
      </c>
      <c r="D14" s="3">
        <v>36</v>
      </c>
      <c r="E14" s="3">
        <v>47</v>
      </c>
      <c r="F14" s="4">
        <v>242803</v>
      </c>
    </row>
    <row r="15" spans="1:6" ht="15.75">
      <c r="A15" s="5" t="s">
        <v>686</v>
      </c>
      <c r="B15" s="6"/>
      <c r="C15" s="6">
        <v>46</v>
      </c>
      <c r="D15" s="6">
        <v>35</v>
      </c>
      <c r="E15" s="6">
        <v>55</v>
      </c>
      <c r="F15" s="7">
        <v>30223</v>
      </c>
    </row>
    <row r="16" spans="1:6" ht="30.75">
      <c r="A16" s="2" t="s">
        <v>2366</v>
      </c>
      <c r="B16" s="2">
        <v>22401</v>
      </c>
      <c r="C16" s="3">
        <v>46</v>
      </c>
      <c r="D16" s="8" t="s">
        <v>353</v>
      </c>
      <c r="E16" s="3">
        <v>46</v>
      </c>
      <c r="F16" s="4">
        <v>24286</v>
      </c>
    </row>
    <row r="17" spans="1:6" ht="30.75">
      <c r="A17" s="5" t="s">
        <v>2367</v>
      </c>
      <c r="B17" s="6"/>
      <c r="C17" s="6">
        <v>45</v>
      </c>
      <c r="D17" s="6">
        <v>31</v>
      </c>
      <c r="E17" s="6">
        <v>40</v>
      </c>
      <c r="F17" s="7">
        <v>48914</v>
      </c>
    </row>
    <row r="18" spans="1:6" ht="15.75">
      <c r="A18" s="2" t="s">
        <v>2368</v>
      </c>
      <c r="B18" s="3"/>
      <c r="C18" s="3">
        <v>45</v>
      </c>
      <c r="D18" s="3">
        <v>33</v>
      </c>
      <c r="E18" s="3">
        <v>43</v>
      </c>
      <c r="F18" s="4">
        <v>17288</v>
      </c>
    </row>
    <row r="19" spans="1:6" ht="30.75">
      <c r="A19" s="5" t="s">
        <v>2369</v>
      </c>
      <c r="B19" s="6"/>
      <c r="C19" s="6">
        <v>43</v>
      </c>
      <c r="D19" s="6">
        <v>38</v>
      </c>
      <c r="E19" s="6">
        <v>65</v>
      </c>
      <c r="F19" s="7">
        <v>42620</v>
      </c>
    </row>
    <row r="20" spans="1:6" ht="30.75">
      <c r="A20" s="2" t="s">
        <v>2370</v>
      </c>
      <c r="B20" s="3"/>
      <c r="C20" s="3">
        <v>43</v>
      </c>
      <c r="D20" s="3">
        <v>20</v>
      </c>
      <c r="E20" s="3">
        <v>46</v>
      </c>
      <c r="F20" s="4">
        <v>37821</v>
      </c>
    </row>
    <row r="21" spans="1:6" ht="30.75">
      <c r="A21" s="5" t="s">
        <v>2371</v>
      </c>
      <c r="B21" s="6"/>
      <c r="C21" s="6">
        <v>42</v>
      </c>
      <c r="D21" s="6">
        <v>38</v>
      </c>
      <c r="E21" s="6">
        <v>43</v>
      </c>
      <c r="F21" s="7">
        <v>41008</v>
      </c>
    </row>
    <row r="22" spans="1:6" ht="15.75">
      <c r="A22" s="2" t="s">
        <v>2372</v>
      </c>
      <c r="B22" s="2">
        <v>22312</v>
      </c>
      <c r="C22" s="3">
        <v>41</v>
      </c>
      <c r="D22" s="3">
        <v>37</v>
      </c>
      <c r="E22" s="3">
        <v>34</v>
      </c>
      <c r="F22" s="4">
        <v>22855</v>
      </c>
    </row>
    <row r="23" spans="1:6" ht="15.75">
      <c r="A23" s="5" t="s">
        <v>2373</v>
      </c>
      <c r="B23" s="5">
        <v>20191</v>
      </c>
      <c r="C23" s="6">
        <v>40</v>
      </c>
      <c r="D23" s="6">
        <v>40</v>
      </c>
      <c r="E23" s="6">
        <v>54</v>
      </c>
      <c r="F23" s="7">
        <v>58404</v>
      </c>
    </row>
    <row r="24" spans="1:6" ht="15.75">
      <c r="A24" s="2" t="s">
        <v>2374</v>
      </c>
      <c r="B24" s="2">
        <v>24017</v>
      </c>
      <c r="C24" s="3">
        <v>39</v>
      </c>
      <c r="D24" s="3">
        <v>28</v>
      </c>
      <c r="E24" s="3">
        <v>39</v>
      </c>
      <c r="F24" s="4">
        <v>97032</v>
      </c>
    </row>
    <row r="25" spans="1:6" ht="30.75">
      <c r="A25" s="5" t="s">
        <v>319</v>
      </c>
      <c r="B25" s="5">
        <v>22150</v>
      </c>
      <c r="C25" s="6">
        <v>39</v>
      </c>
      <c r="D25" s="6">
        <v>40</v>
      </c>
      <c r="E25" s="6">
        <v>42</v>
      </c>
      <c r="F25" s="7">
        <v>30484</v>
      </c>
    </row>
    <row r="26" spans="1:6" ht="15.75">
      <c r="A26" s="2" t="s">
        <v>2375</v>
      </c>
      <c r="B26" s="3"/>
      <c r="C26" s="3">
        <v>39</v>
      </c>
      <c r="D26" s="8" t="s">
        <v>353</v>
      </c>
      <c r="E26" s="3">
        <v>39</v>
      </c>
      <c r="F26" s="4">
        <v>27822</v>
      </c>
    </row>
    <row r="27" spans="1:6" ht="30.75">
      <c r="A27" s="5" t="s">
        <v>2376</v>
      </c>
      <c r="B27" s="6"/>
      <c r="C27" s="6">
        <v>38</v>
      </c>
      <c r="D27" s="6">
        <v>21</v>
      </c>
      <c r="E27" s="6">
        <v>38</v>
      </c>
      <c r="F27" s="7">
        <v>17326</v>
      </c>
    </row>
    <row r="28" spans="1:6" ht="15.75">
      <c r="A28" s="2" t="s">
        <v>2377</v>
      </c>
      <c r="B28" s="3"/>
      <c r="C28" s="3">
        <v>37</v>
      </c>
      <c r="D28" s="8" t="s">
        <v>353</v>
      </c>
      <c r="E28" s="3">
        <v>41</v>
      </c>
      <c r="F28" s="4">
        <v>43511</v>
      </c>
    </row>
    <row r="29" spans="1:6" ht="15.75">
      <c r="A29" s="5" t="s">
        <v>1003</v>
      </c>
      <c r="B29" s="6"/>
      <c r="C29" s="6">
        <v>36</v>
      </c>
      <c r="D29" s="9" t="s">
        <v>353</v>
      </c>
      <c r="E29" s="6">
        <v>44</v>
      </c>
      <c r="F29" s="7">
        <v>42616</v>
      </c>
    </row>
    <row r="30" spans="1:6" ht="15.75">
      <c r="A30" s="2" t="s">
        <v>2378</v>
      </c>
      <c r="B30" s="3"/>
      <c r="C30" s="3">
        <v>36</v>
      </c>
      <c r="D30" s="8" t="s">
        <v>353</v>
      </c>
      <c r="E30" s="3">
        <v>34</v>
      </c>
      <c r="F30" s="4">
        <v>22591</v>
      </c>
    </row>
    <row r="31" spans="1:6" ht="30.75">
      <c r="A31" s="5" t="s">
        <v>1763</v>
      </c>
      <c r="B31" s="5">
        <v>23703</v>
      </c>
      <c r="C31" s="6">
        <v>35</v>
      </c>
      <c r="D31" s="6">
        <v>25</v>
      </c>
      <c r="E31" s="6">
        <v>42</v>
      </c>
      <c r="F31" s="7">
        <v>95535</v>
      </c>
    </row>
    <row r="32" spans="1:6" ht="15.75">
      <c r="A32" s="2" t="s">
        <v>2379</v>
      </c>
      <c r="B32" s="3"/>
      <c r="C32" s="3">
        <v>35</v>
      </c>
      <c r="D32" s="8" t="s">
        <v>353</v>
      </c>
      <c r="E32" s="3">
        <v>22</v>
      </c>
      <c r="F32" s="4">
        <v>23746</v>
      </c>
    </row>
    <row r="33" spans="1:6" ht="30.75">
      <c r="A33" s="5" t="s">
        <v>2380</v>
      </c>
      <c r="B33" s="5">
        <v>23608</v>
      </c>
      <c r="C33" s="6">
        <v>34</v>
      </c>
      <c r="D33" s="6">
        <v>27</v>
      </c>
      <c r="E33" s="6">
        <v>39</v>
      </c>
      <c r="F33" s="7">
        <v>180719</v>
      </c>
    </row>
    <row r="34" spans="1:6" ht="30.75">
      <c r="A34" s="2" t="s">
        <v>2381</v>
      </c>
      <c r="B34" s="3"/>
      <c r="C34" s="3">
        <v>34</v>
      </c>
      <c r="D34" s="3">
        <v>41</v>
      </c>
      <c r="E34" s="3">
        <v>47</v>
      </c>
      <c r="F34" s="4">
        <v>18245</v>
      </c>
    </row>
    <row r="35" spans="1:6" ht="76.5">
      <c r="A35" s="5" t="s">
        <v>2382</v>
      </c>
      <c r="B35" s="5">
        <v>23464</v>
      </c>
      <c r="C35" s="6">
        <v>33</v>
      </c>
      <c r="D35" s="6">
        <v>21</v>
      </c>
      <c r="E35" s="6">
        <v>42</v>
      </c>
      <c r="F35" s="7">
        <v>437994</v>
      </c>
    </row>
    <row r="36" spans="1:6" ht="15.75">
      <c r="A36" s="2" t="s">
        <v>2383</v>
      </c>
      <c r="B36" s="2">
        <v>23666</v>
      </c>
      <c r="C36" s="3">
        <v>33</v>
      </c>
      <c r="D36" s="3">
        <v>27</v>
      </c>
      <c r="E36" s="3">
        <v>40</v>
      </c>
      <c r="F36" s="4">
        <v>137436</v>
      </c>
    </row>
    <row r="37" spans="1:6" ht="30.75">
      <c r="A37" s="5" t="s">
        <v>2384</v>
      </c>
      <c r="B37" s="6"/>
      <c r="C37" s="6">
        <v>33</v>
      </c>
      <c r="D37" s="9" t="s">
        <v>353</v>
      </c>
      <c r="E37" s="6">
        <v>24</v>
      </c>
      <c r="F37" s="7">
        <v>35036</v>
      </c>
    </row>
    <row r="38" spans="1:6" ht="30.75">
      <c r="A38" s="2" t="s">
        <v>2385</v>
      </c>
      <c r="B38" s="3"/>
      <c r="C38" s="3">
        <v>33</v>
      </c>
      <c r="D38" s="8" t="s">
        <v>353</v>
      </c>
      <c r="E38" s="3">
        <v>33</v>
      </c>
      <c r="F38" s="4">
        <v>17411</v>
      </c>
    </row>
    <row r="39" spans="1:6" ht="15.75">
      <c r="A39" s="5" t="s">
        <v>1445</v>
      </c>
      <c r="B39" s="6"/>
      <c r="C39" s="6">
        <v>33</v>
      </c>
      <c r="D39" s="9" t="s">
        <v>353</v>
      </c>
      <c r="E39" s="6">
        <v>34</v>
      </c>
      <c r="F39" s="7">
        <v>16713</v>
      </c>
    </row>
    <row r="40" spans="1:6" ht="30.75">
      <c r="A40" s="2" t="s">
        <v>2386</v>
      </c>
      <c r="B40" s="3"/>
      <c r="C40" s="3">
        <v>32</v>
      </c>
      <c r="D40" s="3">
        <v>22</v>
      </c>
      <c r="E40" s="3">
        <v>47</v>
      </c>
      <c r="F40" s="4">
        <v>71135</v>
      </c>
    </row>
    <row r="41" spans="1:6" ht="30.75">
      <c r="A41" s="5" t="s">
        <v>2387</v>
      </c>
      <c r="B41" s="6"/>
      <c r="C41" s="6">
        <v>31</v>
      </c>
      <c r="D41" s="9" t="s">
        <v>353</v>
      </c>
      <c r="E41" s="6">
        <v>30</v>
      </c>
      <c r="F41" s="7">
        <v>21006</v>
      </c>
    </row>
    <row r="42" spans="1:6" ht="15.75">
      <c r="A42" s="2" t="s">
        <v>2388</v>
      </c>
      <c r="B42" s="2">
        <v>23229</v>
      </c>
      <c r="C42" s="3">
        <v>30</v>
      </c>
      <c r="D42" s="8" t="s">
        <v>353</v>
      </c>
      <c r="E42" s="3">
        <v>31</v>
      </c>
      <c r="F42" s="4">
        <v>44990</v>
      </c>
    </row>
    <row r="43" spans="1:6" ht="15.75">
      <c r="A43" s="5" t="s">
        <v>2389</v>
      </c>
      <c r="B43" s="6"/>
      <c r="C43" s="6">
        <v>30</v>
      </c>
      <c r="D43" s="6">
        <v>35</v>
      </c>
      <c r="E43" s="6">
        <v>45</v>
      </c>
      <c r="F43" s="7">
        <v>34166</v>
      </c>
    </row>
    <row r="44" spans="1:6" ht="30.75">
      <c r="A44" s="2" t="s">
        <v>2390</v>
      </c>
      <c r="B44" s="3"/>
      <c r="C44" s="3">
        <v>30</v>
      </c>
      <c r="D44" s="8" t="s">
        <v>353</v>
      </c>
      <c r="E44" s="3">
        <v>32</v>
      </c>
      <c r="F44" s="4">
        <v>32420</v>
      </c>
    </row>
    <row r="45" spans="1:6" ht="30.75">
      <c r="A45" s="5" t="s">
        <v>2391</v>
      </c>
      <c r="B45" s="6"/>
      <c r="C45" s="6">
        <v>30</v>
      </c>
      <c r="D45" s="9" t="s">
        <v>353</v>
      </c>
      <c r="E45" s="6">
        <v>32</v>
      </c>
      <c r="F45" s="7">
        <v>24729</v>
      </c>
    </row>
    <row r="46" spans="1:6" ht="15.75">
      <c r="A46" s="2" t="s">
        <v>2392</v>
      </c>
      <c r="B46" s="3"/>
      <c r="C46" s="3">
        <v>30</v>
      </c>
      <c r="D46" s="3">
        <v>25</v>
      </c>
      <c r="E46" s="3">
        <v>42</v>
      </c>
      <c r="F46" s="4">
        <v>23039</v>
      </c>
    </row>
    <row r="47" spans="1:6" ht="30.75">
      <c r="A47" s="5" t="s">
        <v>2393</v>
      </c>
      <c r="B47" s="6"/>
      <c r="C47" s="6">
        <v>29</v>
      </c>
      <c r="D47" s="6">
        <v>21</v>
      </c>
      <c r="E47" s="6">
        <v>24</v>
      </c>
      <c r="F47" s="7">
        <v>75568</v>
      </c>
    </row>
    <row r="48" spans="1:6" ht="15.75">
      <c r="A48" s="2" t="s">
        <v>2394</v>
      </c>
      <c r="B48" s="3"/>
      <c r="C48" s="3">
        <v>29</v>
      </c>
      <c r="D48" s="3">
        <v>40</v>
      </c>
      <c r="E48" s="3">
        <v>31</v>
      </c>
      <c r="F48" s="4">
        <v>20226</v>
      </c>
    </row>
    <row r="49" spans="1:6" ht="15.75">
      <c r="A49" s="5" t="s">
        <v>2395</v>
      </c>
      <c r="B49" s="6"/>
      <c r="C49" s="6">
        <v>29</v>
      </c>
      <c r="D49" s="6">
        <v>34</v>
      </c>
      <c r="E49" s="6">
        <v>39</v>
      </c>
      <c r="F49" s="7">
        <v>18610</v>
      </c>
    </row>
    <row r="50" spans="1:6" ht="15.75">
      <c r="A50" s="2" t="s">
        <v>874</v>
      </c>
      <c r="B50" s="2">
        <v>24201</v>
      </c>
      <c r="C50" s="3">
        <v>29</v>
      </c>
      <c r="D50" s="8" t="s">
        <v>353</v>
      </c>
      <c r="E50" s="3">
        <v>27</v>
      </c>
      <c r="F50" s="4">
        <v>17835</v>
      </c>
    </row>
    <row r="51" spans="1:6" ht="15.75">
      <c r="A51" s="5" t="s">
        <v>1518</v>
      </c>
      <c r="B51" s="6"/>
      <c r="C51" s="6">
        <v>27</v>
      </c>
      <c r="D51" s="6">
        <v>16</v>
      </c>
      <c r="E51" s="6">
        <v>30</v>
      </c>
      <c r="F51" s="7">
        <v>24802</v>
      </c>
    </row>
    <row r="52" spans="1:6" ht="15.75">
      <c r="A52" s="2" t="s">
        <v>780</v>
      </c>
      <c r="B52" s="3"/>
      <c r="C52" s="3">
        <v>26</v>
      </c>
      <c r="D52" s="8" t="s">
        <v>353</v>
      </c>
      <c r="E52" s="3">
        <v>25</v>
      </c>
      <c r="F52" s="4">
        <v>43055</v>
      </c>
    </row>
    <row r="53" spans="1:6" ht="15.75">
      <c r="A53" s="5" t="s">
        <v>2396</v>
      </c>
      <c r="B53" s="6"/>
      <c r="C53" s="6">
        <v>26</v>
      </c>
      <c r="D53" s="6">
        <v>23</v>
      </c>
      <c r="E53" s="6">
        <v>33</v>
      </c>
      <c r="F53" s="7">
        <v>41055</v>
      </c>
    </row>
    <row r="54" spans="1:6" ht="30.75">
      <c r="A54" s="2" t="s">
        <v>2397</v>
      </c>
      <c r="B54" s="3"/>
      <c r="C54" s="3">
        <v>25</v>
      </c>
      <c r="D54" s="8" t="s">
        <v>353</v>
      </c>
      <c r="E54" s="3">
        <v>23</v>
      </c>
      <c r="F54" s="4">
        <v>41058</v>
      </c>
    </row>
    <row r="55" spans="1:6" ht="30.75">
      <c r="A55" s="5" t="s">
        <v>2398</v>
      </c>
      <c r="B55" s="6"/>
      <c r="C55" s="6">
        <v>25</v>
      </c>
      <c r="D55" s="9" t="s">
        <v>353</v>
      </c>
      <c r="E55" s="6">
        <v>18</v>
      </c>
      <c r="F55" s="7">
        <v>24922</v>
      </c>
    </row>
    <row r="56" spans="1:6" ht="30.75">
      <c r="A56" s="2" t="s">
        <v>2399</v>
      </c>
      <c r="B56" s="3"/>
      <c r="C56" s="3">
        <v>25</v>
      </c>
      <c r="D56" s="3">
        <v>15</v>
      </c>
      <c r="E56" s="3">
        <v>26</v>
      </c>
      <c r="F56" s="4">
        <v>21041</v>
      </c>
    </row>
    <row r="57" spans="1:6" ht="15.75">
      <c r="A57" s="5" t="s">
        <v>2400</v>
      </c>
      <c r="B57" s="5">
        <v>22101</v>
      </c>
      <c r="C57" s="6">
        <v>23</v>
      </c>
      <c r="D57" s="6">
        <v>26</v>
      </c>
      <c r="E57" s="6">
        <v>30</v>
      </c>
      <c r="F57" s="7">
        <v>48115</v>
      </c>
    </row>
    <row r="58" spans="1:6" ht="45.75">
      <c r="A58" s="2" t="s">
        <v>2401</v>
      </c>
      <c r="B58" s="3"/>
      <c r="C58" s="3">
        <v>23</v>
      </c>
      <c r="D58" s="3">
        <v>25</v>
      </c>
      <c r="E58" s="3">
        <v>28</v>
      </c>
      <c r="F58" s="4">
        <v>22460</v>
      </c>
    </row>
    <row r="59" spans="1:6" ht="30.75">
      <c r="A59" s="5" t="s">
        <v>2402</v>
      </c>
      <c r="B59" s="5">
        <v>23322</v>
      </c>
      <c r="C59" s="6">
        <v>21</v>
      </c>
      <c r="D59" s="6">
        <v>14</v>
      </c>
      <c r="E59" s="6">
        <v>35</v>
      </c>
      <c r="F59" s="7">
        <v>222209</v>
      </c>
    </row>
    <row r="60" spans="1:6" ht="15.75">
      <c r="A60" s="2" t="s">
        <v>2403</v>
      </c>
      <c r="B60" s="2">
        <v>22193</v>
      </c>
      <c r="C60" s="3">
        <v>21</v>
      </c>
      <c r="D60" s="8" t="s">
        <v>353</v>
      </c>
      <c r="E60" s="3">
        <v>25</v>
      </c>
      <c r="F60" s="4">
        <v>65969</v>
      </c>
    </row>
    <row r="61" spans="1:6" ht="30.75">
      <c r="A61" s="5" t="s">
        <v>2404</v>
      </c>
      <c r="B61" s="6"/>
      <c r="C61" s="6">
        <v>20</v>
      </c>
      <c r="D61" s="9" t="s">
        <v>353</v>
      </c>
      <c r="E61" s="6">
        <v>39</v>
      </c>
      <c r="F61" s="7">
        <v>24256</v>
      </c>
    </row>
    <row r="62" spans="1:6" ht="30.75">
      <c r="A62" s="2" t="s">
        <v>2405</v>
      </c>
      <c r="B62" s="3"/>
      <c r="C62" s="3">
        <v>20</v>
      </c>
      <c r="D62" s="3">
        <v>24</v>
      </c>
      <c r="E62" s="3">
        <v>50</v>
      </c>
      <c r="F62" s="4">
        <v>19288</v>
      </c>
    </row>
    <row r="63" spans="1:6" ht="30.75">
      <c r="A63" s="5" t="s">
        <v>2406</v>
      </c>
      <c r="B63" s="6"/>
      <c r="C63" s="6">
        <v>17</v>
      </c>
      <c r="D63" s="9" t="s">
        <v>353</v>
      </c>
      <c r="E63" s="6">
        <v>27</v>
      </c>
      <c r="F63" s="7">
        <v>18312</v>
      </c>
    </row>
    <row r="64" spans="1:6" ht="15.75">
      <c r="A64" s="2" t="s">
        <v>2407</v>
      </c>
      <c r="B64" s="2">
        <v>23434</v>
      </c>
      <c r="C64" s="3">
        <v>15</v>
      </c>
      <c r="D64" s="8" t="s">
        <v>353</v>
      </c>
      <c r="E64" s="3">
        <v>32</v>
      </c>
      <c r="F64" s="4">
        <v>84585</v>
      </c>
    </row>
    <row r="65" spans="1:6" ht="30.75">
      <c r="A65" s="5" t="s">
        <v>2408</v>
      </c>
      <c r="B65" s="6"/>
      <c r="C65" s="6">
        <v>14</v>
      </c>
      <c r="D65" s="9" t="s">
        <v>353</v>
      </c>
      <c r="E65" s="6">
        <v>26</v>
      </c>
      <c r="F65" s="7">
        <v>36348</v>
      </c>
    </row>
    <row r="66" spans="1:6" ht="15.75">
      <c r="A66" s="2" t="s">
        <v>550</v>
      </c>
      <c r="B66" s="3"/>
      <c r="C66" s="3">
        <v>13</v>
      </c>
      <c r="D66" s="3">
        <v>17</v>
      </c>
      <c r="E66" s="3">
        <v>22</v>
      </c>
      <c r="F66" s="4">
        <v>19570</v>
      </c>
    </row>
    <row r="67" spans="1:6" ht="30.75">
      <c r="A67" s="5" t="s">
        <v>2409</v>
      </c>
      <c r="B67" s="6"/>
      <c r="C67" s="6">
        <v>12</v>
      </c>
      <c r="D67" s="9" t="s">
        <v>353</v>
      </c>
      <c r="E67" s="6">
        <v>36</v>
      </c>
      <c r="F67" s="7">
        <v>35725</v>
      </c>
    </row>
    <row r="68" spans="1:6" ht="15.75">
      <c r="A68" s="2" t="s">
        <v>2118</v>
      </c>
      <c r="B68" s="3"/>
      <c r="C68" s="3">
        <v>11</v>
      </c>
      <c r="D68" s="8" t="s">
        <v>353</v>
      </c>
      <c r="E68" s="3">
        <v>20</v>
      </c>
      <c r="F68" s="4">
        <v>20987</v>
      </c>
    </row>
    <row r="69" spans="1:6" ht="15.75">
      <c r="A69" s="2" t="s">
        <v>384</v>
      </c>
      <c r="C69" s="3">
        <f>MEDIAN(C2:C68)</f>
        <v>33</v>
      </c>
      <c r="D69" s="3">
        <f t="shared" ref="D69:E69" si="0">MEDIAN(D2:D68)</f>
        <v>33</v>
      </c>
      <c r="E69" s="3">
        <f t="shared" si="0"/>
        <v>39</v>
      </c>
      <c r="F69" s="4"/>
    </row>
  </sheetData>
  <hyperlinks>
    <hyperlink ref="A2" r:id="rId1" xr:uid="{CDB9AA02-F94B-4F3B-8306-E08F8375AE3D}"/>
    <hyperlink ref="B2" r:id="rId2" display="22204" xr:uid="{073DD641-6F3F-4D33-B1BC-1B55DF204EA1}"/>
    <hyperlink ref="A3" r:id="rId3" xr:uid="{1D58DEE4-983D-4250-8735-A2AAAB3454B0}"/>
    <hyperlink ref="A4" r:id="rId4" xr:uid="{49721D1A-24BE-404E-8D42-0178029DBE15}"/>
    <hyperlink ref="B4" r:id="rId5" display="22304" xr:uid="{09732252-40DC-47BE-B1B7-4B5BB28002B1}"/>
    <hyperlink ref="A5" r:id="rId6" xr:uid="{F591637E-D2C9-4F6D-A5D5-A7482711719B}"/>
    <hyperlink ref="A6" r:id="rId7" xr:uid="{208AF905-32CE-4DB2-AD5A-AE1A7E40011C}"/>
    <hyperlink ref="A7" r:id="rId8" xr:uid="{3619D86D-B5D0-4C64-8530-D50A7F815594}"/>
    <hyperlink ref="B7" r:id="rId9" display="22042" xr:uid="{40547743-32B1-4D0E-9912-25BBC47F76B6}"/>
    <hyperlink ref="A8" r:id="rId10" xr:uid="{C969E48D-CF22-495B-AE24-4E4BB92A92B0}"/>
    <hyperlink ref="B8" r:id="rId11" display="23220" xr:uid="{0BCA8A44-B806-495F-941F-4A94E6AB19F7}"/>
    <hyperlink ref="A9" r:id="rId12" xr:uid="{0E5D35F3-9E5D-4A6C-BB04-575B010E5182}"/>
    <hyperlink ref="B9" r:id="rId13" display="22601" xr:uid="{82305E00-A336-4509-8B1A-0E19AFB6BC5E}"/>
    <hyperlink ref="A10" r:id="rId14" xr:uid="{2071DC61-47D4-4B37-B736-225D92FCE8DA}"/>
    <hyperlink ref="A11" r:id="rId15" xr:uid="{6A5C5984-BAFB-433F-98D4-401F451656E3}"/>
    <hyperlink ref="A12" r:id="rId16" xr:uid="{45D3014C-3AAE-46CB-8653-5263DEAFB961}"/>
    <hyperlink ref="A13" r:id="rId17" xr:uid="{01E4DC77-FAE1-4267-B8BB-6F354AE5A1D3}"/>
    <hyperlink ref="A14" r:id="rId18" xr:uid="{86990FD9-D7EC-47E7-A3D6-018E247050C8}"/>
    <hyperlink ref="B14" r:id="rId19" display="23503" xr:uid="{903C9171-BF44-4E44-A990-8D273180A7D0}"/>
    <hyperlink ref="A15" r:id="rId20" xr:uid="{301AC714-4FE0-4734-992B-878BBB0BF14E}"/>
    <hyperlink ref="A16" r:id="rId21" xr:uid="{FC883AF0-4A10-46EE-ABAD-4E9CD8152F1F}"/>
    <hyperlink ref="B16" r:id="rId22" display="22401" xr:uid="{9623A86D-4330-4377-ADB6-5DCF168C84AF}"/>
    <hyperlink ref="A17" r:id="rId23" xr:uid="{28B14CD3-69DD-4227-9A61-4213605DBD3B}"/>
    <hyperlink ref="A18" r:id="rId24" xr:uid="{788D925E-FB90-460C-8E0E-D33B37371ADB}"/>
    <hyperlink ref="A19" r:id="rId25" xr:uid="{EA8AEA64-7290-4231-9EE0-7420B614AB2B}"/>
    <hyperlink ref="A20" r:id="rId26" xr:uid="{99A2BD64-DB2D-45CA-8181-C60877971726}"/>
    <hyperlink ref="A21" r:id="rId27" xr:uid="{C6E1AF86-C386-487E-872C-1187CC3B9EFF}"/>
    <hyperlink ref="A22" r:id="rId28" xr:uid="{B7BE27CA-F971-4F1E-936F-B8ED39566AAD}"/>
    <hyperlink ref="B22" r:id="rId29" display="22312" xr:uid="{92DCD83B-47A7-46C5-B7C1-E413B8A2F267}"/>
    <hyperlink ref="A23" r:id="rId30" xr:uid="{BEFF70AF-D8CE-4327-872B-CF3F3B8A69B9}"/>
    <hyperlink ref="B23" r:id="rId31" display="20191" xr:uid="{F8E946FF-639D-42CF-834D-2F5FD793EB23}"/>
    <hyperlink ref="A24" r:id="rId32" xr:uid="{23C0F103-2224-4A0A-8054-51ED3FD7E2CA}"/>
    <hyperlink ref="B24" r:id="rId33" display="24017" xr:uid="{75A3C882-9711-41B5-958B-A7564432CCA3}"/>
    <hyperlink ref="A25" r:id="rId34" xr:uid="{7A2C06DE-C32F-4FB5-80CA-CC82C12B23DE}"/>
    <hyperlink ref="B25" r:id="rId35" display="22150" xr:uid="{EF14A56C-13EC-406C-8C51-41882BC17935}"/>
    <hyperlink ref="A26" r:id="rId36" xr:uid="{C34009A5-CAB9-4774-9924-47AF47A7E14B}"/>
    <hyperlink ref="A27" r:id="rId37" xr:uid="{A9D46D24-BD1F-415E-8B2D-615C93A7C53A}"/>
    <hyperlink ref="A28" r:id="rId38" xr:uid="{622D9D2A-A791-44DE-99B7-3661D8C606DD}"/>
    <hyperlink ref="A29" r:id="rId39" xr:uid="{514BAE70-3634-4089-8007-11AD93A786ED}"/>
    <hyperlink ref="A30" r:id="rId40" xr:uid="{A9B4AB6D-40F4-498F-8934-CFFC19BE594A}"/>
    <hyperlink ref="A31" r:id="rId41" xr:uid="{81B4921D-F1B3-4666-A3C2-2A3CC61A2CAD}"/>
    <hyperlink ref="B31" r:id="rId42" display="23703" xr:uid="{A1DE0752-F6BF-4657-A6E7-EA5291F8433E}"/>
    <hyperlink ref="A32" r:id="rId43" xr:uid="{6E1B77AC-D2E4-4B18-8172-2E075BEDB7B4}"/>
    <hyperlink ref="A33" r:id="rId44" xr:uid="{8A14A99F-71C8-41EA-9C4B-3554B78DCC4A}"/>
    <hyperlink ref="B33" r:id="rId45" display="23608" xr:uid="{35C0E587-E89A-48E1-9209-63F4FA16DD73}"/>
    <hyperlink ref="A34" r:id="rId46" xr:uid="{CB101411-AD5E-44BC-9F99-6F583A6D04C6}"/>
    <hyperlink ref="A35" r:id="rId47" xr:uid="{D1658F3E-29E6-44BC-9658-DA764F331C1D}"/>
    <hyperlink ref="B35" r:id="rId48" display="23464" xr:uid="{AA8DD15A-FC3C-4D1C-AC50-035D1DFA8AFD}"/>
    <hyperlink ref="A36" r:id="rId49" xr:uid="{ED5618CE-BF2C-459A-8101-08063737AA06}"/>
    <hyperlink ref="B36" r:id="rId50" display="23666" xr:uid="{DB85539F-602E-4381-993C-82049E7EF5D8}"/>
    <hyperlink ref="A37" r:id="rId51" xr:uid="{077A3CEC-34D3-4F5E-87AC-05122338639F}"/>
    <hyperlink ref="A38" r:id="rId52" xr:uid="{62AB6381-B250-4855-BBF6-1FD2686C9ACD}"/>
    <hyperlink ref="A39" r:id="rId53" xr:uid="{A5033B80-85D8-4687-8CFE-C6A93CB5E0BC}"/>
    <hyperlink ref="A40" r:id="rId54" xr:uid="{FB88A91C-DDA0-409D-AFDC-4E674536FE94}"/>
    <hyperlink ref="A41" r:id="rId55" xr:uid="{2731E211-DB13-4CFC-828A-C36071B62111}"/>
    <hyperlink ref="A42" r:id="rId56" xr:uid="{261AE421-ACC4-476D-A63E-F03058AB5E4E}"/>
    <hyperlink ref="B42" r:id="rId57" display="23229" xr:uid="{BA2A3A3A-BA79-4201-B34F-8E176B14B968}"/>
    <hyperlink ref="A43" r:id="rId58" xr:uid="{3F77A0F9-4AE9-44EE-91A6-B86230F54E23}"/>
    <hyperlink ref="A44" r:id="rId59" xr:uid="{78414CCF-5C42-4483-AD5A-08B4ED3B7448}"/>
    <hyperlink ref="A45" r:id="rId60" xr:uid="{04F4E9B0-958A-4155-9842-503BCCEC9FAA}"/>
    <hyperlink ref="A46" r:id="rId61" xr:uid="{AA569BC1-8BF3-42B6-AE84-BD8FCDE38A67}"/>
    <hyperlink ref="A47" r:id="rId62" xr:uid="{8F4DE911-69C3-42B0-B450-3D038C43A950}"/>
    <hyperlink ref="A48" r:id="rId63" xr:uid="{C0B40BD7-49EA-402F-9C3E-B6D5CDE87B85}"/>
    <hyperlink ref="A49" r:id="rId64" xr:uid="{3BB333D3-886A-417B-A963-EB9C5C8A5684}"/>
    <hyperlink ref="A50" r:id="rId65" xr:uid="{578088F4-87D1-4346-97DC-2AA6275EE82B}"/>
    <hyperlink ref="B50" r:id="rId66" display="24201" xr:uid="{863D35D2-31B6-439B-8795-E394C331A420}"/>
    <hyperlink ref="A51" r:id="rId67" xr:uid="{F59237E6-F168-4702-AEC9-ACE0922DCD2E}"/>
    <hyperlink ref="A52" r:id="rId68" xr:uid="{2B169B13-11A6-4706-924D-15DBB128E5ED}"/>
    <hyperlink ref="A53" r:id="rId69" xr:uid="{CB567203-820F-4A57-ABF9-EE9FBBB4E55D}"/>
    <hyperlink ref="A54" r:id="rId70" xr:uid="{3E6B8CE8-A6DD-4B88-B9B3-79318A9A181D}"/>
    <hyperlink ref="A55" r:id="rId71" xr:uid="{74286942-1EA8-4D40-B6B6-8D6E834C2B2C}"/>
    <hyperlink ref="A56" r:id="rId72" xr:uid="{5F5CF002-CD94-408A-9599-A1B915A3BD9A}"/>
    <hyperlink ref="A57" r:id="rId73" xr:uid="{3BC8B9F6-7763-4D48-B2EA-59A81CCA3BF2}"/>
    <hyperlink ref="B57" r:id="rId74" display="22101" xr:uid="{A63D18CD-D4CB-4382-AB2E-970B2D3A3118}"/>
    <hyperlink ref="A58" r:id="rId75" xr:uid="{DD0A6FED-FA7C-446B-9C74-507D837D56AF}"/>
    <hyperlink ref="A59" r:id="rId76" xr:uid="{64AD4290-AE07-4C86-BF75-198D15753ADD}"/>
    <hyperlink ref="B59" r:id="rId77" display="23322" xr:uid="{39AF5CB4-75D3-4D10-AEB7-2F66AB8A0AC9}"/>
    <hyperlink ref="A60" r:id="rId78" xr:uid="{419CB882-AF00-49FB-9A6C-E5CEB6DAFDDC}"/>
    <hyperlink ref="B60" r:id="rId79" display="22193" xr:uid="{5649B387-AF29-4887-BD29-A347D5D99AF9}"/>
    <hyperlink ref="A61" r:id="rId80" xr:uid="{F0DBE68C-4B03-4E3C-8F4C-5FAEC25E43F4}"/>
    <hyperlink ref="A62" r:id="rId81" xr:uid="{0DDE6513-5015-41CC-88B2-8743DAE170F8}"/>
    <hyperlink ref="A63" r:id="rId82" xr:uid="{03C20E51-B92D-4B36-8FC0-3B5BA2FFFD46}"/>
    <hyperlink ref="A64" r:id="rId83" xr:uid="{E7C999B7-7D82-4FE6-A0B7-F0E8C2CF8AA0}"/>
    <hyperlink ref="B64" r:id="rId84" display="23434" xr:uid="{C440D37A-F361-4427-A571-CDEECE383E51}"/>
    <hyperlink ref="A65" r:id="rId85" xr:uid="{8C88EA19-BD1F-4B8A-855B-1DFFF5E86FCE}"/>
    <hyperlink ref="A66" r:id="rId86" xr:uid="{53F306F3-889C-47F1-A56C-E64AF9273250}"/>
    <hyperlink ref="A67" r:id="rId87" xr:uid="{5747EA26-440F-4D80-B832-CF7A01DD6E2C}"/>
    <hyperlink ref="A68" r:id="rId88" xr:uid="{B2356AE7-4C93-4D2F-B40D-01B19DCDEC6B}"/>
  </hyperlinks>
  <pageMargins left="0.7" right="0.7" top="0.75" bottom="0.75" header="0.3" footer="0.3"/>
  <tableParts count="1">
    <tablePart r:id="rId89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F310-4BD0-465E-B586-FC3F6ACCFC66}">
  <dimension ref="A1:F81"/>
  <sheetViews>
    <sheetView topLeftCell="A72" workbookViewId="0">
      <selection activeCell="C81" sqref="C81:E81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91.5">
      <c r="A2" s="2" t="s">
        <v>2410</v>
      </c>
      <c r="B2" s="2">
        <v>98115</v>
      </c>
      <c r="C2" s="3">
        <v>74</v>
      </c>
      <c r="D2" s="3">
        <v>60</v>
      </c>
      <c r="E2" s="3">
        <v>71</v>
      </c>
      <c r="F2" s="4">
        <v>608660</v>
      </c>
    </row>
    <row r="3" spans="1:6" ht="15.75">
      <c r="A3" s="5" t="s">
        <v>2411</v>
      </c>
      <c r="B3" s="5">
        <v>98406</v>
      </c>
      <c r="C3" s="6">
        <v>54</v>
      </c>
      <c r="D3" s="9" t="s">
        <v>353</v>
      </c>
      <c r="E3" s="6">
        <v>48</v>
      </c>
      <c r="F3" s="7">
        <v>198397</v>
      </c>
    </row>
    <row r="4" spans="1:6" ht="30.75">
      <c r="A4" s="2" t="s">
        <v>2412</v>
      </c>
      <c r="B4" s="3"/>
      <c r="C4" s="3">
        <v>54</v>
      </c>
      <c r="D4" s="8" t="s">
        <v>353</v>
      </c>
      <c r="E4" s="3">
        <v>49</v>
      </c>
      <c r="F4" s="4">
        <v>35836</v>
      </c>
    </row>
    <row r="5" spans="1:6" ht="15.75">
      <c r="A5" s="5" t="s">
        <v>2413</v>
      </c>
      <c r="B5" s="6"/>
      <c r="C5" s="6">
        <v>52</v>
      </c>
      <c r="D5" s="6">
        <v>39</v>
      </c>
      <c r="E5" s="6">
        <v>45</v>
      </c>
      <c r="F5" s="7">
        <v>33313</v>
      </c>
    </row>
    <row r="6" spans="1:6" ht="30.75">
      <c r="A6" s="2" t="s">
        <v>2414</v>
      </c>
      <c r="B6" s="2">
        <v>98043</v>
      </c>
      <c r="C6" s="3">
        <v>52</v>
      </c>
      <c r="D6" s="8" t="s">
        <v>353</v>
      </c>
      <c r="E6" s="3">
        <v>41</v>
      </c>
      <c r="F6" s="4">
        <v>19909</v>
      </c>
    </row>
    <row r="7" spans="1:6" ht="15.75">
      <c r="A7" s="5" t="s">
        <v>2415</v>
      </c>
      <c r="B7" s="5">
        <v>98033</v>
      </c>
      <c r="C7" s="6">
        <v>51</v>
      </c>
      <c r="D7" s="6">
        <v>40</v>
      </c>
      <c r="E7" s="6">
        <v>48</v>
      </c>
      <c r="F7" s="7">
        <v>48787</v>
      </c>
    </row>
    <row r="8" spans="1:6" ht="30.75">
      <c r="A8" s="2" t="s">
        <v>2416</v>
      </c>
      <c r="B8" s="2">
        <v>98337</v>
      </c>
      <c r="C8" s="3">
        <v>51</v>
      </c>
      <c r="D8" s="3">
        <v>30</v>
      </c>
      <c r="E8" s="3">
        <v>38</v>
      </c>
      <c r="F8" s="4">
        <v>37729</v>
      </c>
    </row>
    <row r="9" spans="1:6" ht="15.75">
      <c r="A9" s="5" t="s">
        <v>2417</v>
      </c>
      <c r="B9" s="6"/>
      <c r="C9" s="6">
        <v>50</v>
      </c>
      <c r="D9" s="6">
        <v>42</v>
      </c>
      <c r="E9" s="6">
        <v>49</v>
      </c>
      <c r="F9" s="7">
        <v>53007</v>
      </c>
    </row>
    <row r="10" spans="1:6" ht="15.75">
      <c r="A10" s="2" t="s">
        <v>2418</v>
      </c>
      <c r="B10" s="2">
        <v>99205</v>
      </c>
      <c r="C10" s="3">
        <v>49</v>
      </c>
      <c r="D10" s="3">
        <v>36</v>
      </c>
      <c r="E10" s="3">
        <v>52</v>
      </c>
      <c r="F10" s="4">
        <v>208916</v>
      </c>
    </row>
    <row r="11" spans="1:6" ht="15.75">
      <c r="A11" s="5" t="s">
        <v>1512</v>
      </c>
      <c r="B11" s="5">
        <v>98203</v>
      </c>
      <c r="C11" s="6">
        <v>49</v>
      </c>
      <c r="D11" s="6">
        <v>39</v>
      </c>
      <c r="E11" s="6">
        <v>55</v>
      </c>
      <c r="F11" s="7">
        <v>103019</v>
      </c>
    </row>
    <row r="12" spans="1:6" ht="15.75">
      <c r="A12" s="2" t="s">
        <v>2419</v>
      </c>
      <c r="B12" s="2">
        <v>98902</v>
      </c>
      <c r="C12" s="3">
        <v>49</v>
      </c>
      <c r="D12" s="3">
        <v>31</v>
      </c>
      <c r="E12" s="3">
        <v>46</v>
      </c>
      <c r="F12" s="4">
        <v>91067</v>
      </c>
    </row>
    <row r="13" spans="1:6" ht="30.75">
      <c r="A13" s="5" t="s">
        <v>2420</v>
      </c>
      <c r="B13" s="5">
        <v>98225</v>
      </c>
      <c r="C13" s="6">
        <v>49</v>
      </c>
      <c r="D13" s="6">
        <v>37</v>
      </c>
      <c r="E13" s="6">
        <v>58</v>
      </c>
      <c r="F13" s="7">
        <v>80885</v>
      </c>
    </row>
    <row r="14" spans="1:6" ht="15.75">
      <c r="A14" s="2" t="s">
        <v>2421</v>
      </c>
      <c r="B14" s="3"/>
      <c r="C14" s="3">
        <v>48</v>
      </c>
      <c r="D14" s="3">
        <v>32</v>
      </c>
      <c r="E14" s="3">
        <v>41</v>
      </c>
      <c r="F14" s="4">
        <v>39709</v>
      </c>
    </row>
    <row r="15" spans="1:6" ht="30.75">
      <c r="A15" s="5" t="s">
        <v>2422</v>
      </c>
      <c r="B15" s="6"/>
      <c r="C15" s="6">
        <v>47</v>
      </c>
      <c r="D15" s="6">
        <v>33</v>
      </c>
      <c r="E15" s="6">
        <v>46</v>
      </c>
      <c r="F15" s="7">
        <v>31925</v>
      </c>
    </row>
    <row r="16" spans="1:6" ht="30.75">
      <c r="A16" s="2" t="s">
        <v>2423</v>
      </c>
      <c r="B16" s="3"/>
      <c r="C16" s="3">
        <v>47</v>
      </c>
      <c r="D16" s="3">
        <v>25</v>
      </c>
      <c r="E16" s="3">
        <v>62</v>
      </c>
      <c r="F16" s="4">
        <v>31731</v>
      </c>
    </row>
    <row r="17" spans="1:6" ht="30.75">
      <c r="A17" s="5" t="s">
        <v>2164</v>
      </c>
      <c r="B17" s="6"/>
      <c r="C17" s="6">
        <v>44</v>
      </c>
      <c r="D17" s="9" t="s">
        <v>353</v>
      </c>
      <c r="E17" s="6">
        <v>43</v>
      </c>
      <c r="F17" s="7">
        <v>16896</v>
      </c>
    </row>
    <row r="18" spans="1:6" ht="15.75">
      <c r="A18" s="2" t="s">
        <v>2424</v>
      </c>
      <c r="B18" s="3"/>
      <c r="C18" s="3">
        <v>42</v>
      </c>
      <c r="D18" s="8" t="s">
        <v>353</v>
      </c>
      <c r="E18" s="3">
        <v>39</v>
      </c>
      <c r="F18" s="4">
        <v>29799</v>
      </c>
    </row>
    <row r="19" spans="1:6" ht="30.75">
      <c r="A19" s="5" t="s">
        <v>2425</v>
      </c>
      <c r="B19" s="5">
        <v>98683</v>
      </c>
      <c r="C19" s="6">
        <v>41</v>
      </c>
      <c r="D19" s="6">
        <v>34</v>
      </c>
      <c r="E19" s="6">
        <v>59</v>
      </c>
      <c r="F19" s="7">
        <v>161791</v>
      </c>
    </row>
    <row r="20" spans="1:6" ht="15.75">
      <c r="A20" s="2" t="s">
        <v>1750</v>
      </c>
      <c r="B20" s="2">
        <v>98006</v>
      </c>
      <c r="C20" s="3">
        <v>41</v>
      </c>
      <c r="D20" s="3">
        <v>37</v>
      </c>
      <c r="E20" s="3">
        <v>42</v>
      </c>
      <c r="F20" s="4">
        <v>122363</v>
      </c>
    </row>
    <row r="21" spans="1:6" ht="15.75">
      <c r="A21" s="5" t="s">
        <v>2260</v>
      </c>
      <c r="B21" s="6"/>
      <c r="C21" s="6">
        <v>41</v>
      </c>
      <c r="D21" s="6">
        <v>22</v>
      </c>
      <c r="E21" s="6">
        <v>49</v>
      </c>
      <c r="F21" s="7">
        <v>36648</v>
      </c>
    </row>
    <row r="22" spans="1:6" ht="30.75">
      <c r="A22" s="2" t="s">
        <v>309</v>
      </c>
      <c r="B22" s="3"/>
      <c r="C22" s="3">
        <v>41</v>
      </c>
      <c r="D22" s="3">
        <v>37</v>
      </c>
      <c r="E22" s="3">
        <v>40</v>
      </c>
      <c r="F22" s="4">
        <v>29673</v>
      </c>
    </row>
    <row r="23" spans="1:6" ht="30.75">
      <c r="A23" s="5" t="s">
        <v>2426</v>
      </c>
      <c r="B23" s="6"/>
      <c r="C23" s="6">
        <v>41</v>
      </c>
      <c r="D23" s="9" t="s">
        <v>353</v>
      </c>
      <c r="E23" s="6">
        <v>60</v>
      </c>
      <c r="F23" s="7">
        <v>19435</v>
      </c>
    </row>
    <row r="24" spans="1:6" ht="15.75">
      <c r="A24" s="2" t="s">
        <v>2427</v>
      </c>
      <c r="B24" s="3"/>
      <c r="C24" s="3">
        <v>41</v>
      </c>
      <c r="D24" s="3">
        <v>48</v>
      </c>
      <c r="E24" s="3">
        <v>39</v>
      </c>
      <c r="F24" s="4">
        <v>19107</v>
      </c>
    </row>
    <row r="25" spans="1:6" ht="30.75">
      <c r="A25" s="5" t="s">
        <v>2428</v>
      </c>
      <c r="B25" s="6"/>
      <c r="C25" s="6">
        <v>41</v>
      </c>
      <c r="D25" s="9" t="s">
        <v>353</v>
      </c>
      <c r="E25" s="6">
        <v>55</v>
      </c>
      <c r="F25" s="7">
        <v>18174</v>
      </c>
    </row>
    <row r="26" spans="1:6" ht="15.75">
      <c r="A26" s="2" t="s">
        <v>1986</v>
      </c>
      <c r="B26" s="2">
        <v>98032</v>
      </c>
      <c r="C26" s="3">
        <v>40</v>
      </c>
      <c r="D26" s="3">
        <v>35</v>
      </c>
      <c r="E26" s="3">
        <v>44</v>
      </c>
      <c r="F26" s="4">
        <v>92411</v>
      </c>
    </row>
    <row r="27" spans="1:6" ht="15.75">
      <c r="A27" s="5" t="s">
        <v>2429</v>
      </c>
      <c r="B27" s="5">
        <v>98055</v>
      </c>
      <c r="C27" s="6">
        <v>40</v>
      </c>
      <c r="D27" s="6">
        <v>34</v>
      </c>
      <c r="E27" s="6">
        <v>35</v>
      </c>
      <c r="F27" s="7">
        <v>90927</v>
      </c>
    </row>
    <row r="28" spans="1:6" ht="30.75">
      <c r="A28" s="2" t="s">
        <v>539</v>
      </c>
      <c r="B28" s="2">
        <v>98499</v>
      </c>
      <c r="C28" s="3">
        <v>40</v>
      </c>
      <c r="D28" s="8" t="s">
        <v>353</v>
      </c>
      <c r="E28" s="3">
        <v>43</v>
      </c>
      <c r="F28" s="4">
        <v>58163</v>
      </c>
    </row>
    <row r="29" spans="1:6" ht="30.75">
      <c r="A29" s="5" t="s">
        <v>2430</v>
      </c>
      <c r="B29" s="6"/>
      <c r="C29" s="6">
        <v>40</v>
      </c>
      <c r="D29" s="9" t="s">
        <v>353</v>
      </c>
      <c r="E29" s="6">
        <v>35</v>
      </c>
      <c r="F29" s="7">
        <v>19038</v>
      </c>
    </row>
    <row r="30" spans="1:6" ht="45.75">
      <c r="A30" s="2" t="s">
        <v>2431</v>
      </c>
      <c r="B30" s="3"/>
      <c r="C30" s="3">
        <v>40</v>
      </c>
      <c r="D30" s="8" t="s">
        <v>353</v>
      </c>
      <c r="E30" s="3">
        <v>43</v>
      </c>
      <c r="F30" s="4">
        <v>16574</v>
      </c>
    </row>
    <row r="31" spans="1:6" ht="15.75">
      <c r="A31" s="5" t="s">
        <v>2432</v>
      </c>
      <c r="B31" s="6"/>
      <c r="C31" s="6">
        <v>39</v>
      </c>
      <c r="D31" s="6">
        <v>35</v>
      </c>
      <c r="E31" s="6">
        <v>59</v>
      </c>
      <c r="F31" s="7">
        <v>46478</v>
      </c>
    </row>
    <row r="32" spans="1:6" ht="30.75">
      <c r="A32" s="2" t="s">
        <v>2433</v>
      </c>
      <c r="B32" s="2">
        <v>98023</v>
      </c>
      <c r="C32" s="3">
        <v>38</v>
      </c>
      <c r="D32" s="3">
        <v>31</v>
      </c>
      <c r="E32" s="3">
        <v>37</v>
      </c>
      <c r="F32" s="4">
        <v>89306</v>
      </c>
    </row>
    <row r="33" spans="1:6" ht="15.75">
      <c r="A33" s="5" t="s">
        <v>2434</v>
      </c>
      <c r="B33" s="6"/>
      <c r="C33" s="6">
        <v>38</v>
      </c>
      <c r="D33" s="6">
        <v>33</v>
      </c>
      <c r="E33" s="6">
        <v>42</v>
      </c>
      <c r="F33" s="7">
        <v>59781</v>
      </c>
    </row>
    <row r="34" spans="1:6" ht="15.75">
      <c r="A34" s="2" t="s">
        <v>2435</v>
      </c>
      <c r="B34" s="3"/>
      <c r="C34" s="3">
        <v>38</v>
      </c>
      <c r="D34" s="3">
        <v>50</v>
      </c>
      <c r="E34" s="3">
        <v>37</v>
      </c>
      <c r="F34" s="4">
        <v>26909</v>
      </c>
    </row>
    <row r="35" spans="1:6" ht="30.75">
      <c r="A35" s="5" t="s">
        <v>2436</v>
      </c>
      <c r="B35" s="5">
        <v>99336</v>
      </c>
      <c r="C35" s="6">
        <v>36</v>
      </c>
      <c r="D35" s="9" t="s">
        <v>353</v>
      </c>
      <c r="E35" s="6">
        <v>40</v>
      </c>
      <c r="F35" s="7">
        <v>73917</v>
      </c>
    </row>
    <row r="36" spans="1:6" ht="15.75">
      <c r="A36" s="2" t="s">
        <v>1066</v>
      </c>
      <c r="B36" s="3"/>
      <c r="C36" s="3">
        <v>36</v>
      </c>
      <c r="D36" s="8" t="s">
        <v>353</v>
      </c>
      <c r="E36" s="3">
        <v>40</v>
      </c>
      <c r="F36" s="4">
        <v>35803</v>
      </c>
    </row>
    <row r="37" spans="1:6" ht="30.75">
      <c r="A37" s="5" t="s">
        <v>1825</v>
      </c>
      <c r="B37" s="6"/>
      <c r="C37" s="6">
        <v>35</v>
      </c>
      <c r="D37" s="6">
        <v>4</v>
      </c>
      <c r="E37" s="6">
        <v>42</v>
      </c>
      <c r="F37" s="7">
        <v>31743</v>
      </c>
    </row>
    <row r="38" spans="1:6" ht="15.75">
      <c r="A38" s="2" t="s">
        <v>2437</v>
      </c>
      <c r="B38" s="3"/>
      <c r="C38" s="3">
        <v>34</v>
      </c>
      <c r="D38" s="3">
        <v>30</v>
      </c>
      <c r="E38" s="3">
        <v>49</v>
      </c>
      <c r="F38" s="4">
        <v>48058</v>
      </c>
    </row>
    <row r="39" spans="1:6" ht="15.75">
      <c r="A39" s="5" t="s">
        <v>357</v>
      </c>
      <c r="B39" s="5">
        <v>98002</v>
      </c>
      <c r="C39" s="6">
        <v>33</v>
      </c>
      <c r="D39" s="6">
        <v>25</v>
      </c>
      <c r="E39" s="6">
        <v>41</v>
      </c>
      <c r="F39" s="7">
        <v>70180</v>
      </c>
    </row>
    <row r="40" spans="1:6" ht="15.75">
      <c r="A40" s="2" t="s">
        <v>2103</v>
      </c>
      <c r="B40" s="3"/>
      <c r="C40" s="3">
        <v>33</v>
      </c>
      <c r="D40" s="3">
        <v>39</v>
      </c>
      <c r="E40" s="3">
        <v>51</v>
      </c>
      <c r="F40" s="4">
        <v>54144</v>
      </c>
    </row>
    <row r="41" spans="1:6" ht="30.75">
      <c r="A41" s="5" t="s">
        <v>2438</v>
      </c>
      <c r="B41" s="5">
        <v>98040</v>
      </c>
      <c r="C41" s="6">
        <v>33</v>
      </c>
      <c r="D41" s="6">
        <v>26</v>
      </c>
      <c r="E41" s="6">
        <v>33</v>
      </c>
      <c r="F41" s="7">
        <v>22699</v>
      </c>
    </row>
    <row r="42" spans="1:6" ht="15.75">
      <c r="A42" s="2" t="s">
        <v>2439</v>
      </c>
      <c r="B42" s="3"/>
      <c r="C42" s="3">
        <v>32</v>
      </c>
      <c r="D42" s="8" t="s">
        <v>353</v>
      </c>
      <c r="E42" s="3">
        <v>33</v>
      </c>
      <c r="F42" s="4">
        <v>37022</v>
      </c>
    </row>
    <row r="43" spans="1:6" ht="30.75">
      <c r="A43" s="5" t="s">
        <v>2440</v>
      </c>
      <c r="B43" s="5">
        <v>98467</v>
      </c>
      <c r="C43" s="6">
        <v>32</v>
      </c>
      <c r="D43" s="9" t="s">
        <v>353</v>
      </c>
      <c r="E43" s="6">
        <v>42</v>
      </c>
      <c r="F43" s="7">
        <v>31144</v>
      </c>
    </row>
    <row r="44" spans="1:6" ht="15.75">
      <c r="A44" s="2" t="s">
        <v>2441</v>
      </c>
      <c r="B44" s="3"/>
      <c r="C44" s="3">
        <v>32</v>
      </c>
      <c r="D44" s="8" t="s">
        <v>353</v>
      </c>
      <c r="E44" s="3">
        <v>55</v>
      </c>
      <c r="F44" s="4">
        <v>19556</v>
      </c>
    </row>
    <row r="45" spans="1:6" ht="30.75">
      <c r="A45" s="5" t="s">
        <v>2442</v>
      </c>
      <c r="B45" s="6"/>
      <c r="C45" s="6">
        <v>32</v>
      </c>
      <c r="D45" s="9" t="s">
        <v>353</v>
      </c>
      <c r="E45" s="6">
        <v>51</v>
      </c>
      <c r="F45" s="7">
        <v>17571</v>
      </c>
    </row>
    <row r="46" spans="1:6" ht="15.75">
      <c r="A46" s="2" t="s">
        <v>2443</v>
      </c>
      <c r="B46" s="3"/>
      <c r="C46" s="3">
        <v>31</v>
      </c>
      <c r="D46" s="3">
        <v>24</v>
      </c>
      <c r="E46" s="3">
        <v>37</v>
      </c>
      <c r="F46" s="4">
        <v>30434</v>
      </c>
    </row>
    <row r="47" spans="1:6" ht="15.75">
      <c r="A47" s="5" t="s">
        <v>1418</v>
      </c>
      <c r="B47" s="6"/>
      <c r="C47" s="6">
        <v>31</v>
      </c>
      <c r="D47" s="9" t="s">
        <v>353</v>
      </c>
      <c r="E47" s="6">
        <v>39</v>
      </c>
      <c r="F47" s="7">
        <v>17304</v>
      </c>
    </row>
    <row r="48" spans="1:6" ht="30.75">
      <c r="A48" s="2" t="s">
        <v>2444</v>
      </c>
      <c r="B48" s="2">
        <v>99216</v>
      </c>
      <c r="C48" s="3">
        <v>30</v>
      </c>
      <c r="D48" s="3">
        <v>28</v>
      </c>
      <c r="E48" s="3">
        <v>44</v>
      </c>
      <c r="F48" s="4">
        <v>89755</v>
      </c>
    </row>
    <row r="49" spans="1:6" ht="30.75">
      <c r="A49" s="5" t="s">
        <v>2445</v>
      </c>
      <c r="B49" s="6"/>
      <c r="C49" s="6">
        <v>30</v>
      </c>
      <c r="D49" s="9" t="s">
        <v>353</v>
      </c>
      <c r="E49" s="6">
        <v>47</v>
      </c>
      <c r="F49" s="7">
        <v>19686</v>
      </c>
    </row>
    <row r="50" spans="1:6" ht="15.75">
      <c r="A50" s="2" t="s">
        <v>2446</v>
      </c>
      <c r="B50" s="3"/>
      <c r="C50" s="3">
        <v>29</v>
      </c>
      <c r="D50" s="3">
        <v>32</v>
      </c>
      <c r="E50" s="3">
        <v>51</v>
      </c>
      <c r="F50" s="4">
        <v>42393</v>
      </c>
    </row>
    <row r="51" spans="1:6" ht="15.75">
      <c r="A51" s="5" t="s">
        <v>2447</v>
      </c>
      <c r="B51" s="6"/>
      <c r="C51" s="6">
        <v>29</v>
      </c>
      <c r="D51" s="6">
        <v>33</v>
      </c>
      <c r="E51" s="6">
        <v>35</v>
      </c>
      <c r="F51" s="7">
        <v>33505</v>
      </c>
    </row>
    <row r="52" spans="1:6" ht="30.75">
      <c r="A52" s="2" t="s">
        <v>2448</v>
      </c>
      <c r="B52" s="3"/>
      <c r="C52" s="3">
        <v>29</v>
      </c>
      <c r="D52" s="8" t="s">
        <v>353</v>
      </c>
      <c r="E52" s="3">
        <v>35</v>
      </c>
      <c r="F52" s="4">
        <v>20366</v>
      </c>
    </row>
    <row r="53" spans="1:6" ht="30.75">
      <c r="A53" s="5" t="s">
        <v>2449</v>
      </c>
      <c r="B53" s="6"/>
      <c r="C53" s="6">
        <v>29</v>
      </c>
      <c r="D53" s="9" t="s">
        <v>353</v>
      </c>
      <c r="E53" s="6">
        <v>47</v>
      </c>
      <c r="F53" s="7">
        <v>18244</v>
      </c>
    </row>
    <row r="54" spans="1:6" ht="30.75">
      <c r="A54" s="2" t="s">
        <v>2450</v>
      </c>
      <c r="B54" s="3"/>
      <c r="C54" s="3">
        <v>29</v>
      </c>
      <c r="D54" s="3">
        <v>29</v>
      </c>
      <c r="E54" s="3">
        <v>36</v>
      </c>
      <c r="F54" s="4">
        <v>17371</v>
      </c>
    </row>
    <row r="55" spans="1:6" ht="45.75">
      <c r="A55" s="5" t="s">
        <v>2451</v>
      </c>
      <c r="B55" s="6"/>
      <c r="C55" s="6">
        <v>28</v>
      </c>
      <c r="D55" s="6">
        <v>26</v>
      </c>
      <c r="E55" s="6">
        <v>32</v>
      </c>
      <c r="F55" s="7">
        <v>22707</v>
      </c>
    </row>
    <row r="56" spans="1:6" ht="15.75">
      <c r="A56" s="2" t="s">
        <v>2452</v>
      </c>
      <c r="B56" s="2">
        <v>98028</v>
      </c>
      <c r="C56" s="3">
        <v>28</v>
      </c>
      <c r="D56" s="3">
        <v>32</v>
      </c>
      <c r="E56" s="3">
        <v>34</v>
      </c>
      <c r="F56" s="4">
        <v>20460</v>
      </c>
    </row>
    <row r="57" spans="1:6" ht="30.75">
      <c r="A57" s="5" t="s">
        <v>2453</v>
      </c>
      <c r="B57" s="6"/>
      <c r="C57" s="6">
        <v>28</v>
      </c>
      <c r="D57" s="9" t="s">
        <v>353</v>
      </c>
      <c r="E57" s="6">
        <v>53</v>
      </c>
      <c r="F57" s="7">
        <v>18159</v>
      </c>
    </row>
    <row r="58" spans="1:6" ht="30.75">
      <c r="A58" s="2" t="s">
        <v>2454</v>
      </c>
      <c r="B58" s="3"/>
      <c r="C58" s="3">
        <v>27</v>
      </c>
      <c r="D58" s="3">
        <v>20</v>
      </c>
      <c r="E58" s="3">
        <v>37</v>
      </c>
      <c r="F58" s="4">
        <v>22075</v>
      </c>
    </row>
    <row r="59" spans="1:6" ht="15.75">
      <c r="A59" s="5" t="s">
        <v>1524</v>
      </c>
      <c r="B59" s="6"/>
      <c r="C59" s="6">
        <v>26</v>
      </c>
      <c r="D59" s="6">
        <v>18</v>
      </c>
      <c r="E59" s="6">
        <v>35</v>
      </c>
      <c r="F59" s="7">
        <v>17926</v>
      </c>
    </row>
    <row r="60" spans="1:6" ht="30.75">
      <c r="A60" s="2" t="s">
        <v>2455</v>
      </c>
      <c r="B60" s="3"/>
      <c r="C60" s="3">
        <v>25</v>
      </c>
      <c r="D60" s="3">
        <v>20</v>
      </c>
      <c r="E60" s="3">
        <v>30</v>
      </c>
      <c r="F60" s="4">
        <v>29878</v>
      </c>
    </row>
    <row r="61" spans="1:6" ht="15.75">
      <c r="A61" s="5" t="s">
        <v>2456</v>
      </c>
      <c r="B61" s="5">
        <v>98275</v>
      </c>
      <c r="C61" s="6">
        <v>25</v>
      </c>
      <c r="D61" s="9" t="s">
        <v>353</v>
      </c>
      <c r="E61" s="6">
        <v>29</v>
      </c>
      <c r="F61" s="7">
        <v>20254</v>
      </c>
    </row>
    <row r="62" spans="1:6" ht="30.75">
      <c r="A62" s="2" t="s">
        <v>2457</v>
      </c>
      <c r="B62" s="3"/>
      <c r="C62" s="3">
        <v>24</v>
      </c>
      <c r="D62" s="3">
        <v>20</v>
      </c>
      <c r="E62" s="3">
        <v>31</v>
      </c>
      <c r="F62" s="4">
        <v>22684</v>
      </c>
    </row>
    <row r="63" spans="1:6" ht="30.75">
      <c r="A63" s="5" t="s">
        <v>2028</v>
      </c>
      <c r="B63" s="5">
        <v>98270</v>
      </c>
      <c r="C63" s="6">
        <v>23</v>
      </c>
      <c r="D63" s="9" t="s">
        <v>353</v>
      </c>
      <c r="E63" s="6">
        <v>39</v>
      </c>
      <c r="F63" s="7">
        <v>60020</v>
      </c>
    </row>
    <row r="64" spans="1:6" ht="30.75">
      <c r="A64" s="2" t="s">
        <v>2458</v>
      </c>
      <c r="B64" s="3"/>
      <c r="C64" s="3">
        <v>23</v>
      </c>
      <c r="D64" s="8" t="s">
        <v>353</v>
      </c>
      <c r="E64" s="3">
        <v>32</v>
      </c>
      <c r="F64" s="4">
        <v>28069</v>
      </c>
    </row>
    <row r="65" spans="1:6" ht="30.75">
      <c r="A65" s="5" t="s">
        <v>2459</v>
      </c>
      <c r="B65" s="6"/>
      <c r="C65" s="6">
        <v>22</v>
      </c>
      <c r="D65" s="9" t="s">
        <v>353</v>
      </c>
      <c r="E65" s="6">
        <v>34</v>
      </c>
      <c r="F65" s="7">
        <v>27227</v>
      </c>
    </row>
    <row r="66" spans="1:6" ht="15.75">
      <c r="A66" s="2" t="s">
        <v>2460</v>
      </c>
      <c r="B66" s="3"/>
      <c r="C66" s="3">
        <v>20</v>
      </c>
      <c r="D66" s="3">
        <v>27</v>
      </c>
      <c r="E66" s="3">
        <v>28</v>
      </c>
      <c r="F66" s="4">
        <v>19102</v>
      </c>
    </row>
    <row r="67" spans="1:6" ht="30.75">
      <c r="A67" s="5" t="s">
        <v>2461</v>
      </c>
      <c r="B67" s="5">
        <v>98110</v>
      </c>
      <c r="C67" s="6">
        <v>19</v>
      </c>
      <c r="D67" s="6">
        <v>18</v>
      </c>
      <c r="E67" s="6">
        <v>39</v>
      </c>
      <c r="F67" s="7">
        <v>23025</v>
      </c>
    </row>
    <row r="68" spans="1:6" ht="15.75">
      <c r="A68" s="2" t="s">
        <v>2462</v>
      </c>
      <c r="B68" s="3"/>
      <c r="C68" s="3">
        <v>19</v>
      </c>
      <c r="D68" s="8" t="s">
        <v>353</v>
      </c>
      <c r="E68" s="3">
        <v>37</v>
      </c>
      <c r="F68" s="4">
        <v>20101</v>
      </c>
    </row>
    <row r="69" spans="1:6" ht="15.75">
      <c r="A69" s="5" t="s">
        <v>2463</v>
      </c>
      <c r="B69" s="6"/>
      <c r="C69" s="6">
        <v>18</v>
      </c>
      <c r="D69" s="9" t="s">
        <v>353</v>
      </c>
      <c r="E69" s="6">
        <v>34</v>
      </c>
      <c r="F69" s="7">
        <v>20891</v>
      </c>
    </row>
    <row r="70" spans="1:6" ht="15.75">
      <c r="A70" s="2" t="s">
        <v>2464</v>
      </c>
      <c r="B70" s="3"/>
      <c r="C70" s="3">
        <v>18</v>
      </c>
      <c r="D70" s="8" t="s">
        <v>353</v>
      </c>
      <c r="E70" s="3">
        <v>35</v>
      </c>
      <c r="F70" s="4">
        <v>19355</v>
      </c>
    </row>
    <row r="71" spans="1:6" ht="30.75">
      <c r="A71" s="5" t="s">
        <v>2465</v>
      </c>
      <c r="B71" s="6"/>
      <c r="C71" s="6">
        <v>18</v>
      </c>
      <c r="D71" s="9" t="s">
        <v>353</v>
      </c>
      <c r="E71" s="6">
        <v>27</v>
      </c>
      <c r="F71" s="7">
        <v>16607</v>
      </c>
    </row>
    <row r="72" spans="1:6" ht="30.75">
      <c r="A72" s="2" t="s">
        <v>1386</v>
      </c>
      <c r="B72" s="3"/>
      <c r="C72" s="3">
        <v>17</v>
      </c>
      <c r="D72" s="3">
        <v>20</v>
      </c>
      <c r="E72" s="3">
        <v>34</v>
      </c>
      <c r="F72" s="4">
        <v>17575</v>
      </c>
    </row>
    <row r="73" spans="1:6" ht="15.75">
      <c r="A73" s="5" t="s">
        <v>2466</v>
      </c>
      <c r="B73" s="6"/>
      <c r="C73" s="6">
        <v>16</v>
      </c>
      <c r="D73" s="9" t="s">
        <v>353</v>
      </c>
      <c r="E73" s="6">
        <v>29</v>
      </c>
      <c r="F73" s="7">
        <v>52431</v>
      </c>
    </row>
    <row r="74" spans="1:6" ht="30.75">
      <c r="A74" s="2" t="s">
        <v>2467</v>
      </c>
      <c r="B74" s="3"/>
      <c r="C74" s="3">
        <v>16</v>
      </c>
      <c r="D74" s="8" t="s">
        <v>353</v>
      </c>
      <c r="E74" s="3">
        <v>24</v>
      </c>
      <c r="F74" s="4">
        <v>17374</v>
      </c>
    </row>
    <row r="75" spans="1:6" ht="15.75">
      <c r="A75" s="5" t="s">
        <v>2468</v>
      </c>
      <c r="B75" s="6"/>
      <c r="C75" s="6">
        <v>14</v>
      </c>
      <c r="D75" s="6">
        <v>22</v>
      </c>
      <c r="E75" s="6">
        <v>26</v>
      </c>
      <c r="F75" s="7">
        <v>19204</v>
      </c>
    </row>
    <row r="76" spans="1:6" ht="30.75">
      <c r="A76" s="2" t="s">
        <v>2469</v>
      </c>
      <c r="B76" s="2">
        <v>98075</v>
      </c>
      <c r="C76" s="3">
        <v>13</v>
      </c>
      <c r="D76" s="3">
        <v>16</v>
      </c>
      <c r="E76" s="3">
        <v>28</v>
      </c>
      <c r="F76" s="4">
        <v>45780</v>
      </c>
    </row>
    <row r="77" spans="1:6" ht="60.75">
      <c r="A77" s="5" t="s">
        <v>2470</v>
      </c>
      <c r="B77" s="6"/>
      <c r="C77" s="6">
        <v>12</v>
      </c>
      <c r="D77" s="9" t="s">
        <v>353</v>
      </c>
      <c r="E77" s="6">
        <v>31</v>
      </c>
      <c r="F77" s="7">
        <v>18805</v>
      </c>
    </row>
    <row r="78" spans="1:6" ht="15.75">
      <c r="A78" s="2" t="s">
        <v>2471</v>
      </c>
      <c r="B78" s="3"/>
      <c r="C78" s="3">
        <v>6</v>
      </c>
      <c r="D78" s="8" t="s">
        <v>353</v>
      </c>
      <c r="E78" s="3">
        <v>26</v>
      </c>
      <c r="F78" s="4">
        <v>23491</v>
      </c>
    </row>
    <row r="79" spans="1:6" ht="30.75">
      <c r="A79" s="5" t="s">
        <v>2472</v>
      </c>
      <c r="B79" s="6"/>
      <c r="C79" s="6">
        <v>6</v>
      </c>
      <c r="D79" s="9" t="s">
        <v>353</v>
      </c>
      <c r="E79" s="6">
        <v>23</v>
      </c>
      <c r="F79" s="7">
        <v>22494</v>
      </c>
    </row>
    <row r="80" spans="1:6" ht="30.75">
      <c r="A80" s="2" t="s">
        <v>2473</v>
      </c>
      <c r="B80" s="3"/>
      <c r="C80" s="3">
        <v>6</v>
      </c>
      <c r="D80" s="8" t="s">
        <v>353</v>
      </c>
      <c r="E80" s="3">
        <v>24</v>
      </c>
      <c r="F80" s="4">
        <v>18719</v>
      </c>
    </row>
    <row r="81" spans="1:6" ht="15.75">
      <c r="A81" s="2" t="s">
        <v>384</v>
      </c>
      <c r="C81" s="21">
        <f>MEDIAN(C2:C80)</f>
        <v>33</v>
      </c>
      <c r="D81" s="21">
        <f t="shared" ref="D81:E81" si="0">MEDIAN(D2:D80)</f>
        <v>31.5</v>
      </c>
      <c r="E81" s="21">
        <f t="shared" si="0"/>
        <v>40</v>
      </c>
      <c r="F81" s="4"/>
    </row>
  </sheetData>
  <hyperlinks>
    <hyperlink ref="A2" r:id="rId1" xr:uid="{FED596C5-9FC2-4438-9867-4DFC3AE6008D}"/>
    <hyperlink ref="B2" r:id="rId2" display="98115" xr:uid="{9BC56254-0786-4332-B31A-4FC7B877A833}"/>
    <hyperlink ref="A3" r:id="rId3" xr:uid="{C346D3F1-7AD9-4874-A162-BFC10ED2C99C}"/>
    <hyperlink ref="B3" r:id="rId4" display="98406" xr:uid="{994DD3DB-5713-4978-9BC2-2179CB58023A}"/>
    <hyperlink ref="A4" r:id="rId5" xr:uid="{F7C5BEBF-0DD3-440D-AFA1-A5AF50003345}"/>
    <hyperlink ref="A5" r:id="rId6" xr:uid="{3FB97901-E022-4D4F-AF98-89978CAA9B1E}"/>
    <hyperlink ref="A6" r:id="rId7" xr:uid="{363794C0-40D8-4C44-9751-CC0C8E65EB80}"/>
    <hyperlink ref="B6" r:id="rId8" display="98043" xr:uid="{4FAD5CA3-D2B3-41A7-A90E-A9BDCCB71E56}"/>
    <hyperlink ref="A7" r:id="rId9" xr:uid="{246E54AD-BC13-44A8-8C6A-44BC09830BE1}"/>
    <hyperlink ref="B7" r:id="rId10" display="98033" xr:uid="{A08E8081-98EE-44D8-9B95-2467E73BBEBA}"/>
    <hyperlink ref="A8" r:id="rId11" xr:uid="{2873D147-44C2-4E06-93E1-AC3ADE7AE386}"/>
    <hyperlink ref="B8" r:id="rId12" display="98337" xr:uid="{400F8C25-F176-49A6-AA7A-F4B5BE739C0D}"/>
    <hyperlink ref="A9" r:id="rId13" xr:uid="{71302B17-A5D2-4FDD-946F-18EA6C61F629}"/>
    <hyperlink ref="A10" r:id="rId14" xr:uid="{D5C38CAB-8ABD-44AD-A47E-9DB400BC9CAD}"/>
    <hyperlink ref="B10" r:id="rId15" display="99205" xr:uid="{C902981D-42F6-4F51-BFA4-1B43E4643505}"/>
    <hyperlink ref="A11" r:id="rId16" xr:uid="{4078E58D-BF1C-4E12-BFC9-64BD68815563}"/>
    <hyperlink ref="B11" r:id="rId17" display="98203" xr:uid="{8CDB9170-927F-4515-9C87-80BBA4E30804}"/>
    <hyperlink ref="A12" r:id="rId18" xr:uid="{1EEFD384-1BF1-4C39-BB67-55F5AB0846F8}"/>
    <hyperlink ref="B12" r:id="rId19" display="98902" xr:uid="{D23A9900-ED63-407C-ADAC-17A2035A57D3}"/>
    <hyperlink ref="A13" r:id="rId20" xr:uid="{19AEBE32-B543-4FB7-84F1-CEE9032A3877}"/>
    <hyperlink ref="B13" r:id="rId21" display="98225" xr:uid="{C72A3445-5C6B-49A1-903A-4F4C3CF8F09F}"/>
    <hyperlink ref="A14" r:id="rId22" xr:uid="{B4C64859-ADC6-4E90-BBAD-FBFF79D31752}"/>
    <hyperlink ref="A15" r:id="rId23" xr:uid="{90FD3A27-847D-4ABA-8155-E6DE96C8FEEC}"/>
    <hyperlink ref="A16" r:id="rId24" xr:uid="{411BADF0-2E11-4A25-916A-CEB08B4E8150}"/>
    <hyperlink ref="A17" r:id="rId25" xr:uid="{55056FCD-D4FC-4C7B-92D1-1B429F98B05C}"/>
    <hyperlink ref="A18" r:id="rId26" xr:uid="{07898D24-8DF8-4DE1-A61D-EEC0171E0977}"/>
    <hyperlink ref="A19" r:id="rId27" xr:uid="{67A4024C-77EE-48BD-A216-AC2827D36652}"/>
    <hyperlink ref="B19" r:id="rId28" display="98683" xr:uid="{E95BCEB4-2D5D-443A-85FD-DDCFD4A3E97F}"/>
    <hyperlink ref="A20" r:id="rId29" xr:uid="{7B40ACBC-9829-42A1-A813-F236C5FA1BF4}"/>
    <hyperlink ref="B20" r:id="rId30" display="98006" xr:uid="{3861C9A4-A1B5-4B96-ACD5-8A5A35A2A505}"/>
    <hyperlink ref="A21" r:id="rId31" xr:uid="{31EAD9D1-0B53-48BD-B7D6-DC3E1C702439}"/>
    <hyperlink ref="A22" r:id="rId32" xr:uid="{059ADAF5-4C83-4EAB-8042-9CFA8BCBDC96}"/>
    <hyperlink ref="A23" r:id="rId33" xr:uid="{BE0EE66A-C1F4-4DCF-9528-754CABFE55CE}"/>
    <hyperlink ref="A24" r:id="rId34" xr:uid="{6E279C9F-9FB3-4B09-AFFF-D54DBED98C43}"/>
    <hyperlink ref="A25" r:id="rId35" xr:uid="{25F7DAC3-1F6C-4FEF-A3B9-E357577902E9}"/>
    <hyperlink ref="A26" r:id="rId36" xr:uid="{0CB74085-E2CD-40D1-816C-ABA2B1B408F1}"/>
    <hyperlink ref="B26" r:id="rId37" display="98032" xr:uid="{03C479A3-53E8-487A-A22D-47E42AED020D}"/>
    <hyperlink ref="A27" r:id="rId38" xr:uid="{4671D033-E322-44C3-A6CD-24A44A71B1B4}"/>
    <hyperlink ref="B27" r:id="rId39" display="98055" xr:uid="{B6110198-73E7-49FA-A27D-8C0681B2919D}"/>
    <hyperlink ref="A28" r:id="rId40" xr:uid="{B271D5B2-4064-4AEC-8A7D-34C3DE354547}"/>
    <hyperlink ref="B28" r:id="rId41" display="98499" xr:uid="{F3EFBF39-D128-4A15-9445-5E7D4D554510}"/>
    <hyperlink ref="A29" r:id="rId42" xr:uid="{380D7BC6-0FBB-4FF6-B1E1-D2BB44021262}"/>
    <hyperlink ref="A30" r:id="rId43" xr:uid="{03371C85-E12C-4B60-B1B3-1BB8B5EE341E}"/>
    <hyperlink ref="A31" r:id="rId44" xr:uid="{3F868946-D7F3-4B8E-9F15-5A9A83D7133E}"/>
    <hyperlink ref="A32" r:id="rId45" xr:uid="{0665158D-B23C-4621-9640-40EE4AD36241}"/>
    <hyperlink ref="B32" r:id="rId46" display="98023" xr:uid="{29A66DD6-1841-452E-B7A3-B339405F377A}"/>
    <hyperlink ref="A33" r:id="rId47" xr:uid="{F18BA1BB-D7D9-4F52-867F-6FD71F20D3CB}"/>
    <hyperlink ref="A34" r:id="rId48" xr:uid="{975A62AD-72E6-4167-887E-2869F483075C}"/>
    <hyperlink ref="A35" r:id="rId49" xr:uid="{71C2DEA3-EFAC-4B9A-9263-35EB61BACADC}"/>
    <hyperlink ref="B35" r:id="rId50" display="99336" xr:uid="{3B5C30A6-6CB6-4CCC-8328-67530CFB90D6}"/>
    <hyperlink ref="A36" r:id="rId51" xr:uid="{D6AA64B1-DC9D-42E0-B05B-43175A07ED3B}"/>
    <hyperlink ref="A37" r:id="rId52" xr:uid="{4736C45C-1212-4511-B7B8-4B4980DE8ECD}"/>
    <hyperlink ref="A38" r:id="rId53" xr:uid="{7EAD21B2-6459-412F-B4C0-B9FFCE60A530}"/>
    <hyperlink ref="A39" r:id="rId54" xr:uid="{0E5AD50A-FA94-439E-AD7C-E906C64BD35C}"/>
    <hyperlink ref="B39" r:id="rId55" display="98002" xr:uid="{0B604B6C-1826-4316-8910-9C1F2823FADC}"/>
    <hyperlink ref="A40" r:id="rId56" xr:uid="{3C4C1433-0D64-4EE4-A8FB-F6106E2BE073}"/>
    <hyperlink ref="A41" r:id="rId57" xr:uid="{7B43566B-1468-4847-A1EF-A179C50078C8}"/>
    <hyperlink ref="B41" r:id="rId58" display="98040" xr:uid="{DA961795-44D1-4ECC-9A0D-7B812C89020A}"/>
    <hyperlink ref="A42" r:id="rId59" xr:uid="{BC434389-428E-4649-A320-C52D60C81AE8}"/>
    <hyperlink ref="A43" r:id="rId60" xr:uid="{7B2093AF-EAAC-4A6E-82CF-18BD4B27DB94}"/>
    <hyperlink ref="B43" r:id="rId61" display="98467" xr:uid="{21E39C06-9C8B-4F99-9545-A98B053B1997}"/>
    <hyperlink ref="A44" r:id="rId62" xr:uid="{462F0C8F-8B64-4786-A223-22BD78CF0FF4}"/>
    <hyperlink ref="A45" r:id="rId63" xr:uid="{970908A0-D533-4B48-9B81-BDEBD7FE39E9}"/>
    <hyperlink ref="A46" r:id="rId64" xr:uid="{C4FCABBD-5E1B-4F30-A0F7-AE9418A59006}"/>
    <hyperlink ref="A47" r:id="rId65" xr:uid="{1259CC74-312D-42F7-A74F-53E2DF21286A}"/>
    <hyperlink ref="A48" r:id="rId66" xr:uid="{521A79CD-DE5B-467A-8D20-D67D8541A7D2}"/>
    <hyperlink ref="B48" r:id="rId67" display="99216" xr:uid="{3177E3E3-874A-402D-BAA3-8DDCA24E5C19}"/>
    <hyperlink ref="A49" r:id="rId68" xr:uid="{3E802A2E-EB2C-4FB1-8835-8D7B9187706A}"/>
    <hyperlink ref="A50" r:id="rId69" xr:uid="{308A2C52-4529-48A0-B6E2-4E357084C40F}"/>
    <hyperlink ref="A51" r:id="rId70" xr:uid="{2F9B4251-B8A1-4F87-9BB3-D0D8624CDFB6}"/>
    <hyperlink ref="A52" r:id="rId71" xr:uid="{769FAFF3-13B3-4135-89C4-FF34797CA3AD}"/>
    <hyperlink ref="A53" r:id="rId72" xr:uid="{3C195DCF-53BE-4D6F-B85E-D255B5841359}"/>
    <hyperlink ref="A54" r:id="rId73" xr:uid="{BDAEED55-55BF-4149-9F4B-AC3CA268697B}"/>
    <hyperlink ref="A55" r:id="rId74" xr:uid="{6B5DB5CA-2B2D-48DB-AE05-A7E853A112C3}"/>
    <hyperlink ref="A56" r:id="rId75" xr:uid="{4D63C9E1-C5E1-4C3A-843B-711E81BEAF3F}"/>
    <hyperlink ref="B56" r:id="rId76" display="98028" xr:uid="{C68AF03A-3A08-4546-9D9E-A1467A25D0D1}"/>
    <hyperlink ref="A57" r:id="rId77" xr:uid="{C0428195-E30A-4694-BCBC-4D8B198365BE}"/>
    <hyperlink ref="A58" r:id="rId78" xr:uid="{C421E31C-27BE-461C-BB02-E3573DB30743}"/>
    <hyperlink ref="A59" r:id="rId79" xr:uid="{A8C7102B-4104-44E4-8488-AEE6A4512EBA}"/>
    <hyperlink ref="A60" r:id="rId80" xr:uid="{2D58E4EE-D0D9-40E6-B6E2-3AE7EA261F6E}"/>
    <hyperlink ref="A61" r:id="rId81" xr:uid="{B0565486-12D5-4E88-8B81-ACFAA709C99C}"/>
    <hyperlink ref="B61" r:id="rId82" display="98275" xr:uid="{B919E05E-8BC9-4327-8B8A-3C8750EB3036}"/>
    <hyperlink ref="A62" r:id="rId83" xr:uid="{9A05782A-B2B6-4E5D-8E8E-9848D58F8558}"/>
    <hyperlink ref="A63" r:id="rId84" xr:uid="{8E41282B-0935-4297-9ED0-FA47485EA1FE}"/>
    <hyperlink ref="B63" r:id="rId85" display="98270" xr:uid="{F9BEC1F5-831F-4498-B09A-C68EB5AE4346}"/>
    <hyperlink ref="A64" r:id="rId86" xr:uid="{1ACC3609-543B-4496-B1AC-5AA7FE792696}"/>
    <hyperlink ref="A65" r:id="rId87" xr:uid="{0FD6052A-1182-4844-8583-A6268DF52AC4}"/>
    <hyperlink ref="A66" r:id="rId88" xr:uid="{DC18ECAF-3A39-4D6A-B92B-C4DA1C5A5785}"/>
    <hyperlink ref="A67" r:id="rId89" xr:uid="{B32C3F2A-E482-42B0-AF91-3B62E3D4964B}"/>
    <hyperlink ref="B67" r:id="rId90" display="98110" xr:uid="{E85D1D8C-BEFD-405D-847F-1F1EEC8EFA87}"/>
    <hyperlink ref="A68" r:id="rId91" xr:uid="{F7E3ECC0-6789-41E6-B955-173A728D823B}"/>
    <hyperlink ref="A69" r:id="rId92" xr:uid="{6D24222A-F6F8-4B4E-8C2E-61CD2B197745}"/>
    <hyperlink ref="A70" r:id="rId93" xr:uid="{F497F46F-812D-4A5C-8EBD-F7F8BCE334C2}"/>
    <hyperlink ref="A71" r:id="rId94" xr:uid="{2281DAE3-A214-4734-BB4C-CF64C275821C}"/>
    <hyperlink ref="A72" r:id="rId95" xr:uid="{A23187EF-0BD6-4FC3-B38C-2E198649B302}"/>
    <hyperlink ref="A73" r:id="rId96" xr:uid="{2A0D9872-2A01-4C15-85E4-2BD3D6D6937C}"/>
    <hyperlink ref="A74" r:id="rId97" xr:uid="{73316ADB-51EA-4BD4-BEC4-92CE2E802ECF}"/>
    <hyperlink ref="A75" r:id="rId98" xr:uid="{E5476F31-97BF-466F-87C9-3D5DA3E78949}"/>
    <hyperlink ref="A76" r:id="rId99" xr:uid="{EA36208F-8E5D-4093-8C26-E6D738FC1D37}"/>
    <hyperlink ref="B76" r:id="rId100" display="98075" xr:uid="{2AC1D2DD-8FC5-48FB-9FE2-ADA415111FB8}"/>
    <hyperlink ref="A77" r:id="rId101" xr:uid="{317CCC7D-77DF-4BB0-8D91-4F998A601D28}"/>
    <hyperlink ref="A78" r:id="rId102" xr:uid="{B458B832-CECD-412B-AA96-201D00FC8C4C}"/>
    <hyperlink ref="A79" r:id="rId103" xr:uid="{DF0F28B7-54F9-4F45-8A79-92D5355F3A80}"/>
    <hyperlink ref="A80" r:id="rId104" xr:uid="{790CA5F1-EE33-4830-B4A4-416FA34D7E49}"/>
  </hyperlinks>
  <pageMargins left="0.7" right="0.7" top="0.75" bottom="0.75" header="0.3" footer="0.3"/>
  <tableParts count="1">
    <tablePart r:id="rId105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FE60-2C6F-457B-955B-E09C3041D8E5}">
  <dimension ref="A1:F12"/>
  <sheetViews>
    <sheetView topLeftCell="A5" workbookViewId="0">
      <selection activeCell="C12" sqref="C12:E12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2474</v>
      </c>
      <c r="B2" s="3"/>
      <c r="C2" s="3">
        <v>59</v>
      </c>
      <c r="D2" s="8" t="s">
        <v>353</v>
      </c>
      <c r="E2" s="3">
        <v>40</v>
      </c>
      <c r="F2" s="4">
        <v>29660</v>
      </c>
    </row>
    <row r="3" spans="1:6" ht="30.75">
      <c r="A3" s="5" t="s">
        <v>1304</v>
      </c>
      <c r="B3" s="5">
        <v>25703</v>
      </c>
      <c r="C3" s="6">
        <v>49</v>
      </c>
      <c r="D3" s="9" t="s">
        <v>353</v>
      </c>
      <c r="E3" s="6">
        <v>44</v>
      </c>
      <c r="F3" s="7">
        <v>49138</v>
      </c>
    </row>
    <row r="4" spans="1:6" ht="30.75">
      <c r="A4" s="2" t="s">
        <v>2475</v>
      </c>
      <c r="B4" s="3"/>
      <c r="C4" s="3">
        <v>46</v>
      </c>
      <c r="D4" s="8" t="s">
        <v>353</v>
      </c>
      <c r="E4" s="3">
        <v>33</v>
      </c>
      <c r="F4" s="4">
        <v>31492</v>
      </c>
    </row>
    <row r="5" spans="1:6" ht="30.75">
      <c r="A5" s="5" t="s">
        <v>2476</v>
      </c>
      <c r="B5" s="6"/>
      <c r="C5" s="6">
        <v>45</v>
      </c>
      <c r="D5" s="9" t="s">
        <v>353</v>
      </c>
      <c r="E5" s="6">
        <v>36</v>
      </c>
      <c r="F5" s="7">
        <v>17227</v>
      </c>
    </row>
    <row r="6" spans="1:6" ht="30.75">
      <c r="A6" s="2" t="s">
        <v>2477</v>
      </c>
      <c r="B6" s="3"/>
      <c r="C6" s="3">
        <v>42</v>
      </c>
      <c r="D6" s="8" t="s">
        <v>353</v>
      </c>
      <c r="E6" s="3">
        <v>28</v>
      </c>
      <c r="F6" s="4">
        <v>16578</v>
      </c>
    </row>
    <row r="7" spans="1:6" ht="15.75">
      <c r="A7" s="5" t="s">
        <v>2478</v>
      </c>
      <c r="B7" s="6"/>
      <c r="C7" s="6">
        <v>40</v>
      </c>
      <c r="D7" s="9" t="s">
        <v>353</v>
      </c>
      <c r="E7" s="6">
        <v>26</v>
      </c>
      <c r="F7" s="7">
        <v>18704</v>
      </c>
    </row>
    <row r="8" spans="1:6" ht="15.75">
      <c r="A8" s="2" t="s">
        <v>1204</v>
      </c>
      <c r="B8" s="3"/>
      <c r="C8" s="3">
        <v>37</v>
      </c>
      <c r="D8" s="8" t="s">
        <v>353</v>
      </c>
      <c r="E8" s="3">
        <v>35</v>
      </c>
      <c r="F8" s="4">
        <v>28486</v>
      </c>
    </row>
    <row r="9" spans="1:6" ht="15.75">
      <c r="A9" s="5" t="s">
        <v>341</v>
      </c>
      <c r="B9" s="6"/>
      <c r="C9" s="6">
        <v>35</v>
      </c>
      <c r="D9" s="9" t="s">
        <v>353</v>
      </c>
      <c r="E9" s="6">
        <v>27</v>
      </c>
      <c r="F9" s="7">
        <v>17614</v>
      </c>
    </row>
    <row r="10" spans="1:6" ht="91.5">
      <c r="A10" s="2" t="s">
        <v>2479</v>
      </c>
      <c r="B10" s="2">
        <v>25301</v>
      </c>
      <c r="C10" s="3">
        <v>33</v>
      </c>
      <c r="D10" s="8" t="s">
        <v>353</v>
      </c>
      <c r="E10" s="3">
        <v>28</v>
      </c>
      <c r="F10" s="4">
        <v>51400</v>
      </c>
    </row>
    <row r="11" spans="1:6" ht="15.75">
      <c r="A11" s="5" t="s">
        <v>2480</v>
      </c>
      <c r="B11" s="6"/>
      <c r="C11" s="6">
        <v>25</v>
      </c>
      <c r="D11" s="9" t="s">
        <v>353</v>
      </c>
      <c r="E11" s="6">
        <v>20</v>
      </c>
      <c r="F11" s="7">
        <v>19746</v>
      </c>
    </row>
    <row r="12" spans="1:6" ht="15.75">
      <c r="A12" s="5" t="s">
        <v>384</v>
      </c>
      <c r="B12" s="6"/>
      <c r="C12" s="6">
        <f>MEDIAN(C2:C11)</f>
        <v>41</v>
      </c>
      <c r="D12" s="6" t="e">
        <f t="shared" ref="D12:E12" si="0">MEDIAN(D2:D11)</f>
        <v>#NUM!</v>
      </c>
      <c r="E12" s="22">
        <f t="shared" si="0"/>
        <v>30.5</v>
      </c>
      <c r="F12" s="7"/>
    </row>
  </sheetData>
  <hyperlinks>
    <hyperlink ref="A2" r:id="rId1" xr:uid="{DE84E209-DE5E-41CF-807D-08283A0ED29A}"/>
    <hyperlink ref="A3" r:id="rId2" xr:uid="{DC55FBF4-FCD2-4D92-828A-2A97BD59A9A4}"/>
    <hyperlink ref="B3" r:id="rId3" display="25703" xr:uid="{611E43DB-4C07-4EE7-8193-4EC0216FE4AE}"/>
    <hyperlink ref="A4" r:id="rId4" xr:uid="{D862C88D-FEAF-4374-874F-16F9B25B7FA9}"/>
    <hyperlink ref="A5" r:id="rId5" xr:uid="{1DA792D2-5620-4863-A252-A9DB8F57C029}"/>
    <hyperlink ref="A6" r:id="rId6" xr:uid="{D0600BC5-7668-4194-BB97-B4478FABDF5B}"/>
    <hyperlink ref="A7" r:id="rId7" xr:uid="{41CB9123-4ADF-4EB2-AD1F-76CBCAA090C4}"/>
    <hyperlink ref="A8" r:id="rId8" xr:uid="{F7C1F530-E4FA-4C21-A734-733A1D278A72}"/>
    <hyperlink ref="A9" r:id="rId9" xr:uid="{64A61B73-73B6-4505-8125-697E4C904319}"/>
    <hyperlink ref="A10" r:id="rId10" xr:uid="{B147BC3E-E2B4-49E6-9D24-B5190E612928}"/>
    <hyperlink ref="B10" r:id="rId11" display="25301" xr:uid="{0917517A-A167-432D-801D-63D78CE24BAF}"/>
    <hyperlink ref="A11" r:id="rId12" xr:uid="{57E6B186-6A40-477B-954F-2F93B448B2C8}"/>
  </hyperlinks>
  <pageMargins left="0.7" right="0.7" top="0.75" bottom="0.75" header="0.3" footer="0.3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C6FC-45EE-4C33-86F9-9C2D34E5E8F2}">
  <dimension ref="A1:J40"/>
  <sheetViews>
    <sheetView workbookViewId="0">
      <pane ySplit="1" topLeftCell="A2" activePane="bottomLeft" state="frozen"/>
      <selection pane="bottomLeft" activeCell="A2" sqref="A1:XFD1048576"/>
    </sheetView>
  </sheetViews>
  <sheetFormatPr defaultRowHeight="15"/>
  <cols>
    <col min="1" max="1" width="14.5703125" customWidth="1"/>
    <col min="2" max="2" width="18.42578125" customWidth="1"/>
    <col min="3" max="3" width="18.140625" customWidth="1"/>
  </cols>
  <sheetData>
    <row r="1" spans="1:10" ht="15" customHeight="1">
      <c r="A1" s="71" t="s">
        <v>164</v>
      </c>
      <c r="B1" s="98" t="s">
        <v>165</v>
      </c>
      <c r="C1" s="98"/>
      <c r="D1" s="98"/>
      <c r="E1" s="98"/>
      <c r="F1" s="99"/>
      <c r="G1" s="99" t="s">
        <v>166</v>
      </c>
      <c r="H1" s="99" t="s">
        <v>167</v>
      </c>
      <c r="I1" s="101" t="s">
        <v>168</v>
      </c>
      <c r="J1" s="102"/>
    </row>
    <row r="2" spans="1:10" ht="55.5">
      <c r="A2" s="73" t="s">
        <v>169</v>
      </c>
      <c r="B2" s="74" t="s">
        <v>170</v>
      </c>
      <c r="C2" s="74" t="s">
        <v>171</v>
      </c>
      <c r="D2" s="74" t="s">
        <v>172</v>
      </c>
      <c r="E2" s="74" t="s">
        <v>173</v>
      </c>
      <c r="F2" s="74" t="s">
        <v>174</v>
      </c>
      <c r="G2" s="100"/>
      <c r="H2" s="100"/>
      <c r="I2" s="72" t="s">
        <v>175</v>
      </c>
      <c r="J2" s="75" t="s">
        <v>176</v>
      </c>
    </row>
    <row r="3" spans="1:10" ht="28.5">
      <c r="A3" s="76" t="s">
        <v>177</v>
      </c>
      <c r="B3" s="77" t="s">
        <v>178</v>
      </c>
      <c r="C3" s="77" t="s">
        <v>178</v>
      </c>
      <c r="D3" s="77" t="s">
        <v>169</v>
      </c>
      <c r="E3" s="77" t="s">
        <v>169</v>
      </c>
      <c r="F3" s="77" t="s">
        <v>178</v>
      </c>
      <c r="G3" s="77" t="s">
        <v>178</v>
      </c>
      <c r="H3" s="77" t="s">
        <v>169</v>
      </c>
      <c r="I3" s="77" t="s">
        <v>179</v>
      </c>
      <c r="J3" s="78" t="s">
        <v>169</v>
      </c>
    </row>
    <row r="4" spans="1:10" ht="28.5">
      <c r="A4" s="79" t="s">
        <v>44</v>
      </c>
      <c r="B4" s="80" t="s">
        <v>178</v>
      </c>
      <c r="C4" s="80" t="s">
        <v>169</v>
      </c>
      <c r="D4" s="80" t="s">
        <v>169</v>
      </c>
      <c r="E4" s="80" t="s">
        <v>169</v>
      </c>
      <c r="F4" s="80" t="s">
        <v>169</v>
      </c>
      <c r="G4" s="80" t="s">
        <v>169</v>
      </c>
      <c r="H4" s="80" t="s">
        <v>169</v>
      </c>
      <c r="I4" s="80" t="s">
        <v>180</v>
      </c>
      <c r="J4" s="81" t="s">
        <v>181</v>
      </c>
    </row>
    <row r="5" spans="1:10">
      <c r="A5" s="82" t="s">
        <v>48</v>
      </c>
      <c r="B5" s="83" t="s">
        <v>178</v>
      </c>
      <c r="C5" s="83" t="s">
        <v>169</v>
      </c>
      <c r="D5" s="83" t="s">
        <v>169</v>
      </c>
      <c r="E5" s="83" t="s">
        <v>169</v>
      </c>
      <c r="F5" s="83" t="s">
        <v>169</v>
      </c>
      <c r="G5" s="83" t="s">
        <v>169</v>
      </c>
      <c r="H5" s="83" t="s">
        <v>169</v>
      </c>
      <c r="I5" s="83" t="s">
        <v>182</v>
      </c>
      <c r="J5" s="84" t="s">
        <v>169</v>
      </c>
    </row>
    <row r="6" spans="1:10" ht="28.5">
      <c r="A6" s="79" t="s">
        <v>49</v>
      </c>
      <c r="B6" s="80" t="s">
        <v>183</v>
      </c>
      <c r="C6" s="80" t="s">
        <v>178</v>
      </c>
      <c r="D6" s="80" t="s">
        <v>178</v>
      </c>
      <c r="E6" s="80" t="s">
        <v>184</v>
      </c>
      <c r="F6" s="80" t="s">
        <v>178</v>
      </c>
      <c r="G6" s="80" t="s">
        <v>178</v>
      </c>
      <c r="H6" s="80" t="s">
        <v>178</v>
      </c>
      <c r="I6" s="80" t="s">
        <v>185</v>
      </c>
      <c r="J6" s="81" t="s">
        <v>181</v>
      </c>
    </row>
    <row r="7" spans="1:10">
      <c r="A7" s="82" t="s">
        <v>51</v>
      </c>
      <c r="B7" s="83" t="s">
        <v>183</v>
      </c>
      <c r="C7" s="83" t="s">
        <v>169</v>
      </c>
      <c r="D7" s="83" t="s">
        <v>178</v>
      </c>
      <c r="E7" s="83" t="s">
        <v>169</v>
      </c>
      <c r="F7" s="83" t="s">
        <v>169</v>
      </c>
      <c r="G7" s="83" t="s">
        <v>169</v>
      </c>
      <c r="H7" s="83" t="s">
        <v>169</v>
      </c>
      <c r="I7" s="83" t="s">
        <v>169</v>
      </c>
      <c r="J7" s="84" t="s">
        <v>169</v>
      </c>
    </row>
    <row r="8" spans="1:10" ht="28.5">
      <c r="A8" s="79" t="s">
        <v>52</v>
      </c>
      <c r="B8" s="80" t="s">
        <v>178</v>
      </c>
      <c r="C8" s="80" t="s">
        <v>178</v>
      </c>
      <c r="D8" s="80" t="s">
        <v>178</v>
      </c>
      <c r="E8" s="80" t="s">
        <v>169</v>
      </c>
      <c r="F8" s="80" t="s">
        <v>178</v>
      </c>
      <c r="G8" s="80" t="s">
        <v>186</v>
      </c>
      <c r="H8" s="80" t="s">
        <v>169</v>
      </c>
      <c r="I8" s="80" t="s">
        <v>187</v>
      </c>
      <c r="J8" s="81" t="s">
        <v>188</v>
      </c>
    </row>
    <row r="9" spans="1:10" ht="42">
      <c r="A9" s="82" t="s">
        <v>54</v>
      </c>
      <c r="B9" s="83" t="s">
        <v>178</v>
      </c>
      <c r="C9" s="83" t="s">
        <v>189</v>
      </c>
      <c r="D9" s="83" t="s">
        <v>178</v>
      </c>
      <c r="E9" s="83" t="s">
        <v>169</v>
      </c>
      <c r="F9" s="83" t="s">
        <v>178</v>
      </c>
      <c r="G9" s="83" t="s">
        <v>178</v>
      </c>
      <c r="H9" s="83" t="s">
        <v>178</v>
      </c>
      <c r="I9" s="83" t="s">
        <v>180</v>
      </c>
      <c r="J9" s="84" t="s">
        <v>181</v>
      </c>
    </row>
    <row r="10" spans="1:10" ht="28.5">
      <c r="A10" s="79" t="s">
        <v>190</v>
      </c>
      <c r="B10" s="80" t="s">
        <v>191</v>
      </c>
      <c r="C10" s="80" t="s">
        <v>192</v>
      </c>
      <c r="D10" s="80" t="s">
        <v>178</v>
      </c>
      <c r="E10" s="80" t="s">
        <v>169</v>
      </c>
      <c r="F10" s="85" t="s">
        <v>178</v>
      </c>
      <c r="G10" s="85" t="s">
        <v>178</v>
      </c>
      <c r="H10" s="85" t="s">
        <v>178</v>
      </c>
      <c r="I10" s="80" t="s">
        <v>193</v>
      </c>
      <c r="J10" s="81" t="s">
        <v>194</v>
      </c>
    </row>
    <row r="11" spans="1:10">
      <c r="A11" s="82" t="s">
        <v>56</v>
      </c>
      <c r="B11" s="83" t="s">
        <v>178</v>
      </c>
      <c r="C11" s="83" t="s">
        <v>169</v>
      </c>
      <c r="D11" s="83" t="s">
        <v>169</v>
      </c>
      <c r="E11" s="83" t="s">
        <v>169</v>
      </c>
      <c r="F11" s="83" t="s">
        <v>169</v>
      </c>
      <c r="G11" s="83" t="s">
        <v>169</v>
      </c>
      <c r="H11" s="83" t="s">
        <v>169</v>
      </c>
      <c r="I11" s="83" t="s">
        <v>169</v>
      </c>
      <c r="J11" s="84" t="s">
        <v>169</v>
      </c>
    </row>
    <row r="12" spans="1:10" ht="28.5">
      <c r="A12" s="86" t="s">
        <v>57</v>
      </c>
      <c r="B12" s="87" t="s">
        <v>195</v>
      </c>
      <c r="C12" s="87" t="s">
        <v>169</v>
      </c>
      <c r="D12" s="87" t="s">
        <v>178</v>
      </c>
      <c r="E12" s="87" t="s">
        <v>169</v>
      </c>
      <c r="F12" s="87" t="s">
        <v>169</v>
      </c>
      <c r="G12" s="87" t="s">
        <v>169</v>
      </c>
      <c r="H12" s="87" t="s">
        <v>169</v>
      </c>
      <c r="I12" s="87" t="s">
        <v>196</v>
      </c>
      <c r="J12" s="88" t="s">
        <v>181</v>
      </c>
    </row>
    <row r="13" spans="1:10" ht="42">
      <c r="A13" s="82" t="s">
        <v>59</v>
      </c>
      <c r="B13" s="83" t="s">
        <v>178</v>
      </c>
      <c r="C13" s="83" t="s">
        <v>197</v>
      </c>
      <c r="D13" s="83" t="s">
        <v>178</v>
      </c>
      <c r="E13" s="83" t="s">
        <v>178</v>
      </c>
      <c r="F13" s="83" t="s">
        <v>178</v>
      </c>
      <c r="G13" s="83" t="s">
        <v>178</v>
      </c>
      <c r="H13" s="83" t="s">
        <v>178</v>
      </c>
      <c r="I13" s="83" t="s">
        <v>198</v>
      </c>
      <c r="J13" s="84" t="s">
        <v>169</v>
      </c>
    </row>
    <row r="14" spans="1:10">
      <c r="A14" s="86" t="s">
        <v>61</v>
      </c>
      <c r="B14" s="87" t="s">
        <v>178</v>
      </c>
      <c r="C14" s="87" t="s">
        <v>169</v>
      </c>
      <c r="D14" s="87" t="s">
        <v>169</v>
      </c>
      <c r="E14" s="87" t="s">
        <v>169</v>
      </c>
      <c r="F14" s="87" t="s">
        <v>169</v>
      </c>
      <c r="G14" s="87" t="s">
        <v>169</v>
      </c>
      <c r="H14" s="87" t="s">
        <v>169</v>
      </c>
      <c r="I14" s="87" t="s">
        <v>169</v>
      </c>
      <c r="J14" s="88" t="s">
        <v>169</v>
      </c>
    </row>
    <row r="15" spans="1:10" ht="28.5">
      <c r="A15" s="82" t="s">
        <v>65</v>
      </c>
      <c r="B15" s="83" t="s">
        <v>178</v>
      </c>
      <c r="C15" s="83" t="s">
        <v>169</v>
      </c>
      <c r="D15" s="83" t="s">
        <v>178</v>
      </c>
      <c r="E15" s="83" t="s">
        <v>169</v>
      </c>
      <c r="F15" s="83" t="s">
        <v>178</v>
      </c>
      <c r="G15" s="83" t="s">
        <v>178</v>
      </c>
      <c r="H15" s="83" t="s">
        <v>169</v>
      </c>
      <c r="I15" s="83" t="s">
        <v>182</v>
      </c>
      <c r="J15" s="84" t="s">
        <v>181</v>
      </c>
    </row>
    <row r="16" spans="1:10" ht="28.5">
      <c r="A16" s="79" t="s">
        <v>199</v>
      </c>
      <c r="B16" s="80" t="s">
        <v>183</v>
      </c>
      <c r="C16" s="80" t="s">
        <v>200</v>
      </c>
      <c r="D16" s="80" t="s">
        <v>178</v>
      </c>
      <c r="E16" s="80" t="s">
        <v>178</v>
      </c>
      <c r="F16" s="80" t="s">
        <v>169</v>
      </c>
      <c r="G16" s="80" t="s">
        <v>178</v>
      </c>
      <c r="H16" s="80" t="s">
        <v>169</v>
      </c>
      <c r="I16" s="80" t="s">
        <v>180</v>
      </c>
      <c r="J16" s="81" t="s">
        <v>181</v>
      </c>
    </row>
    <row r="17" spans="1:10" ht="42">
      <c r="A17" s="82" t="s">
        <v>67</v>
      </c>
      <c r="B17" s="83" t="s">
        <v>178</v>
      </c>
      <c r="C17" s="83" t="s">
        <v>197</v>
      </c>
      <c r="D17" s="83" t="s">
        <v>178</v>
      </c>
      <c r="E17" s="83" t="s">
        <v>169</v>
      </c>
      <c r="F17" s="83" t="s">
        <v>178</v>
      </c>
      <c r="G17" s="83" t="s">
        <v>184</v>
      </c>
      <c r="H17" s="83" t="s">
        <v>169</v>
      </c>
      <c r="I17" s="83" t="s">
        <v>182</v>
      </c>
      <c r="J17" s="84" t="s">
        <v>181</v>
      </c>
    </row>
    <row r="18" spans="1:10">
      <c r="A18" s="79" t="s">
        <v>68</v>
      </c>
      <c r="B18" s="80" t="s">
        <v>178</v>
      </c>
      <c r="C18" s="80" t="s">
        <v>169</v>
      </c>
      <c r="D18" s="80" t="s">
        <v>169</v>
      </c>
      <c r="E18" s="80" t="s">
        <v>169</v>
      </c>
      <c r="F18" s="80" t="s">
        <v>169</v>
      </c>
      <c r="G18" s="80" t="s">
        <v>169</v>
      </c>
      <c r="H18" s="80" t="s">
        <v>169</v>
      </c>
      <c r="I18" s="80" t="s">
        <v>182</v>
      </c>
      <c r="J18" s="81" t="s">
        <v>169</v>
      </c>
    </row>
    <row r="19" spans="1:10" ht="42">
      <c r="A19" s="82" t="s">
        <v>71</v>
      </c>
      <c r="B19" s="83" t="s">
        <v>178</v>
      </c>
      <c r="C19" s="83" t="s">
        <v>169</v>
      </c>
      <c r="D19" s="83" t="s">
        <v>169</v>
      </c>
      <c r="E19" s="83" t="s">
        <v>169</v>
      </c>
      <c r="F19" s="83" t="s">
        <v>169</v>
      </c>
      <c r="G19" s="83" t="s">
        <v>169</v>
      </c>
      <c r="H19" s="83" t="s">
        <v>169</v>
      </c>
      <c r="I19" s="83" t="s">
        <v>201</v>
      </c>
      <c r="J19" s="84" t="s">
        <v>188</v>
      </c>
    </row>
    <row r="20" spans="1:10">
      <c r="A20" s="79" t="s">
        <v>72</v>
      </c>
      <c r="B20" s="80" t="s">
        <v>178</v>
      </c>
      <c r="C20" s="80" t="s">
        <v>169</v>
      </c>
      <c r="D20" s="80" t="s">
        <v>169</v>
      </c>
      <c r="E20" s="80" t="s">
        <v>169</v>
      </c>
      <c r="F20" s="80" t="s">
        <v>169</v>
      </c>
      <c r="G20" s="80" t="s">
        <v>169</v>
      </c>
      <c r="H20" s="80" t="s">
        <v>169</v>
      </c>
      <c r="I20" s="80" t="s">
        <v>169</v>
      </c>
      <c r="J20" s="81" t="s">
        <v>169</v>
      </c>
    </row>
    <row r="21" spans="1:10" ht="28.5">
      <c r="A21" s="82" t="s">
        <v>74</v>
      </c>
      <c r="B21" s="83" t="s">
        <v>178</v>
      </c>
      <c r="C21" s="83" t="s">
        <v>202</v>
      </c>
      <c r="D21" s="83" t="s">
        <v>178</v>
      </c>
      <c r="E21" s="83" t="s">
        <v>169</v>
      </c>
      <c r="F21" s="83" t="s">
        <v>178</v>
      </c>
      <c r="G21" s="83" t="s">
        <v>178</v>
      </c>
      <c r="H21" s="83" t="s">
        <v>178</v>
      </c>
      <c r="I21" s="83" t="s">
        <v>203</v>
      </c>
      <c r="J21" s="84" t="s">
        <v>188</v>
      </c>
    </row>
    <row r="22" spans="1:10" ht="28.5">
      <c r="A22" s="79" t="s">
        <v>75</v>
      </c>
      <c r="B22" s="80" t="s">
        <v>204</v>
      </c>
      <c r="C22" s="80" t="s">
        <v>169</v>
      </c>
      <c r="D22" s="80" t="s">
        <v>178</v>
      </c>
      <c r="E22" s="80" t="s">
        <v>169</v>
      </c>
      <c r="F22" s="80" t="s">
        <v>169</v>
      </c>
      <c r="G22" s="80" t="s">
        <v>178</v>
      </c>
      <c r="H22" s="80" t="s">
        <v>169</v>
      </c>
      <c r="I22" s="80" t="s">
        <v>169</v>
      </c>
      <c r="J22" s="81" t="s">
        <v>169</v>
      </c>
    </row>
    <row r="23" spans="1:10" ht="28.5">
      <c r="A23" s="82" t="s">
        <v>76</v>
      </c>
      <c r="B23" s="83" t="s">
        <v>178</v>
      </c>
      <c r="C23" s="83" t="s">
        <v>205</v>
      </c>
      <c r="D23" s="83" t="s">
        <v>178</v>
      </c>
      <c r="E23" s="83" t="s">
        <v>178</v>
      </c>
      <c r="F23" s="83" t="s">
        <v>178</v>
      </c>
      <c r="G23" s="83" t="s">
        <v>178</v>
      </c>
      <c r="H23" s="83" t="s">
        <v>169</v>
      </c>
      <c r="I23" s="83" t="s">
        <v>182</v>
      </c>
      <c r="J23" s="84" t="s">
        <v>181</v>
      </c>
    </row>
    <row r="24" spans="1:10">
      <c r="A24" s="89"/>
      <c r="B24" s="90"/>
      <c r="C24" s="90"/>
      <c r="D24" s="90"/>
      <c r="E24" s="91" t="s">
        <v>169</v>
      </c>
      <c r="F24" s="90"/>
      <c r="G24" s="90"/>
      <c r="H24" s="90"/>
      <c r="I24" s="90"/>
      <c r="J24" s="92"/>
    </row>
    <row r="25" spans="1:10" ht="28.5">
      <c r="A25" s="79" t="s">
        <v>77</v>
      </c>
      <c r="B25" s="80" t="s">
        <v>183</v>
      </c>
      <c r="C25" s="80" t="s">
        <v>186</v>
      </c>
      <c r="D25" s="80" t="s">
        <v>178</v>
      </c>
      <c r="E25" s="80" t="s">
        <v>184</v>
      </c>
      <c r="F25" s="80" t="s">
        <v>178</v>
      </c>
      <c r="G25" s="80" t="s">
        <v>178</v>
      </c>
      <c r="H25" s="80" t="s">
        <v>178</v>
      </c>
      <c r="I25" s="80" t="s">
        <v>180</v>
      </c>
      <c r="J25" s="81" t="s">
        <v>169</v>
      </c>
    </row>
    <row r="26" spans="1:10" ht="42">
      <c r="A26" s="82" t="s">
        <v>78</v>
      </c>
      <c r="B26" s="83" t="s">
        <v>178</v>
      </c>
      <c r="C26" s="83" t="s">
        <v>178</v>
      </c>
      <c r="D26" s="83" t="s">
        <v>178</v>
      </c>
      <c r="E26" s="83" t="s">
        <v>178</v>
      </c>
      <c r="F26" s="83" t="s">
        <v>178</v>
      </c>
      <c r="G26" s="83" t="s">
        <v>178</v>
      </c>
      <c r="H26" s="83" t="s">
        <v>178</v>
      </c>
      <c r="I26" s="83" t="s">
        <v>206</v>
      </c>
      <c r="J26" s="84" t="s">
        <v>207</v>
      </c>
    </row>
    <row r="27" spans="1:10">
      <c r="A27" s="79" t="s">
        <v>79</v>
      </c>
      <c r="B27" s="80" t="s">
        <v>178</v>
      </c>
      <c r="C27" s="80" t="s">
        <v>169</v>
      </c>
      <c r="D27" s="80" t="s">
        <v>169</v>
      </c>
      <c r="E27" s="80" t="s">
        <v>169</v>
      </c>
      <c r="F27" s="80" t="s">
        <v>169</v>
      </c>
      <c r="G27" s="80" t="s">
        <v>169</v>
      </c>
      <c r="H27" s="80" t="s">
        <v>169</v>
      </c>
      <c r="I27" s="80" t="s">
        <v>182</v>
      </c>
      <c r="J27" s="81" t="s">
        <v>188</v>
      </c>
    </row>
    <row r="28" spans="1:10">
      <c r="A28" s="82" t="s">
        <v>81</v>
      </c>
      <c r="B28" s="83" t="s">
        <v>169</v>
      </c>
      <c r="C28" s="83" t="s">
        <v>169</v>
      </c>
      <c r="D28" s="83" t="s">
        <v>208</v>
      </c>
      <c r="E28" s="83" t="s">
        <v>169</v>
      </c>
      <c r="F28" s="83" t="s">
        <v>169</v>
      </c>
      <c r="G28" s="83" t="s">
        <v>169</v>
      </c>
      <c r="H28" s="83" t="s">
        <v>169</v>
      </c>
      <c r="I28" s="83" t="s">
        <v>169</v>
      </c>
      <c r="J28" s="84" t="s">
        <v>169</v>
      </c>
    </row>
    <row r="29" spans="1:10" ht="42">
      <c r="A29" s="79" t="s">
        <v>83</v>
      </c>
      <c r="B29" s="80" t="s">
        <v>204</v>
      </c>
      <c r="C29" s="80" t="s">
        <v>209</v>
      </c>
      <c r="D29" s="80" t="s">
        <v>178</v>
      </c>
      <c r="E29" s="80" t="s">
        <v>178</v>
      </c>
      <c r="F29" s="80" t="s">
        <v>178</v>
      </c>
      <c r="G29" s="80" t="s">
        <v>178</v>
      </c>
      <c r="H29" s="80" t="s">
        <v>178</v>
      </c>
      <c r="I29" s="80" t="s">
        <v>185</v>
      </c>
      <c r="J29" s="81" t="s">
        <v>169</v>
      </c>
    </row>
    <row r="30" spans="1:10" ht="28.5">
      <c r="A30" s="82" t="s">
        <v>85</v>
      </c>
      <c r="B30" s="83" t="s">
        <v>178</v>
      </c>
      <c r="C30" s="83" t="s">
        <v>169</v>
      </c>
      <c r="D30" s="83" t="s">
        <v>178</v>
      </c>
      <c r="E30" s="83" t="s">
        <v>169</v>
      </c>
      <c r="F30" s="83" t="s">
        <v>169</v>
      </c>
      <c r="G30" s="83" t="s">
        <v>169</v>
      </c>
      <c r="H30" s="83" t="s">
        <v>169</v>
      </c>
      <c r="I30" s="83" t="s">
        <v>182</v>
      </c>
      <c r="J30" s="84" t="s">
        <v>181</v>
      </c>
    </row>
    <row r="31" spans="1:10" ht="28.5">
      <c r="A31" s="82" t="s">
        <v>86</v>
      </c>
      <c r="B31" s="83" t="s">
        <v>178</v>
      </c>
      <c r="C31" s="93" t="s">
        <v>169</v>
      </c>
      <c r="D31" s="93" t="s">
        <v>169</v>
      </c>
      <c r="E31" s="93" t="s">
        <v>169</v>
      </c>
      <c r="F31" s="93" t="s">
        <v>169</v>
      </c>
      <c r="G31" s="83" t="s">
        <v>178</v>
      </c>
      <c r="H31" s="93" t="s">
        <v>169</v>
      </c>
      <c r="I31" s="93" t="s">
        <v>169</v>
      </c>
      <c r="J31" s="94" t="s">
        <v>169</v>
      </c>
    </row>
    <row r="32" spans="1:10">
      <c r="A32" s="79" t="s">
        <v>210</v>
      </c>
      <c r="B32" s="80" t="s">
        <v>169</v>
      </c>
      <c r="C32" s="80" t="s">
        <v>169</v>
      </c>
      <c r="D32" s="80" t="s">
        <v>169</v>
      </c>
      <c r="E32" s="80" t="s">
        <v>169</v>
      </c>
      <c r="F32" s="80" t="s">
        <v>169</v>
      </c>
      <c r="G32" s="80" t="s">
        <v>169</v>
      </c>
      <c r="H32" s="80" t="s">
        <v>169</v>
      </c>
      <c r="I32" s="80" t="s">
        <v>169</v>
      </c>
      <c r="J32" s="81" t="s">
        <v>169</v>
      </c>
    </row>
    <row r="33" spans="1:10">
      <c r="A33" s="82" t="s">
        <v>211</v>
      </c>
      <c r="B33" s="83" t="s">
        <v>169</v>
      </c>
      <c r="C33" s="83" t="s">
        <v>169</v>
      </c>
      <c r="D33" s="83" t="s">
        <v>184</v>
      </c>
      <c r="E33" s="83" t="s">
        <v>169</v>
      </c>
      <c r="F33" s="83" t="s">
        <v>169</v>
      </c>
      <c r="G33" s="83" t="s">
        <v>169</v>
      </c>
      <c r="H33" s="83" t="s">
        <v>169</v>
      </c>
      <c r="I33" s="83" t="s">
        <v>169</v>
      </c>
      <c r="J33" s="84" t="s">
        <v>169</v>
      </c>
    </row>
    <row r="34" spans="1:10">
      <c r="A34" s="79" t="s">
        <v>90</v>
      </c>
      <c r="B34" s="80" t="s">
        <v>212</v>
      </c>
      <c r="C34" s="80" t="s">
        <v>169</v>
      </c>
      <c r="D34" s="80" t="s">
        <v>169</v>
      </c>
      <c r="E34" s="80" t="s">
        <v>169</v>
      </c>
      <c r="F34" s="80" t="s">
        <v>169</v>
      </c>
      <c r="G34" s="80" t="s">
        <v>169</v>
      </c>
      <c r="H34" s="80" t="s">
        <v>169</v>
      </c>
      <c r="I34" s="80" t="s">
        <v>169</v>
      </c>
      <c r="J34" s="81" t="s">
        <v>169</v>
      </c>
    </row>
    <row r="35" spans="1:10" ht="16.5">
      <c r="A35" s="82" t="s">
        <v>91</v>
      </c>
      <c r="B35" s="83" t="s">
        <v>178</v>
      </c>
      <c r="C35" s="93" t="s">
        <v>169</v>
      </c>
      <c r="D35" s="83" t="s">
        <v>178</v>
      </c>
      <c r="E35" s="83" t="s">
        <v>178</v>
      </c>
      <c r="F35" s="83" t="s">
        <v>178</v>
      </c>
      <c r="G35" s="83" t="s">
        <v>178</v>
      </c>
      <c r="H35" s="83" t="s">
        <v>178</v>
      </c>
      <c r="I35" s="83" t="s">
        <v>169</v>
      </c>
      <c r="J35" s="84" t="s">
        <v>169</v>
      </c>
    </row>
    <row r="36" spans="1:10">
      <c r="A36" s="79" t="s">
        <v>92</v>
      </c>
      <c r="B36" s="80" t="s">
        <v>184</v>
      </c>
      <c r="C36" s="80" t="s">
        <v>169</v>
      </c>
      <c r="D36" s="80" t="s">
        <v>178</v>
      </c>
      <c r="E36" s="80" t="s">
        <v>169</v>
      </c>
      <c r="F36" s="80" t="s">
        <v>178</v>
      </c>
      <c r="G36" s="80" t="s">
        <v>178</v>
      </c>
      <c r="H36" s="80" t="s">
        <v>169</v>
      </c>
      <c r="I36" s="80" t="s">
        <v>169</v>
      </c>
      <c r="J36" s="81" t="s">
        <v>169</v>
      </c>
    </row>
    <row r="37" spans="1:10">
      <c r="A37" s="82" t="s">
        <v>93</v>
      </c>
      <c r="B37" s="83" t="s">
        <v>183</v>
      </c>
      <c r="C37" s="83" t="s">
        <v>184</v>
      </c>
      <c r="D37" s="83" t="s">
        <v>178</v>
      </c>
      <c r="E37" s="83" t="s">
        <v>178</v>
      </c>
      <c r="F37" s="83" t="s">
        <v>184</v>
      </c>
      <c r="G37" s="83" t="s">
        <v>184</v>
      </c>
      <c r="H37" s="83" t="s">
        <v>178</v>
      </c>
      <c r="I37" s="83" t="s">
        <v>169</v>
      </c>
      <c r="J37" s="84" t="s">
        <v>169</v>
      </c>
    </row>
    <row r="38" spans="1:10" ht="28.5">
      <c r="A38" s="79" t="s">
        <v>213</v>
      </c>
      <c r="B38" s="80" t="s">
        <v>178</v>
      </c>
      <c r="C38" s="80" t="s">
        <v>169</v>
      </c>
      <c r="D38" s="80" t="s">
        <v>214</v>
      </c>
      <c r="E38" s="80" t="s">
        <v>169</v>
      </c>
      <c r="F38" s="80" t="s">
        <v>169</v>
      </c>
      <c r="G38" s="80" t="s">
        <v>169</v>
      </c>
      <c r="H38" s="80" t="s">
        <v>169</v>
      </c>
      <c r="I38" s="80" t="s">
        <v>196</v>
      </c>
      <c r="J38" s="81" t="s">
        <v>188</v>
      </c>
    </row>
    <row r="39" spans="1:10">
      <c r="A39" s="82" t="s">
        <v>95</v>
      </c>
      <c r="B39" s="83" t="s">
        <v>178</v>
      </c>
      <c r="C39" s="83" t="s">
        <v>169</v>
      </c>
      <c r="D39" s="83" t="s">
        <v>169</v>
      </c>
      <c r="E39" s="83" t="s">
        <v>169</v>
      </c>
      <c r="F39" s="83" t="s">
        <v>169</v>
      </c>
      <c r="G39" s="83" t="s">
        <v>169</v>
      </c>
      <c r="H39" s="83" t="s">
        <v>169</v>
      </c>
      <c r="I39" s="83" t="s">
        <v>169</v>
      </c>
      <c r="J39" s="84" t="s">
        <v>169</v>
      </c>
    </row>
    <row r="40" spans="1:10">
      <c r="A40" s="95" t="s">
        <v>215</v>
      </c>
      <c r="B40" s="96" t="s">
        <v>216</v>
      </c>
      <c r="C40" s="96" t="s">
        <v>217</v>
      </c>
      <c r="D40" s="96" t="s">
        <v>218</v>
      </c>
      <c r="E40" s="96">
        <v>9</v>
      </c>
      <c r="F40" s="96" t="s">
        <v>219</v>
      </c>
      <c r="G40" s="96" t="s">
        <v>220</v>
      </c>
      <c r="H40" s="96" t="s">
        <v>221</v>
      </c>
      <c r="I40" s="96" t="s">
        <v>222</v>
      </c>
      <c r="J40" s="97" t="s">
        <v>223</v>
      </c>
    </row>
  </sheetData>
  <mergeCells count="4">
    <mergeCell ref="B1:F1"/>
    <mergeCell ref="G1:G2"/>
    <mergeCell ref="H1:H2"/>
    <mergeCell ref="I1:J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09A6-0795-4BB1-BCD0-4435880ECAF8}">
  <dimension ref="A1:F49"/>
  <sheetViews>
    <sheetView topLeftCell="A40" workbookViewId="0">
      <selection activeCell="C49" sqref="C49:E4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91.5">
      <c r="A2" s="2" t="s">
        <v>2481</v>
      </c>
      <c r="B2" s="2">
        <v>53215</v>
      </c>
      <c r="C2" s="3">
        <v>62</v>
      </c>
      <c r="D2" s="3">
        <v>49</v>
      </c>
      <c r="E2" s="3">
        <v>58</v>
      </c>
      <c r="F2" s="4">
        <v>594833</v>
      </c>
    </row>
    <row r="3" spans="1:6" ht="30.75">
      <c r="A3" s="5" t="s">
        <v>2482</v>
      </c>
      <c r="B3" s="5">
        <v>53227</v>
      </c>
      <c r="C3" s="6">
        <v>60</v>
      </c>
      <c r="D3" s="6">
        <v>43</v>
      </c>
      <c r="E3" s="6">
        <v>51</v>
      </c>
      <c r="F3" s="7">
        <v>60411</v>
      </c>
    </row>
    <row r="4" spans="1:6" ht="30.75">
      <c r="A4" s="2" t="s">
        <v>2483</v>
      </c>
      <c r="B4" s="2">
        <v>53213</v>
      </c>
      <c r="C4" s="3">
        <v>60</v>
      </c>
      <c r="D4" s="3">
        <v>43</v>
      </c>
      <c r="E4" s="3">
        <v>57</v>
      </c>
      <c r="F4" s="4">
        <v>46396</v>
      </c>
    </row>
    <row r="5" spans="1:6" ht="15.75">
      <c r="A5" s="5" t="s">
        <v>2484</v>
      </c>
      <c r="B5" s="6"/>
      <c r="C5" s="6">
        <v>56</v>
      </c>
      <c r="D5" s="6">
        <v>34</v>
      </c>
      <c r="E5" s="6">
        <v>54</v>
      </c>
      <c r="F5" s="7">
        <v>78860</v>
      </c>
    </row>
    <row r="6" spans="1:6" ht="15.75">
      <c r="A6" s="2" t="s">
        <v>2485</v>
      </c>
      <c r="B6" s="3"/>
      <c r="C6" s="3">
        <v>54</v>
      </c>
      <c r="D6" s="3">
        <v>27</v>
      </c>
      <c r="E6" s="3">
        <v>66</v>
      </c>
      <c r="F6" s="4">
        <v>51320</v>
      </c>
    </row>
    <row r="7" spans="1:6" ht="30.75">
      <c r="A7" s="5" t="s">
        <v>2486</v>
      </c>
      <c r="B7" s="6"/>
      <c r="C7" s="6">
        <v>53</v>
      </c>
      <c r="D7" s="6">
        <v>27</v>
      </c>
      <c r="E7" s="6">
        <v>58</v>
      </c>
      <c r="F7" s="7">
        <v>49288</v>
      </c>
    </row>
    <row r="8" spans="1:6" ht="15.75">
      <c r="A8" s="2" t="s">
        <v>342</v>
      </c>
      <c r="B8" s="2">
        <v>53703</v>
      </c>
      <c r="C8" s="3">
        <v>50</v>
      </c>
      <c r="D8" s="3">
        <v>35</v>
      </c>
      <c r="E8" s="3">
        <v>66</v>
      </c>
      <c r="F8" s="4">
        <v>233209</v>
      </c>
    </row>
    <row r="9" spans="1:6" ht="15.75">
      <c r="A9" s="5" t="s">
        <v>2487</v>
      </c>
      <c r="B9" s="5">
        <v>53143</v>
      </c>
      <c r="C9" s="6">
        <v>49</v>
      </c>
      <c r="D9" s="9" t="s">
        <v>353</v>
      </c>
      <c r="E9" s="6">
        <v>47</v>
      </c>
      <c r="F9" s="7">
        <v>99218</v>
      </c>
    </row>
    <row r="10" spans="1:6" ht="15.75">
      <c r="A10" s="2" t="s">
        <v>522</v>
      </c>
      <c r="B10" s="2">
        <v>53110</v>
      </c>
      <c r="C10" s="3">
        <v>49</v>
      </c>
      <c r="D10" s="3">
        <v>35</v>
      </c>
      <c r="E10" s="3">
        <v>54</v>
      </c>
      <c r="F10" s="4">
        <v>18267</v>
      </c>
    </row>
    <row r="11" spans="1:6" ht="30.75">
      <c r="A11" s="5" t="s">
        <v>2488</v>
      </c>
      <c r="B11" s="6"/>
      <c r="C11" s="6">
        <v>46</v>
      </c>
      <c r="D11" s="6">
        <v>25</v>
      </c>
      <c r="E11" s="6">
        <v>59</v>
      </c>
      <c r="F11" s="7">
        <v>17442</v>
      </c>
    </row>
    <row r="12" spans="1:6" ht="30.75">
      <c r="A12" s="2" t="s">
        <v>2489</v>
      </c>
      <c r="B12" s="3"/>
      <c r="C12" s="3">
        <v>45</v>
      </c>
      <c r="D12" s="8" t="s">
        <v>353</v>
      </c>
      <c r="E12" s="3">
        <v>64</v>
      </c>
      <c r="F12" s="4">
        <v>26717</v>
      </c>
    </row>
    <row r="13" spans="1:6" ht="45.75">
      <c r="A13" s="5" t="s">
        <v>2490</v>
      </c>
      <c r="B13" s="5">
        <v>53172</v>
      </c>
      <c r="C13" s="6">
        <v>45</v>
      </c>
      <c r="D13" s="6">
        <v>34</v>
      </c>
      <c r="E13" s="6">
        <v>46</v>
      </c>
      <c r="F13" s="7">
        <v>21156</v>
      </c>
    </row>
    <row r="14" spans="1:6" ht="15.75">
      <c r="A14" s="2" t="s">
        <v>2491</v>
      </c>
      <c r="B14" s="3"/>
      <c r="C14" s="3">
        <v>44</v>
      </c>
      <c r="D14" s="8" t="s">
        <v>353</v>
      </c>
      <c r="E14" s="3">
        <v>51</v>
      </c>
      <c r="F14" s="4">
        <v>72623</v>
      </c>
    </row>
    <row r="15" spans="1:6" ht="30.75">
      <c r="A15" s="5" t="s">
        <v>2492</v>
      </c>
      <c r="B15" s="6"/>
      <c r="C15" s="6">
        <v>44</v>
      </c>
      <c r="D15" s="9" t="s">
        <v>353</v>
      </c>
      <c r="E15" s="6">
        <v>50</v>
      </c>
      <c r="F15" s="7">
        <v>43021</v>
      </c>
    </row>
    <row r="16" spans="1:6" ht="15.75">
      <c r="A16" s="2" t="s">
        <v>2493</v>
      </c>
      <c r="B16" s="3"/>
      <c r="C16" s="3">
        <v>44</v>
      </c>
      <c r="D16" s="3">
        <v>24</v>
      </c>
      <c r="E16" s="3">
        <v>49</v>
      </c>
      <c r="F16" s="4">
        <v>27244</v>
      </c>
    </row>
    <row r="17" spans="1:6" ht="15.75">
      <c r="A17" s="5" t="s">
        <v>2494</v>
      </c>
      <c r="B17" s="6"/>
      <c r="C17" s="6">
        <v>43</v>
      </c>
      <c r="D17" s="6">
        <v>28</v>
      </c>
      <c r="E17" s="6">
        <v>51</v>
      </c>
      <c r="F17" s="7">
        <v>66083</v>
      </c>
    </row>
    <row r="18" spans="1:6" ht="15.75">
      <c r="A18" s="2" t="s">
        <v>2495</v>
      </c>
      <c r="B18" s="3"/>
      <c r="C18" s="3">
        <v>43</v>
      </c>
      <c r="D18" s="8" t="s">
        <v>353</v>
      </c>
      <c r="E18" s="3">
        <v>49</v>
      </c>
      <c r="F18" s="4">
        <v>39106</v>
      </c>
    </row>
    <row r="19" spans="1:6" ht="30.75">
      <c r="A19" s="5" t="s">
        <v>2496</v>
      </c>
      <c r="B19" s="5">
        <v>54302</v>
      </c>
      <c r="C19" s="6">
        <v>42</v>
      </c>
      <c r="D19" s="6">
        <v>28</v>
      </c>
      <c r="E19" s="6">
        <v>47</v>
      </c>
      <c r="F19" s="7">
        <v>104057</v>
      </c>
    </row>
    <row r="20" spans="1:6" ht="15.75">
      <c r="A20" s="2" t="s">
        <v>2497</v>
      </c>
      <c r="B20" s="3"/>
      <c r="C20" s="3">
        <v>42</v>
      </c>
      <c r="D20" s="8" t="s">
        <v>353</v>
      </c>
      <c r="E20" s="3">
        <v>48</v>
      </c>
      <c r="F20" s="4">
        <v>36966</v>
      </c>
    </row>
    <row r="21" spans="1:6" ht="15.75">
      <c r="A21" s="5" t="s">
        <v>2498</v>
      </c>
      <c r="B21" s="6"/>
      <c r="C21" s="6">
        <v>42</v>
      </c>
      <c r="D21" s="9" t="s">
        <v>353</v>
      </c>
      <c r="E21" s="6">
        <v>49</v>
      </c>
      <c r="F21" s="7">
        <v>25501</v>
      </c>
    </row>
    <row r="22" spans="1:6" ht="30.75">
      <c r="A22" s="2" t="s">
        <v>1865</v>
      </c>
      <c r="B22" s="3"/>
      <c r="C22" s="3">
        <v>41</v>
      </c>
      <c r="D22" s="8" t="s">
        <v>353</v>
      </c>
      <c r="E22" s="3">
        <v>39</v>
      </c>
      <c r="F22" s="4">
        <v>23861</v>
      </c>
    </row>
    <row r="23" spans="1:6" ht="15.75">
      <c r="A23" s="5" t="s">
        <v>2499</v>
      </c>
      <c r="B23" s="6"/>
      <c r="C23" s="6">
        <v>41</v>
      </c>
      <c r="D23" s="9" t="s">
        <v>353</v>
      </c>
      <c r="E23" s="6">
        <v>55</v>
      </c>
      <c r="F23" s="7">
        <v>17353</v>
      </c>
    </row>
    <row r="24" spans="1:6" ht="30.75">
      <c r="A24" s="2" t="s">
        <v>1325</v>
      </c>
      <c r="B24" s="2">
        <v>53228</v>
      </c>
      <c r="C24" s="3">
        <v>40</v>
      </c>
      <c r="D24" s="3">
        <v>37</v>
      </c>
      <c r="E24" s="3">
        <v>41</v>
      </c>
      <c r="F24" s="4">
        <v>36720</v>
      </c>
    </row>
    <row r="25" spans="1:6" ht="30.75">
      <c r="A25" s="5" t="s">
        <v>2500</v>
      </c>
      <c r="B25" s="6"/>
      <c r="C25" s="6">
        <v>40</v>
      </c>
      <c r="D25" s="9" t="s">
        <v>353</v>
      </c>
      <c r="E25" s="6">
        <v>51</v>
      </c>
      <c r="F25" s="7">
        <v>18367</v>
      </c>
    </row>
    <row r="26" spans="1:6" ht="30.75">
      <c r="A26" s="2" t="s">
        <v>2501</v>
      </c>
      <c r="B26" s="3"/>
      <c r="C26" s="3">
        <v>39</v>
      </c>
      <c r="D26" s="8" t="s">
        <v>353</v>
      </c>
      <c r="E26" s="3">
        <v>47</v>
      </c>
      <c r="F26" s="4">
        <v>33736</v>
      </c>
    </row>
    <row r="27" spans="1:6" ht="15.75">
      <c r="A27" s="5" t="s">
        <v>2502</v>
      </c>
      <c r="B27" s="6"/>
      <c r="C27" s="6">
        <v>37</v>
      </c>
      <c r="D27" s="6">
        <v>21</v>
      </c>
      <c r="E27" s="6">
        <v>45</v>
      </c>
      <c r="F27" s="7">
        <v>63575</v>
      </c>
    </row>
    <row r="28" spans="1:6" ht="30.75">
      <c r="A28" s="2" t="s">
        <v>2503</v>
      </c>
      <c r="B28" s="3"/>
      <c r="C28" s="3">
        <v>36</v>
      </c>
      <c r="D28" s="8" t="s">
        <v>353</v>
      </c>
      <c r="E28" s="3">
        <v>48</v>
      </c>
      <c r="F28" s="4">
        <v>65883</v>
      </c>
    </row>
    <row r="29" spans="1:6" ht="30.75">
      <c r="A29" s="5" t="s">
        <v>2504</v>
      </c>
      <c r="B29" s="6"/>
      <c r="C29" s="6">
        <v>36</v>
      </c>
      <c r="D29" s="9" t="s">
        <v>353</v>
      </c>
      <c r="E29" s="6">
        <v>55</v>
      </c>
      <c r="F29" s="7">
        <v>19118</v>
      </c>
    </row>
    <row r="30" spans="1:6" ht="30.75">
      <c r="A30" s="2" t="s">
        <v>2505</v>
      </c>
      <c r="B30" s="3"/>
      <c r="C30" s="3">
        <v>35</v>
      </c>
      <c r="D30" s="3">
        <v>28</v>
      </c>
      <c r="E30" s="3">
        <v>38</v>
      </c>
      <c r="F30" s="4">
        <v>70718</v>
      </c>
    </row>
    <row r="31" spans="1:6" ht="30.75">
      <c r="A31" s="5" t="s">
        <v>2506</v>
      </c>
      <c r="B31" s="6"/>
      <c r="C31" s="6">
        <v>34</v>
      </c>
      <c r="D31" s="9" t="s">
        <v>353</v>
      </c>
      <c r="E31" s="6">
        <v>39</v>
      </c>
      <c r="F31" s="7">
        <v>31078</v>
      </c>
    </row>
    <row r="32" spans="1:6" ht="30.75">
      <c r="A32" s="2" t="s">
        <v>2507</v>
      </c>
      <c r="B32" s="3"/>
      <c r="C32" s="3">
        <v>33</v>
      </c>
      <c r="D32" s="8" t="s">
        <v>353</v>
      </c>
      <c r="E32" s="3">
        <v>56</v>
      </c>
      <c r="F32" s="4">
        <v>29364</v>
      </c>
    </row>
    <row r="33" spans="1:6" ht="30.75">
      <c r="A33" s="5" t="s">
        <v>2508</v>
      </c>
      <c r="B33" s="6"/>
      <c r="C33" s="6">
        <v>31</v>
      </c>
      <c r="D33" s="6">
        <v>21</v>
      </c>
      <c r="E33" s="6">
        <v>39</v>
      </c>
      <c r="F33" s="7">
        <v>16963</v>
      </c>
    </row>
    <row r="34" spans="1:6" ht="15.75">
      <c r="A34" s="2" t="s">
        <v>1541</v>
      </c>
      <c r="B34" s="3"/>
      <c r="C34" s="3">
        <v>30</v>
      </c>
      <c r="D34" s="3">
        <v>20</v>
      </c>
      <c r="E34" s="3">
        <v>58</v>
      </c>
      <c r="F34" s="4">
        <v>25260</v>
      </c>
    </row>
    <row r="35" spans="1:6" ht="15.75">
      <c r="A35" s="5" t="s">
        <v>2509</v>
      </c>
      <c r="B35" s="6"/>
      <c r="C35" s="6">
        <v>30</v>
      </c>
      <c r="D35" s="6">
        <v>17</v>
      </c>
      <c r="E35" s="6">
        <v>40</v>
      </c>
      <c r="F35" s="7">
        <v>23800</v>
      </c>
    </row>
    <row r="36" spans="1:6" ht="15.75">
      <c r="A36" s="2" t="s">
        <v>2510</v>
      </c>
      <c r="B36" s="3"/>
      <c r="C36" s="3">
        <v>28</v>
      </c>
      <c r="D36" s="3">
        <v>10</v>
      </c>
      <c r="E36" s="3">
        <v>41</v>
      </c>
      <c r="F36" s="4">
        <v>17736</v>
      </c>
    </row>
    <row r="37" spans="1:6" ht="30.75">
      <c r="A37" s="5" t="s">
        <v>2511</v>
      </c>
      <c r="B37" s="5">
        <v>53051</v>
      </c>
      <c r="C37" s="6">
        <v>27</v>
      </c>
      <c r="D37" s="6">
        <v>5</v>
      </c>
      <c r="E37" s="6">
        <v>35</v>
      </c>
      <c r="F37" s="7">
        <v>35626</v>
      </c>
    </row>
    <row r="38" spans="1:6" ht="30.75">
      <c r="A38" s="2" t="s">
        <v>2512</v>
      </c>
      <c r="B38" s="2">
        <v>53154</v>
      </c>
      <c r="C38" s="3">
        <v>22</v>
      </c>
      <c r="D38" s="3">
        <v>19</v>
      </c>
      <c r="E38" s="3">
        <v>38</v>
      </c>
      <c r="F38" s="4">
        <v>34451</v>
      </c>
    </row>
    <row r="39" spans="1:6" ht="30.75">
      <c r="A39" s="5" t="s">
        <v>1470</v>
      </c>
      <c r="B39" s="5">
        <v>53022</v>
      </c>
      <c r="C39" s="6">
        <v>22</v>
      </c>
      <c r="D39" s="6">
        <v>3</v>
      </c>
      <c r="E39" s="6">
        <v>33</v>
      </c>
      <c r="F39" s="7">
        <v>19749</v>
      </c>
    </row>
    <row r="40" spans="1:6" ht="30.75">
      <c r="A40" s="2" t="s">
        <v>1176</v>
      </c>
      <c r="B40" s="2">
        <v>53005</v>
      </c>
      <c r="C40" s="3">
        <v>20</v>
      </c>
      <c r="D40" s="3">
        <v>8</v>
      </c>
      <c r="E40" s="3">
        <v>33</v>
      </c>
      <c r="F40" s="4">
        <v>37920</v>
      </c>
    </row>
    <row r="41" spans="1:6" ht="30.75">
      <c r="A41" s="5" t="s">
        <v>1580</v>
      </c>
      <c r="B41" s="6"/>
      <c r="C41" s="6">
        <v>20</v>
      </c>
      <c r="D41" s="9" t="s">
        <v>353</v>
      </c>
      <c r="E41" s="6">
        <v>34</v>
      </c>
      <c r="F41" s="7">
        <v>26197</v>
      </c>
    </row>
    <row r="42" spans="1:6" ht="30.75">
      <c r="A42" s="2" t="s">
        <v>2513</v>
      </c>
      <c r="B42" s="2">
        <v>53151</v>
      </c>
      <c r="C42" s="3">
        <v>19</v>
      </c>
      <c r="D42" s="8" t="s">
        <v>353</v>
      </c>
      <c r="E42" s="3">
        <v>34</v>
      </c>
      <c r="F42" s="4">
        <v>39584</v>
      </c>
    </row>
    <row r="43" spans="1:6" ht="15.75">
      <c r="A43" s="5" t="s">
        <v>2514</v>
      </c>
      <c r="B43" s="6"/>
      <c r="C43" s="6">
        <v>18</v>
      </c>
      <c r="D43" s="9" t="s">
        <v>353</v>
      </c>
      <c r="E43" s="6">
        <v>38</v>
      </c>
      <c r="F43" s="7">
        <v>17399</v>
      </c>
    </row>
    <row r="44" spans="1:6" ht="15.75">
      <c r="A44" s="2" t="s">
        <v>1327</v>
      </c>
      <c r="B44" s="2">
        <v>53132</v>
      </c>
      <c r="C44" s="3">
        <v>17</v>
      </c>
      <c r="D44" s="8" t="s">
        <v>353</v>
      </c>
      <c r="E44" s="3">
        <v>31</v>
      </c>
      <c r="F44" s="4">
        <v>35451</v>
      </c>
    </row>
    <row r="45" spans="1:6" ht="15.75">
      <c r="A45" s="5" t="s">
        <v>2515</v>
      </c>
      <c r="B45" s="5">
        <v>53150</v>
      </c>
      <c r="C45" s="6">
        <v>16</v>
      </c>
      <c r="D45" s="9" t="s">
        <v>353</v>
      </c>
      <c r="E45" s="6">
        <v>37</v>
      </c>
      <c r="F45" s="7">
        <v>24135</v>
      </c>
    </row>
    <row r="46" spans="1:6" ht="15.75">
      <c r="A46" s="2" t="s">
        <v>2516</v>
      </c>
      <c r="B46" s="2">
        <v>53092</v>
      </c>
      <c r="C46" s="3">
        <v>11</v>
      </c>
      <c r="D46" s="8" t="s">
        <v>353</v>
      </c>
      <c r="E46" s="3">
        <v>32</v>
      </c>
      <c r="F46" s="4">
        <v>23132</v>
      </c>
    </row>
    <row r="47" spans="1:6" ht="30.75">
      <c r="A47" s="5" t="s">
        <v>2517</v>
      </c>
      <c r="B47" s="5">
        <v>53158</v>
      </c>
      <c r="C47" s="6">
        <v>11</v>
      </c>
      <c r="D47" s="9" t="s">
        <v>353</v>
      </c>
      <c r="E47" s="6">
        <v>35</v>
      </c>
      <c r="F47" s="7">
        <v>19719</v>
      </c>
    </row>
    <row r="48" spans="1:6" ht="30.75">
      <c r="A48" s="2" t="s">
        <v>2518</v>
      </c>
      <c r="B48" s="2">
        <v>53402</v>
      </c>
      <c r="C48" s="3">
        <v>10</v>
      </c>
      <c r="D48" s="8" t="s">
        <v>353</v>
      </c>
      <c r="E48" s="3">
        <v>29</v>
      </c>
      <c r="F48" s="4">
        <v>24705</v>
      </c>
    </row>
    <row r="49" spans="1:6" ht="15.75">
      <c r="A49" s="2" t="s">
        <v>384</v>
      </c>
      <c r="B49" s="2"/>
      <c r="C49" s="3">
        <f>MEDIAN(C2:C48)</f>
        <v>40</v>
      </c>
      <c r="D49" s="3">
        <f t="shared" ref="D49:E49" si="0">MEDIAN(D2:D48)</f>
        <v>27</v>
      </c>
      <c r="E49" s="3">
        <f t="shared" si="0"/>
        <v>47</v>
      </c>
      <c r="F49" s="4"/>
    </row>
  </sheetData>
  <hyperlinks>
    <hyperlink ref="A2" r:id="rId1" xr:uid="{881AE0BC-1250-450A-A678-2018B36349B8}"/>
    <hyperlink ref="B2" r:id="rId2" display="53215" xr:uid="{CCA94343-2B0E-4FF5-A585-07FABE10E882}"/>
    <hyperlink ref="A3" r:id="rId3" xr:uid="{D7519DFE-F027-4286-AC2A-3E55B30F19AE}"/>
    <hyperlink ref="B3" r:id="rId4" display="53227" xr:uid="{B5BE1CC6-35A4-492F-904A-56E2578B48D2}"/>
    <hyperlink ref="A4" r:id="rId5" xr:uid="{C5853683-BB3C-452D-8C7A-831CDC90350A}"/>
    <hyperlink ref="B4" r:id="rId6" display="53213" xr:uid="{B9875E8D-E909-4728-9CD1-4110EAF12F92}"/>
    <hyperlink ref="A5" r:id="rId7" xr:uid="{0C7237AF-2FFD-4013-A9BE-87479D1F52A6}"/>
    <hyperlink ref="A6" r:id="rId8" xr:uid="{381F5858-0B88-4747-B02B-37886E49E92C}"/>
    <hyperlink ref="A7" r:id="rId9" xr:uid="{BA177753-466D-4E9E-B274-C12EBB6835E4}"/>
    <hyperlink ref="A8" r:id="rId10" xr:uid="{B092D57C-5BE7-4005-BA7D-2CA3E8CA6168}"/>
    <hyperlink ref="B8" r:id="rId11" display="53703" xr:uid="{B29D4DC6-3CC6-4C17-8452-D56383343DB0}"/>
    <hyperlink ref="A9" r:id="rId12" xr:uid="{762D4285-A6F2-46F5-9DA8-EE02E3F9E6EB}"/>
    <hyperlink ref="B9" r:id="rId13" display="53143" xr:uid="{A3D1D7C5-5F2E-4CA4-8BEE-2BE5237469B4}"/>
    <hyperlink ref="A10" r:id="rId14" xr:uid="{3638A679-97C4-43EF-A75C-A955CAE788A6}"/>
    <hyperlink ref="B10" r:id="rId15" display="53110" xr:uid="{EFE82EA1-4C40-457B-8547-67D3EF9C54A5}"/>
    <hyperlink ref="A11" r:id="rId16" xr:uid="{B2C88FB1-D9BD-4BE9-99C5-9673FBEF8AF8}"/>
    <hyperlink ref="A12" r:id="rId17" xr:uid="{8154EFBA-B6AC-4CA5-9370-DBE0259B4AF8}"/>
    <hyperlink ref="A13" r:id="rId18" xr:uid="{5E18D4C2-21D6-497D-8FDE-6BFA3340A208}"/>
    <hyperlink ref="B13" r:id="rId19" display="53172" xr:uid="{43430AB0-C5BC-4774-9A90-E1721F67B067}"/>
    <hyperlink ref="A14" r:id="rId20" xr:uid="{5CD71EFD-74A5-4AF6-BED9-1330B484599A}"/>
    <hyperlink ref="A15" r:id="rId21" xr:uid="{D39A246A-35A3-4C02-8DD4-18C536C48AE8}"/>
    <hyperlink ref="A16" r:id="rId22" xr:uid="{F406B279-DCC7-4142-8BD1-A38ACCB7D167}"/>
    <hyperlink ref="A17" r:id="rId23" xr:uid="{4D1DFDB4-C871-444C-BBE6-9591A6909B38}"/>
    <hyperlink ref="A18" r:id="rId24" xr:uid="{BE50D44A-2EC4-49D7-BA38-5FC23F1C5B7A}"/>
    <hyperlink ref="A19" r:id="rId25" xr:uid="{9A11FB4B-F69A-4540-BAA1-D98FD4CB55D3}"/>
    <hyperlink ref="B19" r:id="rId26" display="54302" xr:uid="{83BF8888-5FBD-4EA0-AD31-051F76E3B8F1}"/>
    <hyperlink ref="A20" r:id="rId27" xr:uid="{4390C536-EA06-4561-AD45-D7F0868FDA59}"/>
    <hyperlink ref="A21" r:id="rId28" xr:uid="{DB80CF0A-DD72-400D-9397-D09B44F37FA6}"/>
    <hyperlink ref="A22" r:id="rId29" xr:uid="{6519C460-3ED0-4A5D-BF78-BB0229B98173}"/>
    <hyperlink ref="A23" r:id="rId30" xr:uid="{AD5ED575-B0AC-4389-97E7-B3E648467064}"/>
    <hyperlink ref="A24" r:id="rId31" xr:uid="{E616840C-461B-4097-AFC7-4BB0E9F32AD8}"/>
    <hyperlink ref="B24" r:id="rId32" display="53228" xr:uid="{BDA34015-C7E7-45F5-AE2B-C49A878D327F}"/>
    <hyperlink ref="A25" r:id="rId33" xr:uid="{A1E8D949-964B-4AA6-814A-22CCDCDCBB6C}"/>
    <hyperlink ref="A26" r:id="rId34" xr:uid="{0FB77F42-B45E-4015-B2BA-7EE572B318F2}"/>
    <hyperlink ref="A27" r:id="rId35" xr:uid="{D9AB269B-0CF7-4345-99CF-1422D0DDD582}"/>
    <hyperlink ref="A28" r:id="rId36" xr:uid="{280C992C-1136-45A0-8A12-58EC49B6F22C}"/>
    <hyperlink ref="A29" r:id="rId37" xr:uid="{C892042D-6634-4627-ABE4-91E48F79433A}"/>
    <hyperlink ref="A30" r:id="rId38" xr:uid="{627C0AD3-BA84-4E5E-B83C-AF69ABD87EC3}"/>
    <hyperlink ref="A31" r:id="rId39" xr:uid="{BC3D673D-2BB2-4013-852D-59CB297E4245}"/>
    <hyperlink ref="A32" r:id="rId40" xr:uid="{F36B65EC-9AA3-4496-98FF-9D9F1F0C593C}"/>
    <hyperlink ref="A33" r:id="rId41" xr:uid="{16A54204-F881-4A9A-88A5-52F9151DCC8D}"/>
    <hyperlink ref="A34" r:id="rId42" xr:uid="{25654F52-6478-4899-84CE-FAA3C9A807A5}"/>
    <hyperlink ref="A35" r:id="rId43" xr:uid="{1C59F257-314B-4A57-8C16-D3E4F7A1E30B}"/>
    <hyperlink ref="A36" r:id="rId44" xr:uid="{319001C6-402D-47EF-B835-264CA97E9658}"/>
    <hyperlink ref="A37" r:id="rId45" xr:uid="{CB2B416B-5C3B-4B60-82B3-23677E616422}"/>
    <hyperlink ref="B37" r:id="rId46" display="53051" xr:uid="{EFE78B6E-5E12-4450-A956-944E04462D3A}"/>
    <hyperlink ref="A38" r:id="rId47" xr:uid="{7BF83801-726D-4A3A-905A-12FCB46F8068}"/>
    <hyperlink ref="B38" r:id="rId48" display="53154" xr:uid="{2EBB84EF-28EE-41B9-98AB-A3E0E04DFB71}"/>
    <hyperlink ref="A39" r:id="rId49" xr:uid="{B14029FB-D3D9-49D6-9AED-C48FFBA683B8}"/>
    <hyperlink ref="B39" r:id="rId50" display="53022" xr:uid="{DF0B72F6-958D-4BF8-A3AA-FC8FCEF5F319}"/>
    <hyperlink ref="A40" r:id="rId51" xr:uid="{19D06739-E2D4-4524-BE70-E949B8158F5C}"/>
    <hyperlink ref="B40" r:id="rId52" display="53005" xr:uid="{880E923C-3386-435A-B510-14ED4E1E4A33}"/>
    <hyperlink ref="A41" r:id="rId53" xr:uid="{B67C3C95-8F15-4AE4-8FEA-2A6C801ABE2C}"/>
    <hyperlink ref="A42" r:id="rId54" xr:uid="{DFBAFCC1-6971-43D2-92B0-FB2F49AEA1EC}"/>
    <hyperlink ref="B42" r:id="rId55" display="53151" xr:uid="{133FF218-D5B2-480E-B231-86198A6FD103}"/>
    <hyperlink ref="A43" r:id="rId56" xr:uid="{23825EC9-B1E7-4D2C-A4AF-E00C5EDCD1B6}"/>
    <hyperlink ref="A44" r:id="rId57" xr:uid="{07DF3E48-3C71-4511-B6F9-E40E6707E272}"/>
    <hyperlink ref="B44" r:id="rId58" display="53132" xr:uid="{AB695D12-671A-4C38-BD4D-610C6E3C4EB9}"/>
    <hyperlink ref="A45" r:id="rId59" xr:uid="{52EBEA0E-67A6-48A0-8BCD-58DDABCE7D58}"/>
    <hyperlink ref="B45" r:id="rId60" display="53150" xr:uid="{57BBDAC9-DBD3-42D8-9562-D3C22711283B}"/>
    <hyperlink ref="A46" r:id="rId61" xr:uid="{D2A75B06-F3DD-45DF-A8F0-B9E5A4ED56F6}"/>
    <hyperlink ref="B46" r:id="rId62" display="53092" xr:uid="{403431F6-B401-4484-B3CB-46FC377802D3}"/>
    <hyperlink ref="A47" r:id="rId63" xr:uid="{67FE1DDC-84CC-4FEE-A04A-CB1C9C5E849E}"/>
    <hyperlink ref="B47" r:id="rId64" display="53158" xr:uid="{7EC46DE5-A579-4719-A235-836D07E0434A}"/>
    <hyperlink ref="A48" r:id="rId65" xr:uid="{E7316692-FAE4-402C-ACF0-973AE8F6AC90}"/>
    <hyperlink ref="B48" r:id="rId66" display="53402" xr:uid="{353814A4-1FAF-4CB5-ABFB-2ADDE5DD22C1}"/>
  </hyperlinks>
  <pageMargins left="0.7" right="0.7" top="0.75" bottom="0.75" header="0.3" footer="0.3"/>
  <tableParts count="1">
    <tablePart r:id="rId67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6253-713B-450D-9166-721B033964D6}">
  <dimension ref="A1:F8"/>
  <sheetViews>
    <sheetView workbookViewId="0">
      <selection activeCell="C8" sqref="C8:E8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ht="30.75">
      <c r="A2" s="2" t="s">
        <v>2519</v>
      </c>
      <c r="B2" s="3"/>
      <c r="C2" s="3">
        <v>36</v>
      </c>
      <c r="D2" s="8" t="s">
        <v>353</v>
      </c>
      <c r="E2" s="3">
        <v>49</v>
      </c>
      <c r="F2" s="4">
        <v>59466</v>
      </c>
    </row>
    <row r="3" spans="1:6" ht="15.75">
      <c r="A3" s="5" t="s">
        <v>2520</v>
      </c>
      <c r="B3" s="6"/>
      <c r="C3" s="6">
        <v>36</v>
      </c>
      <c r="D3" s="9" t="s">
        <v>353</v>
      </c>
      <c r="E3" s="6">
        <v>42</v>
      </c>
      <c r="F3" s="7">
        <v>55316</v>
      </c>
    </row>
    <row r="4" spans="1:6" ht="15.75">
      <c r="A4" s="2" t="s">
        <v>2521</v>
      </c>
      <c r="B4" s="3"/>
      <c r="C4" s="3">
        <v>35</v>
      </c>
      <c r="D4" s="8" t="s">
        <v>353</v>
      </c>
      <c r="E4" s="3">
        <v>74</v>
      </c>
      <c r="F4" s="4">
        <v>30816</v>
      </c>
    </row>
    <row r="5" spans="1:6" ht="15.75">
      <c r="A5" s="5" t="s">
        <v>2522</v>
      </c>
      <c r="B5" s="6"/>
      <c r="C5" s="6">
        <v>30</v>
      </c>
      <c r="D5" s="9" t="s">
        <v>353</v>
      </c>
      <c r="E5" s="6">
        <v>40</v>
      </c>
      <c r="F5" s="7">
        <v>17444</v>
      </c>
    </row>
    <row r="6" spans="1:6" ht="30.75">
      <c r="A6" s="2" t="s">
        <v>2523</v>
      </c>
      <c r="B6" s="3"/>
      <c r="C6" s="3">
        <v>26</v>
      </c>
      <c r="D6" s="8" t="s">
        <v>353</v>
      </c>
      <c r="E6" s="3">
        <v>32</v>
      </c>
      <c r="F6" s="4">
        <v>23036</v>
      </c>
    </row>
    <row r="7" spans="1:6" ht="15.75">
      <c r="A7" s="5" t="s">
        <v>2524</v>
      </c>
      <c r="B7" s="6"/>
      <c r="C7" s="6">
        <v>22</v>
      </c>
      <c r="D7" s="9" t="s">
        <v>353</v>
      </c>
      <c r="E7" s="6">
        <v>31</v>
      </c>
      <c r="F7" s="7">
        <v>29087</v>
      </c>
    </row>
    <row r="8" spans="1:6" ht="15.75">
      <c r="A8" s="5" t="s">
        <v>384</v>
      </c>
      <c r="B8" s="6"/>
      <c r="C8" s="22">
        <f>MEDIAN(C2:C7)</f>
        <v>32.5</v>
      </c>
      <c r="D8" s="22" t="e">
        <f t="shared" ref="D8:E8" si="0">MEDIAN(D2:D7)</f>
        <v>#NUM!</v>
      </c>
      <c r="E8" s="22">
        <f t="shared" si="0"/>
        <v>41</v>
      </c>
      <c r="F8" s="7"/>
    </row>
  </sheetData>
  <hyperlinks>
    <hyperlink ref="A2" r:id="rId1" xr:uid="{DF04EE5B-29D0-4FDB-A00D-B62522250DED}"/>
    <hyperlink ref="A3" r:id="rId2" xr:uid="{498CDBCC-57CB-4B30-94D0-75508E49C75A}"/>
    <hyperlink ref="A4" r:id="rId3" xr:uid="{A7B14F05-4C23-49FD-BA16-AC6F20BB2528}"/>
    <hyperlink ref="A5" r:id="rId4" xr:uid="{E5A277E2-3C02-4407-B62D-FBE8C3E968E2}"/>
    <hyperlink ref="A6" r:id="rId5" xr:uid="{21BEA886-8D01-4509-8AD7-63671E694E80}"/>
    <hyperlink ref="A7" r:id="rId6" xr:uid="{A136FDA2-86B5-4965-BD19-C7C7B00DD6FF}"/>
  </hyperlinks>
  <pageMargins left="0.7" right="0.7" top="0.75" bottom="0.75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7B9D-D8D4-49EA-AAB0-5EAD48CEE93F}">
  <dimension ref="A1:H51"/>
  <sheetViews>
    <sheetView topLeftCell="G1" workbookViewId="0">
      <selection activeCell="G2" sqref="G2"/>
    </sheetView>
  </sheetViews>
  <sheetFormatPr defaultRowHeight="15"/>
  <cols>
    <col min="3" max="3" width="16.42578125" bestFit="1" customWidth="1"/>
    <col min="4" max="4" width="18.5703125" bestFit="1" customWidth="1"/>
    <col min="5" max="5" width="13.85546875" bestFit="1" customWidth="1"/>
    <col min="6" max="6" width="27.42578125" bestFit="1" customWidth="1"/>
    <col min="7" max="7" width="20.42578125" bestFit="1" customWidth="1"/>
  </cols>
  <sheetData>
    <row r="1" spans="1:8" ht="18">
      <c r="A1" s="29" t="s">
        <v>224</v>
      </c>
      <c r="B1" s="29" t="s">
        <v>225</v>
      </c>
      <c r="C1" s="29" t="s">
        <v>226</v>
      </c>
      <c r="D1" s="29" t="s">
        <v>227</v>
      </c>
      <c r="E1" s="29" t="s">
        <v>228</v>
      </c>
      <c r="F1" s="29" t="s">
        <v>229</v>
      </c>
      <c r="G1" s="29" t="s">
        <v>230</v>
      </c>
      <c r="H1" s="29" t="s">
        <v>231</v>
      </c>
    </row>
    <row r="2" spans="1:8" ht="15.75">
      <c r="A2" s="30">
        <v>43</v>
      </c>
      <c r="B2" s="30" t="s">
        <v>38</v>
      </c>
      <c r="C2" s="30">
        <v>46.3</v>
      </c>
      <c r="D2" s="30">
        <v>1</v>
      </c>
      <c r="E2" s="30">
        <v>41</v>
      </c>
      <c r="F2" s="30">
        <v>46</v>
      </c>
      <c r="G2" s="30">
        <v>41</v>
      </c>
      <c r="H2" s="30">
        <v>33</v>
      </c>
    </row>
    <row r="3" spans="1:8" ht="15.75">
      <c r="A3" s="30">
        <v>49</v>
      </c>
      <c r="B3" s="30" t="s">
        <v>42</v>
      </c>
      <c r="C3" s="30">
        <v>40.299999999999997</v>
      </c>
      <c r="D3" s="30">
        <v>42</v>
      </c>
      <c r="E3" s="30">
        <v>18</v>
      </c>
      <c r="F3" s="30">
        <v>35</v>
      </c>
      <c r="G3" s="30">
        <v>50</v>
      </c>
      <c r="H3" s="30">
        <v>44</v>
      </c>
    </row>
    <row r="4" spans="1:8" ht="15.75">
      <c r="A4" s="30">
        <v>39</v>
      </c>
      <c r="B4" s="30" t="s">
        <v>44</v>
      </c>
      <c r="C4" s="30">
        <v>47.62</v>
      </c>
      <c r="D4" s="30">
        <v>24</v>
      </c>
      <c r="E4" s="30">
        <v>16</v>
      </c>
      <c r="F4" s="30">
        <v>41</v>
      </c>
      <c r="G4" s="30">
        <v>24</v>
      </c>
      <c r="H4" s="30">
        <v>39</v>
      </c>
    </row>
    <row r="5" spans="1:8" ht="15.75">
      <c r="A5" s="30">
        <v>45</v>
      </c>
      <c r="B5" s="30" t="s">
        <v>48</v>
      </c>
      <c r="C5" s="30">
        <v>42.04</v>
      </c>
      <c r="D5" s="30">
        <v>5</v>
      </c>
      <c r="E5" s="30">
        <v>39</v>
      </c>
      <c r="F5" s="30">
        <v>43</v>
      </c>
      <c r="G5" s="30">
        <v>48</v>
      </c>
      <c r="H5" s="30">
        <v>47</v>
      </c>
    </row>
    <row r="6" spans="1:8" ht="15.75">
      <c r="A6" s="30">
        <v>24</v>
      </c>
      <c r="B6" s="30" t="s">
        <v>49</v>
      </c>
      <c r="C6" s="30">
        <v>52.53</v>
      </c>
      <c r="D6" s="30">
        <v>50</v>
      </c>
      <c r="E6" s="30">
        <v>12</v>
      </c>
      <c r="F6" s="30">
        <v>25</v>
      </c>
      <c r="G6" s="30">
        <v>2</v>
      </c>
      <c r="H6" s="30">
        <v>29</v>
      </c>
    </row>
    <row r="7" spans="1:8" ht="15.75">
      <c r="A7" s="30">
        <v>18</v>
      </c>
      <c r="B7" s="30" t="s">
        <v>51</v>
      </c>
      <c r="C7" s="30">
        <v>54.28</v>
      </c>
      <c r="D7" s="30">
        <v>28</v>
      </c>
      <c r="E7" s="30">
        <v>10</v>
      </c>
      <c r="F7" s="30">
        <v>10</v>
      </c>
      <c r="G7" s="30">
        <v>10</v>
      </c>
      <c r="H7" s="30">
        <v>43</v>
      </c>
    </row>
    <row r="8" spans="1:8" ht="15.75">
      <c r="A8" s="30">
        <v>26</v>
      </c>
      <c r="B8" s="30" t="s">
        <v>52</v>
      </c>
      <c r="C8" s="30">
        <v>52</v>
      </c>
      <c r="D8" s="30">
        <v>45</v>
      </c>
      <c r="E8" s="30">
        <v>43</v>
      </c>
      <c r="F8" s="30">
        <v>5</v>
      </c>
      <c r="G8" s="30">
        <v>20</v>
      </c>
      <c r="H8" s="30">
        <v>13</v>
      </c>
    </row>
    <row r="9" spans="1:8" ht="15.75">
      <c r="A9" s="30">
        <v>32</v>
      </c>
      <c r="B9" s="30" t="s">
        <v>54</v>
      </c>
      <c r="C9" s="30">
        <v>50.65</v>
      </c>
      <c r="D9" s="30">
        <v>21</v>
      </c>
      <c r="E9" s="30">
        <v>38</v>
      </c>
      <c r="F9" s="30">
        <v>21</v>
      </c>
      <c r="G9" s="30">
        <v>47</v>
      </c>
      <c r="H9" s="30">
        <v>25</v>
      </c>
    </row>
    <row r="10" spans="1:8" ht="15.75">
      <c r="A10" s="30">
        <v>6</v>
      </c>
      <c r="B10" s="30" t="s">
        <v>55</v>
      </c>
      <c r="C10" s="30">
        <v>58.81</v>
      </c>
      <c r="D10" s="30">
        <v>33</v>
      </c>
      <c r="E10" s="30">
        <v>14</v>
      </c>
      <c r="F10" s="30">
        <v>17</v>
      </c>
      <c r="G10" s="30">
        <v>5</v>
      </c>
      <c r="H10" s="30">
        <v>15</v>
      </c>
    </row>
    <row r="11" spans="1:8" ht="15.75">
      <c r="A11" s="30">
        <v>30</v>
      </c>
      <c r="B11" s="30" t="s">
        <v>56</v>
      </c>
      <c r="C11" s="30">
        <v>51.18</v>
      </c>
      <c r="D11" s="30">
        <v>17</v>
      </c>
      <c r="E11" s="30">
        <v>20</v>
      </c>
      <c r="F11" s="30">
        <v>40</v>
      </c>
      <c r="G11" s="30">
        <v>18</v>
      </c>
      <c r="H11" s="30">
        <v>24</v>
      </c>
    </row>
    <row r="12" spans="1:8" ht="15.75">
      <c r="A12" s="30">
        <v>35</v>
      </c>
      <c r="B12" s="30" t="s">
        <v>57</v>
      </c>
      <c r="C12" s="30">
        <v>48.75</v>
      </c>
      <c r="D12" s="30">
        <v>49</v>
      </c>
      <c r="E12" s="30">
        <v>13</v>
      </c>
      <c r="F12" s="30">
        <v>4</v>
      </c>
      <c r="G12" s="30">
        <v>42</v>
      </c>
      <c r="H12" s="30">
        <v>36</v>
      </c>
    </row>
    <row r="13" spans="1:8" ht="15.75">
      <c r="A13" s="30">
        <v>8</v>
      </c>
      <c r="B13" s="30" t="s">
        <v>58</v>
      </c>
      <c r="C13" s="30">
        <v>58.36</v>
      </c>
      <c r="D13" s="30">
        <v>13</v>
      </c>
      <c r="E13" s="30">
        <v>7</v>
      </c>
      <c r="F13" s="30">
        <v>26</v>
      </c>
      <c r="G13" s="30">
        <v>23</v>
      </c>
      <c r="H13" s="30">
        <v>9</v>
      </c>
    </row>
    <row r="14" spans="1:8" ht="15.75">
      <c r="A14" s="30">
        <v>13</v>
      </c>
      <c r="B14" s="30" t="s">
        <v>59</v>
      </c>
      <c r="C14" s="30">
        <v>56.81</v>
      </c>
      <c r="D14" s="30">
        <v>36</v>
      </c>
      <c r="E14" s="30">
        <v>48</v>
      </c>
      <c r="F14" s="30">
        <v>29</v>
      </c>
      <c r="G14" s="30">
        <v>4</v>
      </c>
      <c r="H14" s="30">
        <v>2</v>
      </c>
    </row>
    <row r="15" spans="1:8" ht="15.75">
      <c r="A15" s="30">
        <v>22</v>
      </c>
      <c r="B15" s="30" t="s">
        <v>60</v>
      </c>
      <c r="C15" s="30">
        <v>52.87</v>
      </c>
      <c r="D15" s="30">
        <v>3</v>
      </c>
      <c r="E15" s="30">
        <v>42</v>
      </c>
      <c r="F15" s="30">
        <v>30</v>
      </c>
      <c r="G15" s="30">
        <v>30</v>
      </c>
      <c r="H15" s="30">
        <v>19</v>
      </c>
    </row>
    <row r="16" spans="1:8" ht="15.75">
      <c r="A16" s="30">
        <v>11</v>
      </c>
      <c r="B16" s="30" t="s">
        <v>61</v>
      </c>
      <c r="C16" s="30">
        <v>57.1</v>
      </c>
      <c r="D16" s="30">
        <v>20</v>
      </c>
      <c r="E16" s="30">
        <v>27</v>
      </c>
      <c r="F16" s="30">
        <v>11</v>
      </c>
      <c r="G16" s="30">
        <v>16</v>
      </c>
      <c r="H16" s="30">
        <v>20</v>
      </c>
    </row>
    <row r="17" spans="1:8" ht="15.75">
      <c r="A17" s="30">
        <v>20</v>
      </c>
      <c r="B17" s="30" t="s">
        <v>62</v>
      </c>
      <c r="C17" s="30">
        <v>53.11</v>
      </c>
      <c r="D17" s="30">
        <v>25</v>
      </c>
      <c r="E17" s="30">
        <v>19</v>
      </c>
      <c r="F17" s="30">
        <v>27</v>
      </c>
      <c r="G17" s="30">
        <v>22</v>
      </c>
      <c r="H17" s="30">
        <v>26</v>
      </c>
    </row>
    <row r="18" spans="1:8" ht="15.75">
      <c r="A18" s="30">
        <v>42</v>
      </c>
      <c r="B18" s="30" t="s">
        <v>63</v>
      </c>
      <c r="C18" s="30">
        <v>46.5</v>
      </c>
      <c r="D18" s="30">
        <v>9</v>
      </c>
      <c r="E18" s="30">
        <v>44</v>
      </c>
      <c r="F18" s="30">
        <v>42</v>
      </c>
      <c r="G18" s="30">
        <v>46</v>
      </c>
      <c r="H18" s="30">
        <v>30</v>
      </c>
    </row>
    <row r="19" spans="1:8" ht="15.75">
      <c r="A19" s="30">
        <v>48</v>
      </c>
      <c r="B19" s="30" t="s">
        <v>64</v>
      </c>
      <c r="C19" s="30">
        <v>40.43</v>
      </c>
      <c r="D19" s="30">
        <v>19</v>
      </c>
      <c r="E19" s="30">
        <v>47</v>
      </c>
      <c r="F19" s="30">
        <v>48</v>
      </c>
      <c r="G19" s="30">
        <v>38</v>
      </c>
      <c r="H19" s="30">
        <v>42</v>
      </c>
    </row>
    <row r="20" spans="1:8" ht="15.75">
      <c r="A20" s="30">
        <v>12</v>
      </c>
      <c r="B20" s="30" t="s">
        <v>65</v>
      </c>
      <c r="C20" s="30">
        <v>57.08</v>
      </c>
      <c r="D20" s="30">
        <v>35</v>
      </c>
      <c r="E20" s="30">
        <v>9</v>
      </c>
      <c r="F20" s="30">
        <v>13</v>
      </c>
      <c r="G20" s="30">
        <v>28</v>
      </c>
      <c r="H20" s="30">
        <v>8</v>
      </c>
    </row>
    <row r="21" spans="1:8" ht="15.75">
      <c r="A21" s="30">
        <v>27</v>
      </c>
      <c r="B21" s="30" t="s">
        <v>66</v>
      </c>
      <c r="C21" s="30">
        <v>51.95</v>
      </c>
      <c r="D21" s="30">
        <v>38</v>
      </c>
      <c r="E21" s="30">
        <v>36</v>
      </c>
      <c r="F21" s="30">
        <v>18</v>
      </c>
      <c r="G21" s="30">
        <v>34</v>
      </c>
      <c r="H21" s="30">
        <v>14</v>
      </c>
    </row>
    <row r="22" spans="1:8" ht="15.75">
      <c r="A22" s="30">
        <v>1</v>
      </c>
      <c r="B22" s="30" t="s">
        <v>67</v>
      </c>
      <c r="C22" s="30">
        <v>61.67</v>
      </c>
      <c r="D22" s="30">
        <v>44</v>
      </c>
      <c r="E22" s="30">
        <v>11</v>
      </c>
      <c r="F22" s="30">
        <v>1</v>
      </c>
      <c r="G22" s="30">
        <v>6</v>
      </c>
      <c r="H22" s="30">
        <v>6</v>
      </c>
    </row>
    <row r="23" spans="1:8" ht="15.75">
      <c r="A23" s="30">
        <v>25</v>
      </c>
      <c r="B23" s="30" t="s">
        <v>68</v>
      </c>
      <c r="C23" s="30">
        <v>52.09</v>
      </c>
      <c r="D23" s="30">
        <v>14</v>
      </c>
      <c r="E23" s="30">
        <v>46</v>
      </c>
      <c r="F23" s="30">
        <v>33</v>
      </c>
      <c r="G23" s="30">
        <v>12</v>
      </c>
      <c r="H23" s="30">
        <v>21</v>
      </c>
    </row>
    <row r="24" spans="1:8" ht="15.75">
      <c r="A24" s="30">
        <v>10</v>
      </c>
      <c r="B24" s="30" t="s">
        <v>69</v>
      </c>
      <c r="C24" s="30">
        <v>57.52</v>
      </c>
      <c r="D24" s="30">
        <v>11</v>
      </c>
      <c r="E24" s="30">
        <v>21</v>
      </c>
      <c r="F24" s="30">
        <v>9</v>
      </c>
      <c r="G24" s="30">
        <v>8</v>
      </c>
      <c r="H24" s="30">
        <v>32</v>
      </c>
    </row>
    <row r="25" spans="1:8" ht="15.75">
      <c r="A25" s="30">
        <v>47</v>
      </c>
      <c r="B25" s="30" t="s">
        <v>70</v>
      </c>
      <c r="C25" s="30">
        <v>41.46</v>
      </c>
      <c r="D25" s="30">
        <v>7</v>
      </c>
      <c r="E25" s="30">
        <v>50</v>
      </c>
      <c r="F25" s="30">
        <v>50</v>
      </c>
      <c r="G25" s="30">
        <v>49</v>
      </c>
      <c r="H25" s="30">
        <v>31</v>
      </c>
    </row>
    <row r="26" spans="1:8" ht="15.75">
      <c r="A26" s="30">
        <v>34</v>
      </c>
      <c r="B26" s="30" t="s">
        <v>71</v>
      </c>
      <c r="C26" s="30">
        <v>49.96</v>
      </c>
      <c r="D26" s="30">
        <v>4</v>
      </c>
      <c r="E26" s="30">
        <v>29</v>
      </c>
      <c r="F26" s="30">
        <v>34</v>
      </c>
      <c r="G26" s="30">
        <v>25</v>
      </c>
      <c r="H26" s="30">
        <v>40</v>
      </c>
    </row>
    <row r="27" spans="1:8" ht="15.75">
      <c r="A27" s="30">
        <v>19</v>
      </c>
      <c r="B27" s="30" t="s">
        <v>72</v>
      </c>
      <c r="C27" s="30">
        <v>53.73</v>
      </c>
      <c r="D27" s="30">
        <v>27</v>
      </c>
      <c r="E27" s="30">
        <v>3</v>
      </c>
      <c r="F27" s="30">
        <v>16</v>
      </c>
      <c r="G27" s="30">
        <v>29</v>
      </c>
      <c r="H27" s="30">
        <v>37</v>
      </c>
    </row>
    <row r="28" spans="1:8" ht="15.75">
      <c r="A28" s="30">
        <v>23</v>
      </c>
      <c r="B28" s="30" t="s">
        <v>73</v>
      </c>
      <c r="C28" s="30">
        <v>52.76</v>
      </c>
      <c r="D28" s="30">
        <v>31</v>
      </c>
      <c r="E28" s="30">
        <v>26</v>
      </c>
      <c r="F28" s="30">
        <v>20</v>
      </c>
      <c r="G28" s="30">
        <v>32</v>
      </c>
      <c r="H28" s="30">
        <v>28</v>
      </c>
    </row>
    <row r="29" spans="1:8" ht="15.75">
      <c r="A29" s="30">
        <v>40</v>
      </c>
      <c r="B29" s="30" t="s">
        <v>74</v>
      </c>
      <c r="C29" s="30">
        <v>47.56</v>
      </c>
      <c r="D29" s="30">
        <v>39</v>
      </c>
      <c r="E29" s="30">
        <v>40</v>
      </c>
      <c r="F29" s="30">
        <v>39</v>
      </c>
      <c r="G29" s="30">
        <v>21</v>
      </c>
      <c r="H29" s="30">
        <v>17</v>
      </c>
    </row>
    <row r="30" spans="1:8" ht="15.75">
      <c r="A30" s="30">
        <v>3</v>
      </c>
      <c r="B30" s="30" t="s">
        <v>75</v>
      </c>
      <c r="C30" s="30">
        <v>59.32</v>
      </c>
      <c r="D30" s="30">
        <v>40</v>
      </c>
      <c r="E30" s="30">
        <v>2</v>
      </c>
      <c r="F30" s="30">
        <v>2</v>
      </c>
      <c r="G30" s="30">
        <v>37</v>
      </c>
      <c r="H30" s="30">
        <v>5</v>
      </c>
    </row>
    <row r="31" spans="1:8" ht="15.75">
      <c r="A31" s="30">
        <v>2</v>
      </c>
      <c r="B31" s="30" t="s">
        <v>76</v>
      </c>
      <c r="C31" s="30">
        <v>61.48</v>
      </c>
      <c r="D31" s="30">
        <v>48</v>
      </c>
      <c r="E31" s="30">
        <v>33</v>
      </c>
      <c r="F31" s="30">
        <v>7</v>
      </c>
      <c r="G31" s="30">
        <v>11</v>
      </c>
      <c r="H31" s="30">
        <v>1</v>
      </c>
    </row>
    <row r="32" spans="1:8" ht="15.75">
      <c r="A32" s="30">
        <v>50</v>
      </c>
      <c r="B32" s="30" t="s">
        <v>77</v>
      </c>
      <c r="C32" s="30">
        <v>39.86</v>
      </c>
      <c r="D32" s="30">
        <v>26</v>
      </c>
      <c r="E32" s="30">
        <v>25</v>
      </c>
      <c r="F32" s="30">
        <v>47</v>
      </c>
      <c r="G32" s="30">
        <v>31</v>
      </c>
      <c r="H32" s="30">
        <v>50</v>
      </c>
    </row>
    <row r="33" spans="1:8" ht="15.75">
      <c r="A33" s="30">
        <v>4</v>
      </c>
      <c r="B33" s="30" t="s">
        <v>78</v>
      </c>
      <c r="C33" s="30">
        <v>59.31</v>
      </c>
      <c r="D33" s="30">
        <v>47</v>
      </c>
      <c r="E33" s="30">
        <v>28</v>
      </c>
      <c r="F33" s="30">
        <v>23</v>
      </c>
      <c r="G33" s="30">
        <v>1</v>
      </c>
      <c r="H33" s="30">
        <v>3</v>
      </c>
    </row>
    <row r="34" spans="1:8" ht="15.75">
      <c r="A34" s="30">
        <v>31</v>
      </c>
      <c r="B34" s="30" t="s">
        <v>79</v>
      </c>
      <c r="C34" s="30">
        <v>51.08</v>
      </c>
      <c r="D34" s="30">
        <v>18</v>
      </c>
      <c r="E34" s="30">
        <v>31</v>
      </c>
      <c r="F34" s="30">
        <v>32</v>
      </c>
      <c r="G34" s="30">
        <v>17</v>
      </c>
      <c r="H34" s="30">
        <v>35</v>
      </c>
    </row>
    <row r="35" spans="1:8" ht="15.75">
      <c r="A35" s="30">
        <v>16</v>
      </c>
      <c r="B35" s="30" t="s">
        <v>80</v>
      </c>
      <c r="C35" s="30">
        <v>55.65</v>
      </c>
      <c r="D35" s="30">
        <v>29</v>
      </c>
      <c r="E35" s="30">
        <v>1</v>
      </c>
      <c r="F35" s="30">
        <v>15</v>
      </c>
      <c r="G35" s="30">
        <v>36</v>
      </c>
      <c r="H35" s="30">
        <v>27</v>
      </c>
    </row>
    <row r="36" spans="1:8" ht="15.75">
      <c r="A36" s="30">
        <v>33</v>
      </c>
      <c r="B36" s="30" t="s">
        <v>81</v>
      </c>
      <c r="C36" s="30">
        <v>50.19</v>
      </c>
      <c r="D36" s="30">
        <v>23</v>
      </c>
      <c r="E36" s="30">
        <v>49</v>
      </c>
      <c r="F36" s="30">
        <v>37</v>
      </c>
      <c r="G36" s="30">
        <v>15</v>
      </c>
      <c r="H36" s="30">
        <v>18</v>
      </c>
    </row>
    <row r="37" spans="1:8" ht="15.75">
      <c r="A37" s="30">
        <v>46</v>
      </c>
      <c r="B37" s="30" t="s">
        <v>82</v>
      </c>
      <c r="C37" s="30">
        <v>41.95</v>
      </c>
      <c r="D37" s="30">
        <v>15</v>
      </c>
      <c r="E37" s="30">
        <v>37</v>
      </c>
      <c r="F37" s="30">
        <v>49</v>
      </c>
      <c r="G37" s="30">
        <v>35</v>
      </c>
      <c r="H37" s="30">
        <v>45</v>
      </c>
    </row>
    <row r="38" spans="1:8" ht="15.75">
      <c r="A38" s="30">
        <v>38</v>
      </c>
      <c r="B38" s="30" t="s">
        <v>83</v>
      </c>
      <c r="C38" s="30">
        <v>47.98</v>
      </c>
      <c r="D38" s="30">
        <v>41</v>
      </c>
      <c r="E38" s="30">
        <v>15</v>
      </c>
      <c r="F38" s="30">
        <v>24</v>
      </c>
      <c r="G38" s="30">
        <v>13</v>
      </c>
      <c r="H38" s="30">
        <v>46</v>
      </c>
    </row>
    <row r="39" spans="1:8" ht="15.75">
      <c r="A39" s="30">
        <v>14</v>
      </c>
      <c r="B39" s="30" t="s">
        <v>84</v>
      </c>
      <c r="C39" s="30">
        <v>56.54</v>
      </c>
      <c r="D39" s="30">
        <v>30</v>
      </c>
      <c r="E39" s="30">
        <v>35</v>
      </c>
      <c r="F39" s="30">
        <v>22</v>
      </c>
      <c r="G39" s="30">
        <v>3</v>
      </c>
      <c r="H39" s="30">
        <v>16</v>
      </c>
    </row>
    <row r="40" spans="1:8" ht="15.75">
      <c r="A40" s="30">
        <v>29</v>
      </c>
      <c r="B40" s="30" t="s">
        <v>85</v>
      </c>
      <c r="C40" s="30">
        <v>51.18</v>
      </c>
      <c r="D40" s="30">
        <v>46</v>
      </c>
      <c r="E40" s="30">
        <v>23</v>
      </c>
      <c r="F40" s="30">
        <v>19</v>
      </c>
      <c r="G40" s="30">
        <v>44</v>
      </c>
      <c r="H40" s="30">
        <v>7</v>
      </c>
    </row>
    <row r="41" spans="1:8" ht="15.75">
      <c r="A41" s="30">
        <v>44</v>
      </c>
      <c r="B41" s="30" t="s">
        <v>86</v>
      </c>
      <c r="C41" s="30">
        <v>43.12</v>
      </c>
      <c r="D41" s="30">
        <v>12</v>
      </c>
      <c r="E41" s="30">
        <v>34</v>
      </c>
      <c r="F41" s="30">
        <v>44</v>
      </c>
      <c r="G41" s="30">
        <v>26</v>
      </c>
      <c r="H41" s="30">
        <v>49</v>
      </c>
    </row>
    <row r="42" spans="1:8" ht="15.75">
      <c r="A42" s="30">
        <v>21</v>
      </c>
      <c r="B42" s="30" t="s">
        <v>87</v>
      </c>
      <c r="C42" s="30">
        <v>52.93</v>
      </c>
      <c r="D42" s="30">
        <v>22</v>
      </c>
      <c r="E42" s="30">
        <v>6</v>
      </c>
      <c r="F42" s="30">
        <v>31</v>
      </c>
      <c r="G42" s="30">
        <v>40</v>
      </c>
      <c r="H42" s="30">
        <v>23</v>
      </c>
    </row>
    <row r="43" spans="1:8" ht="15.75">
      <c r="A43" s="30">
        <v>36</v>
      </c>
      <c r="B43" s="30" t="s">
        <v>88</v>
      </c>
      <c r="C43" s="30">
        <v>48.67</v>
      </c>
      <c r="D43" s="30">
        <v>8</v>
      </c>
      <c r="E43" s="30">
        <v>30</v>
      </c>
      <c r="F43" s="30">
        <v>36</v>
      </c>
      <c r="G43" s="30">
        <v>33</v>
      </c>
      <c r="H43" s="30">
        <v>38</v>
      </c>
    </row>
    <row r="44" spans="1:8" ht="15.75">
      <c r="A44" s="30">
        <v>37</v>
      </c>
      <c r="B44" s="30" t="s">
        <v>89</v>
      </c>
      <c r="C44" s="30">
        <v>48.56</v>
      </c>
      <c r="D44" s="30">
        <v>34</v>
      </c>
      <c r="E44" s="30">
        <v>32</v>
      </c>
      <c r="F44" s="30">
        <v>38</v>
      </c>
      <c r="G44" s="30">
        <v>9</v>
      </c>
      <c r="H44" s="30">
        <v>34</v>
      </c>
    </row>
    <row r="45" spans="1:8" ht="15.75">
      <c r="A45" s="30">
        <v>15</v>
      </c>
      <c r="B45" s="30" t="s">
        <v>90</v>
      </c>
      <c r="C45" s="30">
        <v>56.09</v>
      </c>
      <c r="D45" s="30">
        <v>6</v>
      </c>
      <c r="E45" s="30">
        <v>8</v>
      </c>
      <c r="F45" s="30">
        <v>6</v>
      </c>
      <c r="G45" s="30">
        <v>27</v>
      </c>
      <c r="H45" s="30">
        <v>41</v>
      </c>
    </row>
    <row r="46" spans="1:8" ht="15.75">
      <c r="A46" s="30">
        <v>17</v>
      </c>
      <c r="B46" s="30" t="s">
        <v>91</v>
      </c>
      <c r="C46" s="30">
        <v>55.53</v>
      </c>
      <c r="D46" s="30">
        <v>43</v>
      </c>
      <c r="E46" s="30">
        <v>4</v>
      </c>
      <c r="F46" s="30">
        <v>3</v>
      </c>
      <c r="G46" s="30">
        <v>45</v>
      </c>
      <c r="H46" s="30">
        <v>11</v>
      </c>
    </row>
    <row r="47" spans="1:8" ht="15.75">
      <c r="A47" s="30">
        <v>7</v>
      </c>
      <c r="B47" s="30" t="s">
        <v>92</v>
      </c>
      <c r="C47" s="30">
        <v>58.37</v>
      </c>
      <c r="D47" s="30">
        <v>16</v>
      </c>
      <c r="E47" s="30">
        <v>22</v>
      </c>
      <c r="F47" s="30">
        <v>14</v>
      </c>
      <c r="G47" s="30">
        <v>19</v>
      </c>
      <c r="H47" s="30">
        <v>10</v>
      </c>
    </row>
    <row r="48" spans="1:8" ht="15.75">
      <c r="A48" s="30">
        <v>28</v>
      </c>
      <c r="B48" s="30" t="s">
        <v>93</v>
      </c>
      <c r="C48" s="30">
        <v>51.5</v>
      </c>
      <c r="D48" s="30">
        <v>37</v>
      </c>
      <c r="E48" s="30">
        <v>5</v>
      </c>
      <c r="F48" s="30">
        <v>12</v>
      </c>
      <c r="G48" s="30">
        <v>7</v>
      </c>
      <c r="H48" s="30">
        <v>48</v>
      </c>
    </row>
    <row r="49" spans="1:8" ht="15.75">
      <c r="A49" s="30">
        <v>41</v>
      </c>
      <c r="B49" s="30" t="s">
        <v>94</v>
      </c>
      <c r="C49" s="30">
        <v>47.16</v>
      </c>
      <c r="D49" s="30">
        <v>2</v>
      </c>
      <c r="E49" s="30">
        <v>45</v>
      </c>
      <c r="F49" s="30">
        <v>45</v>
      </c>
      <c r="G49" s="30">
        <v>43</v>
      </c>
      <c r="H49" s="30">
        <v>22</v>
      </c>
    </row>
    <row r="50" spans="1:8" ht="15.75">
      <c r="A50" s="30">
        <v>9</v>
      </c>
      <c r="B50" s="30" t="s">
        <v>95</v>
      </c>
      <c r="C50" s="30">
        <v>58.35</v>
      </c>
      <c r="D50" s="30">
        <v>32</v>
      </c>
      <c r="E50" s="30">
        <v>24</v>
      </c>
      <c r="F50" s="30">
        <v>8</v>
      </c>
      <c r="G50" s="30">
        <v>14</v>
      </c>
      <c r="H50" s="30">
        <v>12</v>
      </c>
    </row>
    <row r="51" spans="1:8" ht="15.75">
      <c r="A51" s="30">
        <v>5</v>
      </c>
      <c r="B51" s="30" t="s">
        <v>96</v>
      </c>
      <c r="C51" s="30">
        <v>59.16</v>
      </c>
      <c r="D51" s="30">
        <v>10</v>
      </c>
      <c r="E51" s="30">
        <v>17</v>
      </c>
      <c r="F51" s="30">
        <v>28</v>
      </c>
      <c r="G51" s="30">
        <v>39</v>
      </c>
      <c r="H51" s="30">
        <v>4</v>
      </c>
    </row>
  </sheetData>
  <sortState xmlns:xlrd2="http://schemas.microsoft.com/office/spreadsheetml/2017/richdata2" ref="A2:H52">
    <sortCondition ref="B2:B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B241-BC47-4F5E-8711-5DC05204AD3D}">
  <dimension ref="A1:F51"/>
  <sheetViews>
    <sheetView topLeftCell="C1" workbookViewId="0">
      <selection activeCell="C2" sqref="C2"/>
    </sheetView>
  </sheetViews>
  <sheetFormatPr defaultRowHeight="15"/>
  <cols>
    <col min="3" max="3" width="16.28515625" bestFit="1" customWidth="1"/>
    <col min="4" max="4" width="44.42578125" bestFit="1" customWidth="1"/>
    <col min="5" max="5" width="26.28515625" bestFit="1" customWidth="1"/>
    <col min="6" max="6" width="37.42578125" bestFit="1" customWidth="1"/>
  </cols>
  <sheetData>
    <row r="1" spans="1:6" ht="18">
      <c r="A1" s="29" t="s">
        <v>232</v>
      </c>
      <c r="B1" s="29" t="s">
        <v>225</v>
      </c>
      <c r="C1" s="29" t="s">
        <v>233</v>
      </c>
      <c r="D1" s="29" t="s">
        <v>234</v>
      </c>
      <c r="E1" s="29" t="s">
        <v>235</v>
      </c>
      <c r="F1" s="29" t="s">
        <v>236</v>
      </c>
    </row>
    <row r="2" spans="1:6" ht="15.75">
      <c r="A2" s="30">
        <v>45</v>
      </c>
      <c r="B2" s="30" t="s">
        <v>38</v>
      </c>
      <c r="C2" s="30">
        <v>40.82</v>
      </c>
      <c r="D2" s="30">
        <v>44</v>
      </c>
      <c r="E2" s="30">
        <v>44</v>
      </c>
      <c r="F2" s="30">
        <v>42</v>
      </c>
    </row>
    <row r="3" spans="1:6" ht="15.75">
      <c r="A3" s="30">
        <v>43</v>
      </c>
      <c r="B3" s="30" t="s">
        <v>42</v>
      </c>
      <c r="C3" s="30">
        <v>42.2</v>
      </c>
      <c r="D3" s="30">
        <v>36</v>
      </c>
      <c r="E3" s="30">
        <v>48</v>
      </c>
      <c r="F3" s="30">
        <v>47</v>
      </c>
    </row>
    <row r="4" spans="1:6" ht="15.75">
      <c r="A4" s="30">
        <v>27</v>
      </c>
      <c r="B4" s="30" t="s">
        <v>44</v>
      </c>
      <c r="C4" s="30">
        <v>53.48</v>
      </c>
      <c r="D4" s="30">
        <v>21</v>
      </c>
      <c r="E4" s="30">
        <v>33</v>
      </c>
      <c r="F4" s="30">
        <v>23</v>
      </c>
    </row>
    <row r="5" spans="1:6" ht="15.75">
      <c r="A5" s="30">
        <v>47</v>
      </c>
      <c r="B5" s="30" t="s">
        <v>48</v>
      </c>
      <c r="C5" s="30">
        <v>39.72</v>
      </c>
      <c r="D5" s="30">
        <v>49</v>
      </c>
      <c r="E5" s="30">
        <v>42</v>
      </c>
      <c r="F5" s="30">
        <v>18</v>
      </c>
    </row>
    <row r="6" spans="1:6" ht="15.75">
      <c r="A6" s="30">
        <v>7</v>
      </c>
      <c r="B6" s="30" t="s">
        <v>49</v>
      </c>
      <c r="C6" s="30">
        <v>60.53</v>
      </c>
      <c r="D6" s="30">
        <v>5</v>
      </c>
      <c r="E6" s="30">
        <v>34</v>
      </c>
      <c r="F6" s="30">
        <v>10</v>
      </c>
    </row>
    <row r="7" spans="1:6" ht="15.75">
      <c r="A7" s="30">
        <v>31</v>
      </c>
      <c r="B7" s="30" t="s">
        <v>51</v>
      </c>
      <c r="C7" s="30">
        <v>51.51</v>
      </c>
      <c r="D7" s="30">
        <v>23</v>
      </c>
      <c r="E7" s="30">
        <v>22</v>
      </c>
      <c r="F7" s="30">
        <v>45</v>
      </c>
    </row>
    <row r="8" spans="1:6" ht="15.75">
      <c r="A8" s="30">
        <v>6</v>
      </c>
      <c r="B8" s="30" t="s">
        <v>52</v>
      </c>
      <c r="C8" s="30">
        <v>60.68</v>
      </c>
      <c r="D8" s="30">
        <v>6</v>
      </c>
      <c r="E8" s="30">
        <v>32</v>
      </c>
      <c r="F8" s="30">
        <v>8</v>
      </c>
    </row>
    <row r="9" spans="1:6" ht="15.75">
      <c r="A9" s="30">
        <v>11</v>
      </c>
      <c r="B9" s="30" t="s">
        <v>54</v>
      </c>
      <c r="C9" s="30">
        <v>58.68</v>
      </c>
      <c r="D9" s="30">
        <v>11</v>
      </c>
      <c r="E9" s="30">
        <v>29</v>
      </c>
      <c r="F9" s="30">
        <v>6</v>
      </c>
    </row>
    <row r="10" spans="1:6" ht="15.75">
      <c r="A10" s="30">
        <v>8</v>
      </c>
      <c r="B10" s="30" t="s">
        <v>55</v>
      </c>
      <c r="C10" s="30">
        <v>59.31</v>
      </c>
      <c r="D10" s="30">
        <v>2</v>
      </c>
      <c r="E10" s="30">
        <v>21</v>
      </c>
      <c r="F10" s="30">
        <v>44</v>
      </c>
    </row>
    <row r="11" spans="1:6" ht="15.75">
      <c r="A11" s="30">
        <v>24</v>
      </c>
      <c r="B11" s="30" t="s">
        <v>56</v>
      </c>
      <c r="C11" s="30">
        <v>54.1</v>
      </c>
      <c r="D11" s="30">
        <v>24</v>
      </c>
      <c r="E11" s="30">
        <v>30</v>
      </c>
      <c r="F11" s="30">
        <v>15</v>
      </c>
    </row>
    <row r="12" spans="1:6" ht="15.75">
      <c r="A12" s="30">
        <v>2</v>
      </c>
      <c r="B12" s="30" t="s">
        <v>57</v>
      </c>
      <c r="C12" s="30">
        <v>66.42</v>
      </c>
      <c r="D12" s="30">
        <v>1</v>
      </c>
      <c r="E12" s="30">
        <v>25</v>
      </c>
      <c r="F12" s="30">
        <v>30</v>
      </c>
    </row>
    <row r="13" spans="1:6" ht="15.75">
      <c r="A13" s="30">
        <v>9</v>
      </c>
      <c r="B13" s="30" t="s">
        <v>58</v>
      </c>
      <c r="C13" s="30">
        <v>59.31</v>
      </c>
      <c r="D13" s="30">
        <v>30</v>
      </c>
      <c r="E13" s="30">
        <v>6</v>
      </c>
      <c r="F13" s="30">
        <v>2</v>
      </c>
    </row>
    <row r="14" spans="1:6" ht="15.75">
      <c r="A14" s="30">
        <v>17</v>
      </c>
      <c r="B14" s="30" t="s">
        <v>59</v>
      </c>
      <c r="C14" s="30">
        <v>56.23</v>
      </c>
      <c r="D14" s="30">
        <v>9</v>
      </c>
      <c r="E14" s="30">
        <v>37</v>
      </c>
      <c r="F14" s="30">
        <v>40</v>
      </c>
    </row>
    <row r="15" spans="1:6" ht="15.75">
      <c r="A15" s="30">
        <v>40</v>
      </c>
      <c r="B15" s="30" t="s">
        <v>60</v>
      </c>
      <c r="C15" s="30">
        <v>46.48</v>
      </c>
      <c r="D15" s="30">
        <v>40</v>
      </c>
      <c r="E15" s="30">
        <v>27</v>
      </c>
      <c r="F15" s="30">
        <v>20</v>
      </c>
    </row>
    <row r="16" spans="1:6" ht="15.75">
      <c r="A16" s="30">
        <v>21</v>
      </c>
      <c r="B16" s="30" t="s">
        <v>61</v>
      </c>
      <c r="C16" s="30">
        <v>55.03</v>
      </c>
      <c r="D16" s="30">
        <v>18</v>
      </c>
      <c r="E16" s="30">
        <v>18</v>
      </c>
      <c r="F16" s="30">
        <v>37</v>
      </c>
    </row>
    <row r="17" spans="1:6" ht="15.75">
      <c r="A17" s="30">
        <v>23</v>
      </c>
      <c r="B17" s="30" t="s">
        <v>62</v>
      </c>
      <c r="C17" s="30">
        <v>54.46</v>
      </c>
      <c r="D17" s="30">
        <v>29</v>
      </c>
      <c r="E17" s="30">
        <v>15</v>
      </c>
      <c r="F17" s="30">
        <v>14</v>
      </c>
    </row>
    <row r="18" spans="1:6" ht="15.75">
      <c r="A18" s="30">
        <v>46</v>
      </c>
      <c r="B18" s="30" t="s">
        <v>63</v>
      </c>
      <c r="C18" s="30">
        <v>40.58</v>
      </c>
      <c r="D18" s="30">
        <v>47</v>
      </c>
      <c r="E18" s="30">
        <v>41</v>
      </c>
      <c r="F18" s="30">
        <v>26</v>
      </c>
    </row>
    <row r="19" spans="1:6" ht="15.75">
      <c r="A19" s="30">
        <v>49</v>
      </c>
      <c r="B19" s="30" t="s">
        <v>64</v>
      </c>
      <c r="C19" s="30">
        <v>35.86</v>
      </c>
      <c r="D19" s="30">
        <v>48</v>
      </c>
      <c r="E19" s="30">
        <v>49</v>
      </c>
      <c r="F19" s="30">
        <v>43</v>
      </c>
    </row>
    <row r="20" spans="1:6" ht="15.75">
      <c r="A20" s="30">
        <v>30</v>
      </c>
      <c r="B20" s="30" t="s">
        <v>65</v>
      </c>
      <c r="C20" s="30">
        <v>51.99</v>
      </c>
      <c r="D20" s="30">
        <v>31</v>
      </c>
      <c r="E20" s="30">
        <v>11</v>
      </c>
      <c r="F20" s="30">
        <v>24</v>
      </c>
    </row>
    <row r="21" spans="1:6" ht="15.75">
      <c r="A21" s="30">
        <v>3</v>
      </c>
      <c r="B21" s="30" t="s">
        <v>66</v>
      </c>
      <c r="C21" s="30">
        <v>64.62</v>
      </c>
      <c r="D21" s="30">
        <v>8</v>
      </c>
      <c r="E21" s="30">
        <v>4</v>
      </c>
      <c r="F21" s="30">
        <v>5</v>
      </c>
    </row>
    <row r="22" spans="1:6" ht="15.75">
      <c r="A22" s="30">
        <v>12</v>
      </c>
      <c r="B22" s="30" t="s">
        <v>67</v>
      </c>
      <c r="C22" s="30">
        <v>58.43</v>
      </c>
      <c r="D22" s="30">
        <v>4</v>
      </c>
      <c r="E22" s="30">
        <v>16</v>
      </c>
      <c r="F22" s="30">
        <v>48</v>
      </c>
    </row>
    <row r="23" spans="1:6" ht="15.75">
      <c r="A23" s="30">
        <v>33</v>
      </c>
      <c r="B23" s="30" t="s">
        <v>68</v>
      </c>
      <c r="C23" s="30">
        <v>50.2</v>
      </c>
      <c r="D23" s="30">
        <v>32</v>
      </c>
      <c r="E23" s="30">
        <v>24</v>
      </c>
      <c r="F23" s="30">
        <v>28</v>
      </c>
    </row>
    <row r="24" spans="1:6" ht="15.75">
      <c r="A24" s="30">
        <v>4</v>
      </c>
      <c r="B24" s="30" t="s">
        <v>69</v>
      </c>
      <c r="C24" s="30">
        <v>62.82</v>
      </c>
      <c r="D24" s="30">
        <v>10</v>
      </c>
      <c r="E24" s="30">
        <v>3</v>
      </c>
      <c r="F24" s="30">
        <v>13</v>
      </c>
    </row>
    <row r="25" spans="1:6" ht="15.75">
      <c r="A25" s="30">
        <v>44</v>
      </c>
      <c r="B25" s="30" t="s">
        <v>70</v>
      </c>
      <c r="C25" s="30">
        <v>41.42</v>
      </c>
      <c r="D25" s="30">
        <v>42</v>
      </c>
      <c r="E25" s="30">
        <v>47</v>
      </c>
      <c r="F25" s="30">
        <v>41</v>
      </c>
    </row>
    <row r="26" spans="1:6" ht="15.75">
      <c r="A26" s="30">
        <v>35</v>
      </c>
      <c r="B26" s="30" t="s">
        <v>71</v>
      </c>
      <c r="C26" s="30">
        <v>48.64</v>
      </c>
      <c r="D26" s="30">
        <v>39</v>
      </c>
      <c r="E26" s="30">
        <v>17</v>
      </c>
      <c r="F26" s="30">
        <v>22</v>
      </c>
    </row>
    <row r="27" spans="1:6" ht="15.75">
      <c r="A27" s="30">
        <v>34</v>
      </c>
      <c r="B27" s="30" t="s">
        <v>72</v>
      </c>
      <c r="C27" s="30">
        <v>49.11</v>
      </c>
      <c r="D27" s="30">
        <v>41</v>
      </c>
      <c r="E27" s="30">
        <v>2</v>
      </c>
      <c r="F27" s="30">
        <v>36</v>
      </c>
    </row>
    <row r="28" spans="1:6" ht="15.75">
      <c r="A28" s="30">
        <v>10</v>
      </c>
      <c r="B28" s="30" t="s">
        <v>73</v>
      </c>
      <c r="C28" s="30">
        <v>58.92</v>
      </c>
      <c r="D28" s="30">
        <v>12</v>
      </c>
      <c r="E28" s="30">
        <v>7</v>
      </c>
      <c r="F28" s="30">
        <v>25</v>
      </c>
    </row>
    <row r="29" spans="1:6" ht="15.75">
      <c r="A29" s="30">
        <v>32</v>
      </c>
      <c r="B29" s="30" t="s">
        <v>74</v>
      </c>
      <c r="C29" s="30">
        <v>50.71</v>
      </c>
      <c r="D29" s="30">
        <v>33</v>
      </c>
      <c r="E29" s="30">
        <v>46</v>
      </c>
      <c r="F29" s="30">
        <v>3</v>
      </c>
    </row>
    <row r="30" spans="1:6" ht="15.75">
      <c r="A30" s="30">
        <v>15</v>
      </c>
      <c r="B30" s="30" t="s">
        <v>75</v>
      </c>
      <c r="C30" s="30">
        <v>57.29</v>
      </c>
      <c r="D30" s="30">
        <v>20</v>
      </c>
      <c r="E30" s="30">
        <v>19</v>
      </c>
      <c r="F30" s="30">
        <v>9</v>
      </c>
    </row>
    <row r="31" spans="1:6" ht="15.75">
      <c r="A31" s="30">
        <v>5</v>
      </c>
      <c r="B31" s="30" t="s">
        <v>76</v>
      </c>
      <c r="C31" s="30">
        <v>61.98</v>
      </c>
      <c r="D31" s="30">
        <v>3</v>
      </c>
      <c r="E31" s="30">
        <v>14</v>
      </c>
      <c r="F31" s="30">
        <v>29</v>
      </c>
    </row>
    <row r="32" spans="1:6" ht="15.75">
      <c r="A32" s="30">
        <v>42</v>
      </c>
      <c r="B32" s="30" t="s">
        <v>77</v>
      </c>
      <c r="C32" s="30">
        <v>43.49</v>
      </c>
      <c r="D32" s="30">
        <v>43</v>
      </c>
      <c r="E32" s="30">
        <v>45</v>
      </c>
      <c r="F32" s="30">
        <v>17</v>
      </c>
    </row>
    <row r="33" spans="1:6" ht="15.75">
      <c r="A33" s="30">
        <v>16</v>
      </c>
      <c r="B33" s="30" t="s">
        <v>78</v>
      </c>
      <c r="C33" s="30">
        <v>56.71</v>
      </c>
      <c r="D33" s="30">
        <v>7</v>
      </c>
      <c r="E33" s="30">
        <v>39</v>
      </c>
      <c r="F33" s="30">
        <v>39</v>
      </c>
    </row>
    <row r="34" spans="1:6" ht="15.75">
      <c r="A34" s="30">
        <v>26</v>
      </c>
      <c r="B34" s="30" t="s">
        <v>79</v>
      </c>
      <c r="C34" s="30">
        <v>53.55</v>
      </c>
      <c r="D34" s="30">
        <v>15</v>
      </c>
      <c r="E34" s="30">
        <v>28</v>
      </c>
      <c r="F34" s="30">
        <v>38</v>
      </c>
    </row>
    <row r="35" spans="1:6" ht="15.75">
      <c r="A35" s="30">
        <v>13</v>
      </c>
      <c r="B35" s="30" t="s">
        <v>80</v>
      </c>
      <c r="C35" s="30">
        <v>58.02</v>
      </c>
      <c r="D35" s="30">
        <v>14</v>
      </c>
      <c r="E35" s="30">
        <v>5</v>
      </c>
      <c r="F35" s="30">
        <v>21</v>
      </c>
    </row>
    <row r="36" spans="1:6" ht="15.75">
      <c r="A36" s="30">
        <v>37</v>
      </c>
      <c r="B36" s="30" t="s">
        <v>81</v>
      </c>
      <c r="C36" s="30">
        <v>47.77</v>
      </c>
      <c r="D36" s="30">
        <v>35</v>
      </c>
      <c r="E36" s="30">
        <v>31</v>
      </c>
      <c r="F36" s="30">
        <v>34</v>
      </c>
    </row>
    <row r="37" spans="1:6" ht="15.75">
      <c r="A37" s="30">
        <v>41</v>
      </c>
      <c r="B37" s="30" t="s">
        <v>82</v>
      </c>
      <c r="C37" s="30">
        <v>44.09</v>
      </c>
      <c r="D37" s="30">
        <v>46</v>
      </c>
      <c r="E37" s="30">
        <v>43</v>
      </c>
      <c r="F37" s="30">
        <v>4</v>
      </c>
    </row>
    <row r="38" spans="1:6" ht="15.75">
      <c r="A38" s="30">
        <v>38</v>
      </c>
      <c r="B38" s="30" t="s">
        <v>83</v>
      </c>
      <c r="C38" s="30">
        <v>47.67</v>
      </c>
      <c r="D38" s="30">
        <v>34</v>
      </c>
      <c r="E38" s="30">
        <v>36</v>
      </c>
      <c r="F38" s="30">
        <v>31</v>
      </c>
    </row>
    <row r="39" spans="1:6" ht="15.75">
      <c r="A39" s="30">
        <v>25</v>
      </c>
      <c r="B39" s="30" t="s">
        <v>84</v>
      </c>
      <c r="C39" s="30">
        <v>53.96</v>
      </c>
      <c r="D39" s="30">
        <v>17</v>
      </c>
      <c r="E39" s="30">
        <v>35</v>
      </c>
      <c r="F39" s="30">
        <v>27</v>
      </c>
    </row>
    <row r="40" spans="1:6" ht="15.75">
      <c r="A40" s="30">
        <v>29</v>
      </c>
      <c r="B40" s="30" t="s">
        <v>85</v>
      </c>
      <c r="C40" s="30">
        <v>52.4</v>
      </c>
      <c r="D40" s="30">
        <v>22</v>
      </c>
      <c r="E40" s="30">
        <v>12</v>
      </c>
      <c r="F40" s="30">
        <v>46</v>
      </c>
    </row>
    <row r="41" spans="1:6" ht="15.75">
      <c r="A41" s="30">
        <v>20</v>
      </c>
      <c r="B41" s="30" t="s">
        <v>86</v>
      </c>
      <c r="C41" s="30">
        <v>55.27</v>
      </c>
      <c r="D41" s="30">
        <v>28</v>
      </c>
      <c r="E41" s="30">
        <v>20</v>
      </c>
      <c r="F41" s="30">
        <v>11</v>
      </c>
    </row>
    <row r="42" spans="1:6" ht="15.75">
      <c r="A42" s="30">
        <v>18</v>
      </c>
      <c r="B42" s="30" t="s">
        <v>87</v>
      </c>
      <c r="C42" s="30">
        <v>55.93</v>
      </c>
      <c r="D42" s="30">
        <v>27</v>
      </c>
      <c r="E42" s="30">
        <v>9</v>
      </c>
      <c r="F42" s="30">
        <v>16</v>
      </c>
    </row>
    <row r="43" spans="1:6" ht="15.75">
      <c r="A43" s="30">
        <v>48</v>
      </c>
      <c r="B43" s="30" t="s">
        <v>88</v>
      </c>
      <c r="C43" s="30">
        <v>38.299999999999997</v>
      </c>
      <c r="D43" s="30">
        <v>45</v>
      </c>
      <c r="E43" s="30">
        <v>38</v>
      </c>
      <c r="F43" s="30">
        <v>49</v>
      </c>
    </row>
    <row r="44" spans="1:6" ht="15.75">
      <c r="A44" s="30">
        <v>39</v>
      </c>
      <c r="B44" s="30" t="s">
        <v>89</v>
      </c>
      <c r="C44" s="30">
        <v>47.66</v>
      </c>
      <c r="D44" s="30">
        <v>25</v>
      </c>
      <c r="E44" s="30">
        <v>40</v>
      </c>
      <c r="F44" s="30">
        <v>50</v>
      </c>
    </row>
    <row r="45" spans="1:6" ht="15.75">
      <c r="A45" s="30">
        <v>1</v>
      </c>
      <c r="B45" s="30" t="s">
        <v>90</v>
      </c>
      <c r="C45" s="30">
        <v>69.790000000000006</v>
      </c>
      <c r="D45" s="30">
        <v>16</v>
      </c>
      <c r="E45" s="30">
        <v>1</v>
      </c>
      <c r="F45" s="30">
        <v>1</v>
      </c>
    </row>
    <row r="46" spans="1:6" ht="15.75">
      <c r="A46" s="30">
        <v>28</v>
      </c>
      <c r="B46" s="30" t="s">
        <v>91</v>
      </c>
      <c r="C46" s="30">
        <v>52.78</v>
      </c>
      <c r="D46" s="30">
        <v>37</v>
      </c>
      <c r="E46" s="30">
        <v>10</v>
      </c>
      <c r="F46" s="30">
        <v>7</v>
      </c>
    </row>
    <row r="47" spans="1:6" ht="15.75">
      <c r="A47" s="30">
        <v>14</v>
      </c>
      <c r="B47" s="30" t="s">
        <v>92</v>
      </c>
      <c r="C47" s="30">
        <v>57.69</v>
      </c>
      <c r="D47" s="30">
        <v>13</v>
      </c>
      <c r="E47" s="30">
        <v>8</v>
      </c>
      <c r="F47" s="30">
        <v>35</v>
      </c>
    </row>
    <row r="48" spans="1:6" ht="15.75">
      <c r="A48" s="30">
        <v>22</v>
      </c>
      <c r="B48" s="30" t="s">
        <v>93</v>
      </c>
      <c r="C48" s="30">
        <v>54.87</v>
      </c>
      <c r="D48" s="30">
        <v>26</v>
      </c>
      <c r="E48" s="30">
        <v>23</v>
      </c>
      <c r="F48" s="30">
        <v>12</v>
      </c>
    </row>
    <row r="49" spans="1:6" ht="15.75">
      <c r="A49" s="30">
        <v>50</v>
      </c>
      <c r="B49" s="30" t="s">
        <v>94</v>
      </c>
      <c r="C49" s="30">
        <v>35.08</v>
      </c>
      <c r="D49" s="30">
        <v>50</v>
      </c>
      <c r="E49" s="30">
        <v>50</v>
      </c>
      <c r="F49" s="30">
        <v>33</v>
      </c>
    </row>
    <row r="50" spans="1:6" ht="15.75">
      <c r="A50" s="30">
        <v>19</v>
      </c>
      <c r="B50" s="30" t="s">
        <v>95</v>
      </c>
      <c r="C50" s="30">
        <v>55.74</v>
      </c>
      <c r="D50" s="30">
        <v>19</v>
      </c>
      <c r="E50" s="30">
        <v>13</v>
      </c>
      <c r="F50" s="30">
        <v>32</v>
      </c>
    </row>
    <row r="51" spans="1:6" ht="15.75">
      <c r="A51" s="30">
        <v>36</v>
      </c>
      <c r="B51" s="30" t="s">
        <v>96</v>
      </c>
      <c r="C51" s="30">
        <v>48.06</v>
      </c>
      <c r="D51" s="30">
        <v>38</v>
      </c>
      <c r="E51" s="30">
        <v>26</v>
      </c>
      <c r="F51" s="30">
        <v>19</v>
      </c>
    </row>
  </sheetData>
  <sortState xmlns:xlrd2="http://schemas.microsoft.com/office/spreadsheetml/2017/richdata2" ref="A2:F51">
    <sortCondition ref="B2:B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50F4-F389-4F69-9F63-FACEDF6BA654}">
  <dimension ref="A1:B51"/>
  <sheetViews>
    <sheetView topLeftCell="A41" workbookViewId="0">
      <selection activeCell="B2" sqref="B2:B51"/>
    </sheetView>
  </sheetViews>
  <sheetFormatPr defaultRowHeight="15"/>
  <sheetData>
    <row r="1" spans="1:2">
      <c r="A1" t="s">
        <v>0</v>
      </c>
      <c r="B1" t="s">
        <v>237</v>
      </c>
    </row>
    <row r="2" spans="1:2">
      <c r="A2" s="38" t="s">
        <v>238</v>
      </c>
      <c r="B2" s="39">
        <v>0.77</v>
      </c>
    </row>
    <row r="3" spans="1:2" ht="25.5">
      <c r="A3" s="40" t="s">
        <v>239</v>
      </c>
      <c r="B3" s="41">
        <v>0.74</v>
      </c>
    </row>
    <row r="4" spans="1:2" ht="25.5">
      <c r="A4" s="38" t="s">
        <v>240</v>
      </c>
      <c r="B4" s="39">
        <v>0.71</v>
      </c>
    </row>
    <row r="5" spans="1:2" ht="25.5">
      <c r="A5" s="40" t="s">
        <v>241</v>
      </c>
      <c r="B5" s="41">
        <v>0.71</v>
      </c>
    </row>
    <row r="6" spans="1:2" ht="25.5">
      <c r="A6" s="38" t="s">
        <v>242</v>
      </c>
      <c r="B6" s="39">
        <v>0.7</v>
      </c>
    </row>
    <row r="7" spans="1:2" ht="25.5">
      <c r="A7" s="40" t="s">
        <v>243</v>
      </c>
      <c r="B7" s="41">
        <v>0.69</v>
      </c>
    </row>
    <row r="8" spans="1:2" ht="25.5">
      <c r="A8" s="38" t="s">
        <v>244</v>
      </c>
      <c r="B8" s="39">
        <v>0.64</v>
      </c>
    </row>
    <row r="9" spans="1:2">
      <c r="A9" s="40" t="s">
        <v>245</v>
      </c>
      <c r="B9" s="41">
        <v>0.64</v>
      </c>
    </row>
    <row r="10" spans="1:2" ht="25.5">
      <c r="A10" s="38" t="s">
        <v>246</v>
      </c>
      <c r="B10" s="39">
        <v>0.64</v>
      </c>
    </row>
    <row r="11" spans="1:2">
      <c r="A11" s="40" t="s">
        <v>247</v>
      </c>
      <c r="B11" s="41">
        <v>0.63</v>
      </c>
    </row>
    <row r="12" spans="1:2" ht="25.5">
      <c r="A12" s="38" t="s">
        <v>248</v>
      </c>
      <c r="B12" s="39">
        <v>0.63</v>
      </c>
    </row>
    <row r="13" spans="1:2" ht="25.5">
      <c r="A13" s="40" t="s">
        <v>249</v>
      </c>
      <c r="B13" s="41">
        <v>0.62</v>
      </c>
    </row>
    <row r="14" spans="1:2" ht="25.5">
      <c r="A14" s="38" t="s">
        <v>250</v>
      </c>
      <c r="B14" s="39">
        <v>0.6</v>
      </c>
    </row>
    <row r="15" spans="1:2" ht="25.5">
      <c r="A15" s="40" t="s">
        <v>251</v>
      </c>
      <c r="B15" s="41">
        <v>0.59</v>
      </c>
    </row>
    <row r="16" spans="1:2">
      <c r="A16" s="38" t="s">
        <v>252</v>
      </c>
      <c r="B16" s="39">
        <v>0.57999999999999996</v>
      </c>
    </row>
    <row r="17" spans="1:2" ht="25.5">
      <c r="A17" s="40" t="s">
        <v>253</v>
      </c>
      <c r="B17" s="41">
        <v>0.56999999999999995</v>
      </c>
    </row>
    <row r="18" spans="1:2" ht="25.5">
      <c r="A18" s="38" t="s">
        <v>254</v>
      </c>
      <c r="B18" s="39">
        <v>0.56000000000000005</v>
      </c>
    </row>
    <row r="19" spans="1:2">
      <c r="A19" s="40" t="s">
        <v>255</v>
      </c>
      <c r="B19" s="41">
        <v>0.56000000000000005</v>
      </c>
    </row>
    <row r="20" spans="1:2" ht="25.5">
      <c r="A20" s="38" t="s">
        <v>256</v>
      </c>
      <c r="B20" s="39">
        <v>0.54</v>
      </c>
    </row>
    <row r="21" spans="1:2">
      <c r="A21" s="40" t="s">
        <v>257</v>
      </c>
      <c r="B21" s="41">
        <v>0.53</v>
      </c>
    </row>
    <row r="22" spans="1:2">
      <c r="A22" s="38" t="s">
        <v>258</v>
      </c>
      <c r="B22" s="39">
        <v>0.53</v>
      </c>
    </row>
    <row r="23" spans="1:2">
      <c r="A23" s="40" t="s">
        <v>259</v>
      </c>
      <c r="B23" s="41">
        <v>0.53</v>
      </c>
    </row>
    <row r="24" spans="1:2" ht="25.5">
      <c r="A24" s="38" t="s">
        <v>260</v>
      </c>
      <c r="B24" s="39">
        <v>0.53</v>
      </c>
    </row>
    <row r="25" spans="1:2">
      <c r="A25" s="40" t="s">
        <v>261</v>
      </c>
      <c r="B25" s="41">
        <v>0.51</v>
      </c>
    </row>
    <row r="26" spans="1:2" ht="38.25">
      <c r="A26" s="38" t="s">
        <v>262</v>
      </c>
      <c r="B26" s="39">
        <v>0.51</v>
      </c>
    </row>
    <row r="27" spans="1:2">
      <c r="A27" s="40" t="s">
        <v>263</v>
      </c>
      <c r="B27" s="41">
        <v>0.51</v>
      </c>
    </row>
    <row r="28" spans="1:2">
      <c r="A28" s="38" t="s">
        <v>264</v>
      </c>
      <c r="B28" s="39">
        <v>0.5</v>
      </c>
    </row>
    <row r="29" spans="1:2" ht="25.5">
      <c r="A29" s="40" t="s">
        <v>265</v>
      </c>
      <c r="B29" s="41">
        <v>0.5</v>
      </c>
    </row>
    <row r="30" spans="1:2" ht="25.5">
      <c r="A30" s="38" t="s">
        <v>266</v>
      </c>
      <c r="B30" s="39">
        <v>0.5</v>
      </c>
    </row>
    <row r="31" spans="1:2" ht="25.5">
      <c r="A31" s="38" t="s">
        <v>267</v>
      </c>
      <c r="B31" s="39">
        <v>0.5</v>
      </c>
    </row>
    <row r="32" spans="1:2">
      <c r="A32" s="40" t="s">
        <v>268</v>
      </c>
      <c r="B32" s="41">
        <v>0.5</v>
      </c>
    </row>
    <row r="33" spans="1:2" ht="25.5">
      <c r="A33" s="38" t="s">
        <v>269</v>
      </c>
      <c r="B33" s="39">
        <v>0.49</v>
      </c>
    </row>
    <row r="34" spans="1:2" ht="25.5">
      <c r="A34" s="40" t="s">
        <v>270</v>
      </c>
      <c r="B34" s="41">
        <v>0.48</v>
      </c>
    </row>
    <row r="35" spans="1:2" ht="25.5">
      <c r="A35" s="38" t="s">
        <v>271</v>
      </c>
      <c r="B35" s="39">
        <v>0.47</v>
      </c>
    </row>
    <row r="36" spans="1:2" ht="25.5">
      <c r="A36" s="40" t="s">
        <v>272</v>
      </c>
      <c r="B36" s="41">
        <v>0.47</v>
      </c>
    </row>
    <row r="37" spans="1:2" ht="25.5">
      <c r="A37" s="38" t="s">
        <v>273</v>
      </c>
      <c r="B37" s="39">
        <v>0.46</v>
      </c>
    </row>
    <row r="38" spans="1:2" ht="25.5">
      <c r="A38" s="40" t="s">
        <v>274</v>
      </c>
      <c r="B38" s="41">
        <v>0.46</v>
      </c>
    </row>
    <row r="39" spans="1:2" ht="25.5">
      <c r="A39" s="38" t="s">
        <v>275</v>
      </c>
      <c r="B39" s="39">
        <v>0.45</v>
      </c>
    </row>
    <row r="40" spans="1:2" ht="25.5">
      <c r="A40" s="40" t="s">
        <v>276</v>
      </c>
      <c r="B40" s="41">
        <v>0.45</v>
      </c>
    </row>
    <row r="41" spans="1:2" ht="25.5">
      <c r="A41" s="38" t="s">
        <v>277</v>
      </c>
      <c r="B41" s="39">
        <v>0.44</v>
      </c>
    </row>
    <row r="42" spans="1:2" ht="25.5">
      <c r="A42" s="40" t="s">
        <v>278</v>
      </c>
      <c r="B42" s="41">
        <v>0.44</v>
      </c>
    </row>
    <row r="43" spans="1:2">
      <c r="A43" s="38" t="s">
        <v>279</v>
      </c>
      <c r="B43" s="39">
        <v>0.44</v>
      </c>
    </row>
    <row r="44" spans="1:2" ht="38.25">
      <c r="A44" s="40" t="s">
        <v>280</v>
      </c>
      <c r="B44" s="41">
        <v>0.44</v>
      </c>
    </row>
    <row r="45" spans="1:2" ht="25.5">
      <c r="A45" s="38" t="s">
        <v>281</v>
      </c>
      <c r="B45" s="39">
        <v>0.44</v>
      </c>
    </row>
    <row r="46" spans="1:2" ht="38.25">
      <c r="A46" s="40" t="s">
        <v>282</v>
      </c>
      <c r="B46" s="41">
        <v>0.42</v>
      </c>
    </row>
    <row r="47" spans="1:2">
      <c r="A47" s="38" t="s">
        <v>283</v>
      </c>
      <c r="B47" s="39">
        <v>0.41</v>
      </c>
    </row>
    <row r="48" spans="1:2">
      <c r="A48" s="40" t="s">
        <v>284</v>
      </c>
      <c r="B48" s="41">
        <v>0.34</v>
      </c>
    </row>
    <row r="49" spans="1:2" ht="38.25">
      <c r="A49" s="38" t="s">
        <v>285</v>
      </c>
      <c r="B49" s="39">
        <v>0.33</v>
      </c>
    </row>
    <row r="50" spans="1:2" ht="25.5">
      <c r="A50" s="40" t="s">
        <v>286</v>
      </c>
      <c r="B50" s="41">
        <v>0.33</v>
      </c>
    </row>
    <row r="51" spans="1:2" ht="25.5">
      <c r="A51" s="38" t="s">
        <v>287</v>
      </c>
      <c r="B51" s="39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2023-12-19T20:59:43Z</dcterms:created>
  <dcterms:modified xsi:type="dcterms:W3CDTF">2024-01-03T21:55:00Z</dcterms:modified>
  <cp:category/>
  <cp:contentStatus/>
</cp:coreProperties>
</file>