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icho Argayoso\Documents\Refocus\Final Project\Financial Viability Metrics\"/>
    </mc:Choice>
  </mc:AlternateContent>
  <xr:revisionPtr revIDLastSave="0" documentId="13_ncr:1_{681254EE-C5CF-429F-9236-E66ABAAA97E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petitors" sheetId="1" r:id="rId1"/>
    <sheet name="Financial Viability Metrics" sheetId="2" r:id="rId2"/>
  </sheets>
  <definedNames>
    <definedName name="_xlnm._FilterDatabase" localSheetId="0" hidden="1">competitors!$D$1:$D$272</definedName>
  </definedName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G3" i="1" l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31" i="1"/>
  <c r="H31" i="1" s="1"/>
  <c r="I31" i="1" s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 s="1"/>
  <c r="I40" i="1" s="1"/>
  <c r="G41" i="1"/>
  <c r="H41" i="1" s="1"/>
  <c r="I41" i="1" s="1"/>
  <c r="G42" i="1"/>
  <c r="H42" i="1" s="1"/>
  <c r="I42" i="1" s="1"/>
  <c r="G43" i="1"/>
  <c r="H43" i="1" s="1"/>
  <c r="I43" i="1" s="1"/>
  <c r="G44" i="1"/>
  <c r="H44" i="1" s="1"/>
  <c r="I44" i="1" s="1"/>
  <c r="G45" i="1"/>
  <c r="H45" i="1" s="1"/>
  <c r="I45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G55" i="1"/>
  <c r="H55" i="1" s="1"/>
  <c r="I55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78" i="1"/>
  <c r="H78" i="1" s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H82" i="1" s="1"/>
  <c r="I82" i="1" s="1"/>
  <c r="G83" i="1"/>
  <c r="H83" i="1" s="1"/>
  <c r="I83" i="1" s="1"/>
  <c r="G84" i="1"/>
  <c r="H84" i="1" s="1"/>
  <c r="I84" i="1" s="1"/>
  <c r="G85" i="1"/>
  <c r="H85" i="1" s="1"/>
  <c r="I85" i="1" s="1"/>
  <c r="G86" i="1"/>
  <c r="H86" i="1" s="1"/>
  <c r="I86" i="1" s="1"/>
  <c r="G87" i="1"/>
  <c r="H87" i="1" s="1"/>
  <c r="I87" i="1" s="1"/>
  <c r="G88" i="1"/>
  <c r="H88" i="1" s="1"/>
  <c r="I88" i="1" s="1"/>
  <c r="G89" i="1"/>
  <c r="H89" i="1" s="1"/>
  <c r="I89" i="1" s="1"/>
  <c r="G90" i="1"/>
  <c r="H90" i="1" s="1"/>
  <c r="I90" i="1" s="1"/>
  <c r="G91" i="1"/>
  <c r="H91" i="1" s="1"/>
  <c r="I91" i="1" s="1"/>
  <c r="G92" i="1"/>
  <c r="H92" i="1" s="1"/>
  <c r="I92" i="1" s="1"/>
  <c r="G93" i="1"/>
  <c r="H93" i="1" s="1"/>
  <c r="I93" i="1" s="1"/>
  <c r="G94" i="1"/>
  <c r="H94" i="1" s="1"/>
  <c r="I94" i="1" s="1"/>
  <c r="G95" i="1"/>
  <c r="H95" i="1" s="1"/>
  <c r="I95" i="1" s="1"/>
  <c r="G96" i="1"/>
  <c r="H96" i="1" s="1"/>
  <c r="I96" i="1" s="1"/>
  <c r="G97" i="1"/>
  <c r="H97" i="1" s="1"/>
  <c r="I97" i="1" s="1"/>
  <c r="G98" i="1"/>
  <c r="H98" i="1" s="1"/>
  <c r="I98" i="1" s="1"/>
  <c r="G99" i="1"/>
  <c r="H99" i="1" s="1"/>
  <c r="I99" i="1" s="1"/>
  <c r="G100" i="1"/>
  <c r="H100" i="1" s="1"/>
  <c r="I100" i="1" s="1"/>
  <c r="G101" i="1"/>
  <c r="H101" i="1" s="1"/>
  <c r="I101" i="1" s="1"/>
  <c r="G102" i="1"/>
  <c r="H102" i="1" s="1"/>
  <c r="I102" i="1" s="1"/>
  <c r="G103" i="1"/>
  <c r="H103" i="1" s="1"/>
  <c r="I103" i="1" s="1"/>
  <c r="G104" i="1"/>
  <c r="H104" i="1" s="1"/>
  <c r="I104" i="1" s="1"/>
  <c r="G105" i="1"/>
  <c r="H105" i="1" s="1"/>
  <c r="I105" i="1" s="1"/>
  <c r="G106" i="1"/>
  <c r="H106" i="1" s="1"/>
  <c r="I106" i="1" s="1"/>
  <c r="G107" i="1"/>
  <c r="H107" i="1" s="1"/>
  <c r="I107" i="1" s="1"/>
  <c r="G108" i="1"/>
  <c r="H108" i="1" s="1"/>
  <c r="I108" i="1" s="1"/>
  <c r="G109" i="1"/>
  <c r="H109" i="1" s="1"/>
  <c r="I109" i="1" s="1"/>
  <c r="G110" i="1"/>
  <c r="H110" i="1" s="1"/>
  <c r="I110" i="1" s="1"/>
  <c r="G111" i="1"/>
  <c r="H111" i="1" s="1"/>
  <c r="I111" i="1" s="1"/>
  <c r="G112" i="1"/>
  <c r="H112" i="1" s="1"/>
  <c r="I112" i="1" s="1"/>
  <c r="G113" i="1"/>
  <c r="H113" i="1" s="1"/>
  <c r="I113" i="1" s="1"/>
  <c r="G114" i="1"/>
  <c r="H114" i="1" s="1"/>
  <c r="I114" i="1" s="1"/>
  <c r="G115" i="1"/>
  <c r="H115" i="1" s="1"/>
  <c r="I115" i="1" s="1"/>
  <c r="G116" i="1"/>
  <c r="H116" i="1" s="1"/>
  <c r="I116" i="1" s="1"/>
  <c r="G117" i="1"/>
  <c r="H117" i="1" s="1"/>
  <c r="I117" i="1" s="1"/>
  <c r="G118" i="1"/>
  <c r="H118" i="1" s="1"/>
  <c r="I118" i="1" s="1"/>
  <c r="G119" i="1"/>
  <c r="H119" i="1" s="1"/>
  <c r="I119" i="1" s="1"/>
  <c r="G120" i="1"/>
  <c r="H120" i="1" s="1"/>
  <c r="I120" i="1" s="1"/>
  <c r="G121" i="1"/>
  <c r="H121" i="1" s="1"/>
  <c r="I121" i="1" s="1"/>
  <c r="G122" i="1"/>
  <c r="H122" i="1" s="1"/>
  <c r="I122" i="1" s="1"/>
  <c r="G123" i="1"/>
  <c r="H123" i="1" s="1"/>
  <c r="I123" i="1" s="1"/>
  <c r="G124" i="1"/>
  <c r="H124" i="1" s="1"/>
  <c r="I124" i="1" s="1"/>
  <c r="G125" i="1"/>
  <c r="H125" i="1" s="1"/>
  <c r="I125" i="1" s="1"/>
  <c r="G126" i="1"/>
  <c r="H126" i="1" s="1"/>
  <c r="I126" i="1" s="1"/>
  <c r="G127" i="1"/>
  <c r="H127" i="1" s="1"/>
  <c r="I127" i="1" s="1"/>
  <c r="G128" i="1"/>
  <c r="H128" i="1" s="1"/>
  <c r="I128" i="1" s="1"/>
  <c r="G129" i="1"/>
  <c r="H129" i="1" s="1"/>
  <c r="I129" i="1" s="1"/>
  <c r="G130" i="1"/>
  <c r="H130" i="1" s="1"/>
  <c r="I130" i="1" s="1"/>
  <c r="G131" i="1"/>
  <c r="H131" i="1" s="1"/>
  <c r="I131" i="1" s="1"/>
  <c r="G132" i="1"/>
  <c r="H132" i="1" s="1"/>
  <c r="I132" i="1" s="1"/>
  <c r="G133" i="1"/>
  <c r="H133" i="1" s="1"/>
  <c r="I133" i="1" s="1"/>
  <c r="G134" i="1"/>
  <c r="H134" i="1" s="1"/>
  <c r="I134" i="1" s="1"/>
  <c r="G135" i="1"/>
  <c r="H135" i="1" s="1"/>
  <c r="I135" i="1" s="1"/>
  <c r="G136" i="1"/>
  <c r="H136" i="1" s="1"/>
  <c r="I136" i="1" s="1"/>
  <c r="G137" i="1"/>
  <c r="H137" i="1" s="1"/>
  <c r="I137" i="1" s="1"/>
  <c r="G138" i="1"/>
  <c r="H138" i="1" s="1"/>
  <c r="I138" i="1" s="1"/>
  <c r="G139" i="1"/>
  <c r="H139" i="1" s="1"/>
  <c r="I139" i="1" s="1"/>
  <c r="G140" i="1"/>
  <c r="H140" i="1" s="1"/>
  <c r="I140" i="1" s="1"/>
  <c r="G141" i="1"/>
  <c r="H141" i="1" s="1"/>
  <c r="I141" i="1" s="1"/>
  <c r="G142" i="1"/>
  <c r="H142" i="1" s="1"/>
  <c r="I142" i="1" s="1"/>
  <c r="G143" i="1"/>
  <c r="H143" i="1" s="1"/>
  <c r="I143" i="1" s="1"/>
  <c r="G144" i="1"/>
  <c r="H144" i="1" s="1"/>
  <c r="I144" i="1" s="1"/>
  <c r="G145" i="1"/>
  <c r="H145" i="1" s="1"/>
  <c r="I145" i="1" s="1"/>
  <c r="G146" i="1"/>
  <c r="H146" i="1" s="1"/>
  <c r="I146" i="1" s="1"/>
  <c r="G147" i="1"/>
  <c r="H147" i="1" s="1"/>
  <c r="I147" i="1" s="1"/>
  <c r="G148" i="1"/>
  <c r="H148" i="1" s="1"/>
  <c r="I148" i="1" s="1"/>
  <c r="G149" i="1"/>
  <c r="H149" i="1" s="1"/>
  <c r="I149" i="1" s="1"/>
  <c r="G150" i="1"/>
  <c r="H150" i="1" s="1"/>
  <c r="I150" i="1" s="1"/>
  <c r="G151" i="1"/>
  <c r="H151" i="1" s="1"/>
  <c r="I151" i="1" s="1"/>
  <c r="G152" i="1"/>
  <c r="H152" i="1" s="1"/>
  <c r="I152" i="1" s="1"/>
  <c r="G153" i="1"/>
  <c r="H153" i="1" s="1"/>
  <c r="I153" i="1" s="1"/>
  <c r="G154" i="1"/>
  <c r="H154" i="1" s="1"/>
  <c r="I154" i="1" s="1"/>
  <c r="G155" i="1"/>
  <c r="H155" i="1" s="1"/>
  <c r="I155" i="1" s="1"/>
  <c r="G156" i="1"/>
  <c r="H156" i="1" s="1"/>
  <c r="I156" i="1" s="1"/>
  <c r="G157" i="1"/>
  <c r="H157" i="1" s="1"/>
  <c r="I157" i="1" s="1"/>
  <c r="G158" i="1"/>
  <c r="H158" i="1" s="1"/>
  <c r="I158" i="1" s="1"/>
  <c r="G159" i="1"/>
  <c r="H159" i="1" s="1"/>
  <c r="I159" i="1" s="1"/>
  <c r="G160" i="1"/>
  <c r="H160" i="1" s="1"/>
  <c r="I160" i="1" s="1"/>
  <c r="G161" i="1"/>
  <c r="H161" i="1" s="1"/>
  <c r="I161" i="1" s="1"/>
  <c r="G162" i="1"/>
  <c r="H162" i="1" s="1"/>
  <c r="I162" i="1" s="1"/>
  <c r="G163" i="1"/>
  <c r="H163" i="1" s="1"/>
  <c r="I163" i="1" s="1"/>
  <c r="G164" i="1"/>
  <c r="H164" i="1" s="1"/>
  <c r="I164" i="1" s="1"/>
  <c r="G165" i="1"/>
  <c r="H165" i="1" s="1"/>
  <c r="I165" i="1" s="1"/>
  <c r="G166" i="1"/>
  <c r="H166" i="1" s="1"/>
  <c r="I166" i="1" s="1"/>
  <c r="G167" i="1"/>
  <c r="H167" i="1" s="1"/>
  <c r="I167" i="1" s="1"/>
  <c r="G168" i="1"/>
  <c r="H168" i="1" s="1"/>
  <c r="I168" i="1" s="1"/>
  <c r="G169" i="1"/>
  <c r="H169" i="1" s="1"/>
  <c r="I169" i="1" s="1"/>
  <c r="G170" i="1"/>
  <c r="H170" i="1" s="1"/>
  <c r="I170" i="1" s="1"/>
  <c r="G171" i="1"/>
  <c r="H171" i="1" s="1"/>
  <c r="I171" i="1" s="1"/>
  <c r="G172" i="1"/>
  <c r="H172" i="1" s="1"/>
  <c r="I172" i="1" s="1"/>
  <c r="G173" i="1"/>
  <c r="H173" i="1" s="1"/>
  <c r="I173" i="1" s="1"/>
  <c r="G174" i="1"/>
  <c r="H174" i="1" s="1"/>
  <c r="I174" i="1" s="1"/>
  <c r="G175" i="1"/>
  <c r="H175" i="1" s="1"/>
  <c r="I175" i="1" s="1"/>
  <c r="G176" i="1"/>
  <c r="H176" i="1" s="1"/>
  <c r="I176" i="1" s="1"/>
  <c r="G177" i="1"/>
  <c r="H177" i="1" s="1"/>
  <c r="I177" i="1" s="1"/>
  <c r="G178" i="1"/>
  <c r="H178" i="1" s="1"/>
  <c r="I178" i="1" s="1"/>
  <c r="G179" i="1"/>
  <c r="H179" i="1" s="1"/>
  <c r="I179" i="1" s="1"/>
  <c r="G180" i="1"/>
  <c r="H180" i="1" s="1"/>
  <c r="I180" i="1" s="1"/>
  <c r="G181" i="1"/>
  <c r="H181" i="1" s="1"/>
  <c r="I181" i="1" s="1"/>
  <c r="G182" i="1"/>
  <c r="H182" i="1" s="1"/>
  <c r="I182" i="1" s="1"/>
  <c r="G183" i="1"/>
  <c r="H183" i="1" s="1"/>
  <c r="I183" i="1" s="1"/>
  <c r="G184" i="1"/>
  <c r="H184" i="1" s="1"/>
  <c r="I184" i="1" s="1"/>
  <c r="G185" i="1"/>
  <c r="H185" i="1" s="1"/>
  <c r="I185" i="1" s="1"/>
  <c r="G186" i="1"/>
  <c r="H186" i="1" s="1"/>
  <c r="I186" i="1" s="1"/>
  <c r="G187" i="1"/>
  <c r="H187" i="1" s="1"/>
  <c r="I187" i="1" s="1"/>
  <c r="G188" i="1"/>
  <c r="H188" i="1" s="1"/>
  <c r="I188" i="1" s="1"/>
  <c r="G189" i="1"/>
  <c r="H189" i="1" s="1"/>
  <c r="I189" i="1" s="1"/>
  <c r="G190" i="1"/>
  <c r="H190" i="1" s="1"/>
  <c r="I190" i="1" s="1"/>
  <c r="G191" i="1"/>
  <c r="H191" i="1" s="1"/>
  <c r="I191" i="1" s="1"/>
  <c r="G192" i="1"/>
  <c r="H192" i="1" s="1"/>
  <c r="I192" i="1" s="1"/>
  <c r="G193" i="1"/>
  <c r="H193" i="1" s="1"/>
  <c r="I193" i="1" s="1"/>
  <c r="G194" i="1"/>
  <c r="H194" i="1" s="1"/>
  <c r="I194" i="1" s="1"/>
  <c r="G195" i="1"/>
  <c r="H195" i="1" s="1"/>
  <c r="I195" i="1" s="1"/>
  <c r="G196" i="1"/>
  <c r="H196" i="1" s="1"/>
  <c r="I196" i="1" s="1"/>
  <c r="G197" i="1"/>
  <c r="H197" i="1" s="1"/>
  <c r="I197" i="1" s="1"/>
  <c r="G198" i="1"/>
  <c r="H198" i="1" s="1"/>
  <c r="I198" i="1" s="1"/>
  <c r="G199" i="1"/>
  <c r="H199" i="1" s="1"/>
  <c r="I199" i="1" s="1"/>
  <c r="G200" i="1"/>
  <c r="H200" i="1" s="1"/>
  <c r="I200" i="1" s="1"/>
  <c r="G201" i="1"/>
  <c r="H201" i="1" s="1"/>
  <c r="I201" i="1" s="1"/>
  <c r="G202" i="1"/>
  <c r="H202" i="1" s="1"/>
  <c r="I202" i="1" s="1"/>
  <c r="G203" i="1"/>
  <c r="H203" i="1" s="1"/>
  <c r="I203" i="1" s="1"/>
  <c r="G204" i="1"/>
  <c r="H204" i="1" s="1"/>
  <c r="I204" i="1" s="1"/>
  <c r="G205" i="1"/>
  <c r="H205" i="1" s="1"/>
  <c r="I205" i="1" s="1"/>
  <c r="G206" i="1"/>
  <c r="H206" i="1" s="1"/>
  <c r="I206" i="1" s="1"/>
  <c r="G207" i="1"/>
  <c r="H207" i="1" s="1"/>
  <c r="I207" i="1" s="1"/>
  <c r="G208" i="1"/>
  <c r="H208" i="1" s="1"/>
  <c r="I208" i="1" s="1"/>
  <c r="G209" i="1"/>
  <c r="H209" i="1" s="1"/>
  <c r="I209" i="1" s="1"/>
  <c r="G210" i="1"/>
  <c r="H210" i="1" s="1"/>
  <c r="I210" i="1" s="1"/>
  <c r="G211" i="1"/>
  <c r="H211" i="1" s="1"/>
  <c r="I211" i="1" s="1"/>
  <c r="G212" i="1"/>
  <c r="H212" i="1" s="1"/>
  <c r="I212" i="1" s="1"/>
  <c r="G213" i="1"/>
  <c r="H213" i="1" s="1"/>
  <c r="I213" i="1" s="1"/>
  <c r="G214" i="1"/>
  <c r="H214" i="1" s="1"/>
  <c r="I214" i="1" s="1"/>
  <c r="G215" i="1"/>
  <c r="H215" i="1" s="1"/>
  <c r="I215" i="1" s="1"/>
  <c r="G216" i="1"/>
  <c r="H216" i="1" s="1"/>
  <c r="I216" i="1" s="1"/>
  <c r="G217" i="1"/>
  <c r="H217" i="1" s="1"/>
  <c r="I217" i="1" s="1"/>
  <c r="G218" i="1"/>
  <c r="H218" i="1" s="1"/>
  <c r="I218" i="1" s="1"/>
  <c r="G219" i="1"/>
  <c r="H219" i="1" s="1"/>
  <c r="I219" i="1" s="1"/>
  <c r="G220" i="1"/>
  <c r="H220" i="1" s="1"/>
  <c r="I220" i="1" s="1"/>
  <c r="G221" i="1"/>
  <c r="H221" i="1" s="1"/>
  <c r="I221" i="1" s="1"/>
  <c r="G222" i="1"/>
  <c r="H222" i="1" s="1"/>
  <c r="I222" i="1" s="1"/>
  <c r="G223" i="1"/>
  <c r="H223" i="1" s="1"/>
  <c r="I223" i="1" s="1"/>
  <c r="G224" i="1"/>
  <c r="H224" i="1" s="1"/>
  <c r="I224" i="1" s="1"/>
  <c r="G225" i="1"/>
  <c r="H225" i="1" s="1"/>
  <c r="I225" i="1" s="1"/>
  <c r="G226" i="1"/>
  <c r="H226" i="1" s="1"/>
  <c r="I226" i="1" s="1"/>
  <c r="G227" i="1"/>
  <c r="H227" i="1" s="1"/>
  <c r="I227" i="1" s="1"/>
  <c r="G228" i="1"/>
  <c r="H228" i="1" s="1"/>
  <c r="I228" i="1" s="1"/>
  <c r="G229" i="1"/>
  <c r="H229" i="1" s="1"/>
  <c r="I229" i="1" s="1"/>
  <c r="G230" i="1"/>
  <c r="H230" i="1" s="1"/>
  <c r="I230" i="1" s="1"/>
  <c r="G231" i="1"/>
  <c r="H231" i="1" s="1"/>
  <c r="I231" i="1" s="1"/>
  <c r="G232" i="1"/>
  <c r="H232" i="1" s="1"/>
  <c r="I232" i="1" s="1"/>
  <c r="G233" i="1"/>
  <c r="H233" i="1" s="1"/>
  <c r="I233" i="1" s="1"/>
  <c r="G234" i="1"/>
  <c r="H234" i="1" s="1"/>
  <c r="I234" i="1" s="1"/>
  <c r="G235" i="1"/>
  <c r="H235" i="1" s="1"/>
  <c r="I235" i="1" s="1"/>
  <c r="G236" i="1"/>
  <c r="H236" i="1" s="1"/>
  <c r="I236" i="1" s="1"/>
  <c r="G237" i="1"/>
  <c r="H237" i="1" s="1"/>
  <c r="I237" i="1" s="1"/>
  <c r="G238" i="1"/>
  <c r="H238" i="1" s="1"/>
  <c r="I238" i="1" s="1"/>
  <c r="G239" i="1"/>
  <c r="H239" i="1" s="1"/>
  <c r="I239" i="1" s="1"/>
  <c r="G240" i="1"/>
  <c r="H240" i="1" s="1"/>
  <c r="I240" i="1" s="1"/>
  <c r="G241" i="1"/>
  <c r="H241" i="1" s="1"/>
  <c r="I241" i="1" s="1"/>
  <c r="G242" i="1"/>
  <c r="H242" i="1" s="1"/>
  <c r="I242" i="1" s="1"/>
  <c r="G243" i="1"/>
  <c r="H243" i="1" s="1"/>
  <c r="I243" i="1" s="1"/>
  <c r="G244" i="1"/>
  <c r="H244" i="1" s="1"/>
  <c r="I244" i="1" s="1"/>
  <c r="G245" i="1"/>
  <c r="H245" i="1" s="1"/>
  <c r="I245" i="1" s="1"/>
  <c r="G246" i="1"/>
  <c r="H246" i="1" s="1"/>
  <c r="I246" i="1" s="1"/>
  <c r="G247" i="1"/>
  <c r="H247" i="1" s="1"/>
  <c r="I247" i="1" s="1"/>
  <c r="G248" i="1"/>
  <c r="H248" i="1" s="1"/>
  <c r="I248" i="1" s="1"/>
  <c r="G249" i="1"/>
  <c r="H249" i="1" s="1"/>
  <c r="I249" i="1" s="1"/>
  <c r="G250" i="1"/>
  <c r="H250" i="1" s="1"/>
  <c r="I250" i="1" s="1"/>
  <c r="G251" i="1"/>
  <c r="H251" i="1" s="1"/>
  <c r="I251" i="1" s="1"/>
  <c r="G252" i="1"/>
  <c r="H252" i="1" s="1"/>
  <c r="I252" i="1" s="1"/>
  <c r="G253" i="1"/>
  <c r="H253" i="1" s="1"/>
  <c r="I253" i="1" s="1"/>
  <c r="G254" i="1"/>
  <c r="H254" i="1" s="1"/>
  <c r="I254" i="1" s="1"/>
  <c r="G255" i="1"/>
  <c r="H255" i="1" s="1"/>
  <c r="I255" i="1" s="1"/>
  <c r="G256" i="1"/>
  <c r="H256" i="1" s="1"/>
  <c r="I256" i="1" s="1"/>
  <c r="G257" i="1"/>
  <c r="H257" i="1" s="1"/>
  <c r="I257" i="1" s="1"/>
  <c r="G258" i="1"/>
  <c r="H258" i="1" s="1"/>
  <c r="I258" i="1" s="1"/>
  <c r="G259" i="1"/>
  <c r="H259" i="1" s="1"/>
  <c r="I259" i="1" s="1"/>
  <c r="G260" i="1"/>
  <c r="H260" i="1" s="1"/>
  <c r="I260" i="1" s="1"/>
  <c r="G261" i="1"/>
  <c r="H261" i="1" s="1"/>
  <c r="I261" i="1" s="1"/>
  <c r="G262" i="1"/>
  <c r="H262" i="1" s="1"/>
  <c r="I262" i="1" s="1"/>
  <c r="G263" i="1"/>
  <c r="H263" i="1" s="1"/>
  <c r="I263" i="1" s="1"/>
  <c r="G264" i="1"/>
  <c r="H264" i="1" s="1"/>
  <c r="I264" i="1" s="1"/>
  <c r="G265" i="1"/>
  <c r="H265" i="1" s="1"/>
  <c r="I265" i="1" s="1"/>
  <c r="G266" i="1"/>
  <c r="H266" i="1" s="1"/>
  <c r="I266" i="1" s="1"/>
  <c r="G267" i="1"/>
  <c r="H267" i="1" s="1"/>
  <c r="I267" i="1" s="1"/>
  <c r="G268" i="1"/>
  <c r="H268" i="1" s="1"/>
  <c r="I268" i="1" s="1"/>
  <c r="G269" i="1"/>
  <c r="H269" i="1" s="1"/>
  <c r="I269" i="1" s="1"/>
  <c r="G270" i="1"/>
  <c r="H270" i="1" s="1"/>
  <c r="I270" i="1" s="1"/>
  <c r="G271" i="1"/>
  <c r="H271" i="1" s="1"/>
  <c r="I271" i="1" s="1"/>
  <c r="G272" i="1"/>
  <c r="H272" i="1" s="1"/>
  <c r="I272" i="1" s="1"/>
  <c r="G2" i="1"/>
  <c r="H2" i="1" s="1"/>
  <c r="I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" i="1"/>
</calcChain>
</file>

<file path=xl/sharedStrings.xml><?xml version="1.0" encoding="utf-8"?>
<sst xmlns="http://schemas.openxmlformats.org/spreadsheetml/2006/main" count="372" uniqueCount="55">
  <si>
    <t>research_development_spent</t>
  </si>
  <si>
    <t>administration</t>
  </si>
  <si>
    <t>marketing_spent</t>
  </si>
  <si>
    <t>state_usa</t>
  </si>
  <si>
    <t>profit</t>
  </si>
  <si>
    <t>New York</t>
  </si>
  <si>
    <t>California</t>
  </si>
  <si>
    <t>Florida</t>
  </si>
  <si>
    <t>Washington</t>
  </si>
  <si>
    <t>Iowa</t>
  </si>
  <si>
    <t>Wyoming</t>
  </si>
  <si>
    <t>Montana</t>
  </si>
  <si>
    <t>Idaho</t>
  </si>
  <si>
    <t>Massachusetts</t>
  </si>
  <si>
    <t>Arkansas</t>
  </si>
  <si>
    <t>Mississippi</t>
  </si>
  <si>
    <t>Indiana</t>
  </si>
  <si>
    <t>Illinois</t>
  </si>
  <si>
    <t>Louisiana</t>
  </si>
  <si>
    <t>Utah</t>
  </si>
  <si>
    <t>Vermont</t>
  </si>
  <si>
    <t>Nevada</t>
  </si>
  <si>
    <t>Connecticut</t>
  </si>
  <si>
    <t>Ohio</t>
  </si>
  <si>
    <t>Delaware</t>
  </si>
  <si>
    <t>Kentucky</t>
  </si>
  <si>
    <t>Michigan</t>
  </si>
  <si>
    <t>Virginia</t>
  </si>
  <si>
    <t>Missouri</t>
  </si>
  <si>
    <t>Alaska</t>
  </si>
  <si>
    <t>Oregon</t>
  </si>
  <si>
    <t>Hawaii</t>
  </si>
  <si>
    <t>Texas</t>
  </si>
  <si>
    <t>Oklahoma</t>
  </si>
  <si>
    <t>Alabama</t>
  </si>
  <si>
    <t>Arizona</t>
  </si>
  <si>
    <t>Maine</t>
  </si>
  <si>
    <t>Maryland</t>
  </si>
  <si>
    <t>Colorado</t>
  </si>
  <si>
    <t>Tennessee</t>
  </si>
  <si>
    <t>Pennsylvania</t>
  </si>
  <si>
    <t>Georgia</t>
  </si>
  <si>
    <t>Minnesota</t>
  </si>
  <si>
    <t>Nebraska</t>
  </si>
  <si>
    <t>Wisconsin</t>
  </si>
  <si>
    <t>Kansas</t>
  </si>
  <si>
    <t>market_share_per_state</t>
  </si>
  <si>
    <t>total_expenditures</t>
  </si>
  <si>
    <t>net_profit</t>
  </si>
  <si>
    <t>net_profit_margin</t>
  </si>
  <si>
    <t>Row Labels</t>
  </si>
  <si>
    <t>Average of market_share_per_state</t>
  </si>
  <si>
    <t>Sum of total_expenditures</t>
  </si>
  <si>
    <t>Sum of net_profit</t>
  </si>
  <si>
    <t>Sum of net_profit_margin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</si>
</sst>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es" refreshedDate="45141.528668287036" createdVersion="7" refreshedVersion="7" minRefreshableVersion="3" recordCount="271" xr:uid="{4EA7C3A3-27AB-43B6-89C0-47B8A6C31748}">
  <cacheSource type="worksheet">
    <worksheetSource ref="A1:I272" sheet="competitors"/>
  </cacheSource>
  <cacheFields count="9">
    <cacheField name="research_development_spent" numFmtId="0">
      <sharedItems containsSemiMixedTypes="0" containsString="0" containsNumber="1" minValue="0" maxValue="1997933.99"/>
    </cacheField>
    <cacheField name="administration" numFmtId="0">
      <sharedItems containsSemiMixedTypes="0" containsString="0" containsNumber="1" minValue="50416.9" maxValue="182645.56"/>
    </cacheField>
    <cacheField name="marketing_spent" numFmtId="0">
      <sharedItems containsSemiMixedTypes="0" containsString="0" containsNumber="1" minValue="0" maxValue="471784.1"/>
    </cacheField>
    <cacheField name="state_usa" numFmtId="0">
      <sharedItems count="41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York"/>
        <s v="Ohio"/>
        <s v="Oklahoma"/>
        <s v="Oregon"/>
        <s v="Pennsylvania"/>
        <s v="Tennessee"/>
        <s v="Texas"/>
        <s v="Utah"/>
        <s v="Vermont"/>
        <s v="Virginia"/>
        <s v="Washington"/>
        <s v="Wisconsin"/>
        <s v="Wyoming"/>
      </sharedItems>
    </cacheField>
    <cacheField name="profit" numFmtId="0">
      <sharedItems containsSemiMixedTypes="0" containsString="0" containsNumber="1" minValue="14681.4" maxValue="2946679.99"/>
    </cacheField>
    <cacheField name="market_share_per_state" numFmtId="0">
      <sharedItems containsSemiMixedTypes="0" containsString="0" containsNumber="1" minValue="1.3651371274079633E-3" maxValue="1"/>
    </cacheField>
    <cacheField name="total_expenditures" numFmtId="0">
      <sharedItems containsSemiMixedTypes="0" containsString="0" containsNumber="1" minValue="52285.200000000004" maxValue="2177893.8899999997"/>
    </cacheField>
    <cacheField name="net_profit" numFmtId="0">
      <sharedItems containsSemiMixedTypes="0" containsString="0" containsNumber="1" minValue="-1845761.9" maxValue="2593675.1"/>
    </cacheField>
    <cacheField name="net_profit_margin" numFmtId="0">
      <sharedItems containsSemiMixedTypes="0" containsString="0" containsNumber="1" minValue="-17.455898728384156" maxValue="0.923319664271524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n v="989534.99"/>
    <n v="73696.899999999994"/>
    <n v="59152"/>
    <x v="0"/>
    <n v="1397050.99"/>
    <n v="0.24542833978469797"/>
    <n v="1122383.8899999999"/>
    <n v="274667.10000000009"/>
    <n v="0.19660492134220534"/>
  </r>
  <r>
    <n v="901313.99"/>
    <n v="87164.9"/>
    <n v="87977"/>
    <x v="0"/>
    <n v="120362.99"/>
    <n v="2.1144889498429978E-2"/>
    <n v="1076455.8900000001"/>
    <n v="-956092.90000000014"/>
    <n v="-7.9434126719517364"/>
  </r>
  <r>
    <n v="352053.99"/>
    <n v="87072.9"/>
    <n v="31951"/>
    <x v="0"/>
    <n v="398021.99"/>
    <n v="6.9922913982904566E-2"/>
    <n v="471077.89"/>
    <n v="-73055.900000000023"/>
    <n v="-0.18354739646420046"/>
  </r>
  <r>
    <n v="933266.99"/>
    <n v="107860.9"/>
    <n v="51672"/>
    <x v="0"/>
    <n v="1346449.99"/>
    <n v="0.23653895814412843"/>
    <n v="1092799.8900000001"/>
    <n v="253650.09999999986"/>
    <n v="0.18838434541486376"/>
  </r>
  <r>
    <n v="1496277.99"/>
    <n v="104491.9"/>
    <n v="74515"/>
    <x v="0"/>
    <n v="2430410.9900000002"/>
    <n v="0.42696489858983905"/>
    <n v="1675284.89"/>
    <n v="755126.10000000033"/>
    <n v="0.31069893244681235"/>
  </r>
  <r>
    <n v="1172907.99"/>
    <n v="68409.899999999994"/>
    <n v="101154"/>
    <x v="1"/>
    <n v="2167641.9900000002"/>
    <n v="0.22016278699481681"/>
    <n v="1342471.89"/>
    <n v="825170.10000000033"/>
    <n v="0.38067637728313253"/>
  </r>
  <r>
    <n v="1155299.99"/>
    <n v="51488.9"/>
    <n v="93013"/>
    <x v="1"/>
    <n v="2102288.9900000002"/>
    <n v="0.21352502177120061"/>
    <n v="1299801.8899999999"/>
    <n v="802487.10000000033"/>
    <n v="0.38172064060517208"/>
  </r>
  <r>
    <n v="722966.99"/>
    <n v="129074.9"/>
    <n v="116675"/>
    <x v="1"/>
    <n v="822050.99"/>
    <n v="8.3493970796463618E-2"/>
    <n v="968716.89"/>
    <n v="-146665.90000000002"/>
    <n v="-0.17841460175116391"/>
  </r>
  <r>
    <n v="155083.99"/>
    <n v="128398.9"/>
    <n v="63666"/>
    <x v="1"/>
    <n v="1866877.99"/>
    <n v="0.18961482715034586"/>
    <n v="347148.89"/>
    <n v="1519729.1"/>
    <n v="0.81404843173495234"/>
  </r>
  <r>
    <n v="1116726.99"/>
    <n v="127485.9"/>
    <n v="81283"/>
    <x v="1"/>
    <n v="2886772.99"/>
    <n v="0.29320339328717304"/>
    <n v="1325495.8899999999"/>
    <n v="1561277.1000000003"/>
    <n v="0.54083819732565819"/>
  </r>
  <r>
    <n v="771423.99"/>
    <n v="129046.9"/>
    <n v="40614"/>
    <x v="2"/>
    <n v="2942282.99"/>
    <n v="1"/>
    <n v="941084.89"/>
    <n v="2001198.1"/>
    <n v="0.68015146972657448"/>
  </r>
  <r>
    <n v="1116497.99"/>
    <n v="110053.9"/>
    <n v="82921"/>
    <x v="3"/>
    <n v="134901.99"/>
    <n v="9.0664937055199776E-2"/>
    <n v="1309472.8899999999"/>
    <n v="-1174570.8999999999"/>
    <n v="-8.7068463556393798"/>
  </r>
  <r>
    <n v="207272.99"/>
    <n v="87555.9"/>
    <n v="66206"/>
    <x v="3"/>
    <n v="1353015.99"/>
    <n v="0.90933506294480027"/>
    <n v="361034.89"/>
    <n v="991981.1"/>
    <n v="0.73316288006322816"/>
  </r>
  <r>
    <n v="162597.70000000001"/>
    <n v="151377.59"/>
    <n v="443898.53"/>
    <x v="4"/>
    <n v="191792.06"/>
    <n v="1.7833616810934635E-2"/>
    <n v="757873.82000000007"/>
    <n v="-566081.76"/>
    <n v="-2.9515390783122095"/>
  </r>
  <r>
    <n v="134615.46"/>
    <n v="147198.87"/>
    <n v="127716.82"/>
    <x v="4"/>
    <n v="156122.51"/>
    <n v="1.45169149280805E-2"/>
    <n v="409531.14999999997"/>
    <n v="-253408.63999999996"/>
    <n v="-1.6231396740931205"/>
  </r>
  <r>
    <n v="123334.88"/>
    <n v="108679.17"/>
    <n v="304981.62"/>
    <x v="4"/>
    <n v="149759.96"/>
    <n v="1.3925298785887687E-2"/>
    <n v="536995.66999999993"/>
    <n v="-387235.70999999996"/>
    <n v="-2.58570922428131"/>
  </r>
  <r>
    <n v="100671.96"/>
    <n v="91790.61"/>
    <n v="249744.55"/>
    <x v="4"/>
    <n v="144259.4"/>
    <n v="1.341383402928851E-2"/>
    <n v="442207.12"/>
    <n v="-297947.71999999997"/>
    <n v="-2.0653608707647475"/>
  </r>
  <r>
    <n v="91992.39"/>
    <n v="135495.07"/>
    <n v="252664.93"/>
    <x v="4"/>
    <n v="134307.35"/>
    <n v="1.2488451371720404E-2"/>
    <n v="480152.39"/>
    <n v="-345845.04000000004"/>
    <n v="-2.5750269065691493"/>
  </r>
  <r>
    <n v="78013.11"/>
    <n v="121597.55"/>
    <n v="264346.06"/>
    <x v="4"/>
    <n v="126992.93"/>
    <n v="1.1808326430811814E-2"/>
    <n v="463956.72"/>
    <n v="-336963.79"/>
    <n v="-2.6534059022025871"/>
  </r>
  <r>
    <n v="76253.86"/>
    <n v="113867.3"/>
    <n v="298664.46999999997"/>
    <x v="4"/>
    <n v="118474.03"/>
    <n v="1.1016203971463544E-2"/>
    <n v="488785.63"/>
    <n v="-370311.6"/>
    <n v="-3.1256774163924361"/>
  </r>
  <r>
    <n v="64664.71"/>
    <n v="139553.16"/>
    <n v="137962.62"/>
    <x v="4"/>
    <n v="107404.34"/>
    <n v="9.9868985368390083E-3"/>
    <n v="342180.49"/>
    <n v="-234776.15"/>
    <n v="-2.1859093403488163"/>
  </r>
  <r>
    <n v="63408.86"/>
    <n v="129219.61"/>
    <n v="46085.25"/>
    <x v="4"/>
    <n v="97427.839999999997"/>
    <n v="9.0592424174235874E-3"/>
    <n v="238713.72"/>
    <n v="-141285.88"/>
    <n v="-1.4501592152715281"/>
  </r>
  <r>
    <n v="46426.07"/>
    <n v="157693.92000000001"/>
    <n v="210797.67"/>
    <x v="4"/>
    <n v="96712.8"/>
    <n v="8.9927550489449833E-3"/>
    <n v="414917.66000000003"/>
    <n v="-318204.86000000004"/>
    <n v="-3.2902041922062026"/>
  </r>
  <r>
    <n v="44069.95"/>
    <n v="51283.14"/>
    <n v="197029.42"/>
    <x v="4"/>
    <n v="89949.14"/>
    <n v="8.3638420445200541E-3"/>
    <n v="292382.51"/>
    <n v="-202433.37"/>
    <n v="-2.250531467004576"/>
  </r>
  <r>
    <n v="38558.51"/>
    <n v="82982.09"/>
    <n v="174999.3"/>
    <x v="4"/>
    <n v="81005.759999999995"/>
    <n v="7.5322496839469602E-3"/>
    <n v="296539.90000000002"/>
    <n v="-215534.14"/>
    <n v="-2.6607261014525392"/>
  </r>
  <r>
    <n v="28754.33"/>
    <n v="118546.05"/>
    <n v="172795.67"/>
    <x v="4"/>
    <n v="78239.91"/>
    <n v="7.2750695428268142E-3"/>
    <n v="320096.05000000005"/>
    <n v="-241856.14000000004"/>
    <n v="-3.0912118891752307"/>
  </r>
  <r>
    <n v="23640.93"/>
    <n v="96189.63"/>
    <n v="148001.10999999999"/>
    <x v="4"/>
    <n v="71498.490000000005"/>
    <n v="6.6482245053337561E-3"/>
    <n v="267831.67"/>
    <n v="-196333.18"/>
    <n v="-2.7459765933518314"/>
  </r>
  <r>
    <n v="22177.74"/>
    <n v="154806.14000000001"/>
    <n v="28334.720000000001"/>
    <x v="4"/>
    <n v="65200.33"/>
    <n v="6.0625956109261556E-3"/>
    <n v="205318.6"/>
    <n v="-140118.27000000002"/>
    <n v="-2.1490423438040884"/>
  </r>
  <r>
    <n v="0"/>
    <n v="135426.92000000001"/>
    <n v="0"/>
    <x v="4"/>
    <n v="42559.73"/>
    <n v="3.957379238727814E-3"/>
    <n v="135426.92000000001"/>
    <n v="-92867.19"/>
    <n v="-2.1820436830778767"/>
  </r>
  <r>
    <n v="0"/>
    <n v="116983.8"/>
    <n v="45173.06"/>
    <x v="4"/>
    <n v="14681.4"/>
    <n v="1.3651371274079633E-3"/>
    <n v="162156.85999999999"/>
    <n v="-147475.46"/>
    <n v="-10.045054286375958"/>
  </r>
  <r>
    <n v="162597.70000000001"/>
    <n v="151377.59"/>
    <n v="443898.53"/>
    <x v="4"/>
    <n v="191792.06"/>
    <n v="1.7833616810934635E-2"/>
    <n v="757873.82000000007"/>
    <n v="-566081.76"/>
    <n v="-2.9515390783122095"/>
  </r>
  <r>
    <n v="134615.46"/>
    <n v="147198.87"/>
    <n v="127716.82"/>
    <x v="4"/>
    <n v="156122.51"/>
    <n v="1.45169149280805E-2"/>
    <n v="409531.14999999997"/>
    <n v="-253408.63999999996"/>
    <n v="-1.6231396740931205"/>
  </r>
  <r>
    <n v="123334.88"/>
    <n v="108679.17"/>
    <n v="304981.62"/>
    <x v="4"/>
    <n v="149759.96"/>
    <n v="1.3925298785887687E-2"/>
    <n v="536995.66999999993"/>
    <n v="-387235.70999999996"/>
    <n v="-2.58570922428131"/>
  </r>
  <r>
    <n v="162597.70000000001"/>
    <n v="151377.59"/>
    <n v="443898.53"/>
    <x v="4"/>
    <n v="191792.06"/>
    <n v="1.7833616810934635E-2"/>
    <n v="757873.82000000007"/>
    <n v="-566081.76"/>
    <n v="-2.9515390783122095"/>
  </r>
  <r>
    <n v="134615.46"/>
    <n v="147198.87"/>
    <n v="127716.82"/>
    <x v="4"/>
    <n v="156122.51"/>
    <n v="1.45169149280805E-2"/>
    <n v="409531.14999999997"/>
    <n v="-253408.63999999996"/>
    <n v="-1.6231396740931205"/>
  </r>
  <r>
    <n v="123334.88"/>
    <n v="108679.17"/>
    <n v="304981.62"/>
    <x v="4"/>
    <n v="149759.96"/>
    <n v="1.3925298785887687E-2"/>
    <n v="536995.66999999993"/>
    <n v="-387235.70999999996"/>
    <n v="-2.58570922428131"/>
  </r>
  <r>
    <n v="1445111.99"/>
    <n v="107952.9"/>
    <n v="94640"/>
    <x v="4"/>
    <n v="387174.99"/>
    <n v="3.6001127525495315E-2"/>
    <n v="1647704.89"/>
    <n v="-1260529.8999999999"/>
    <n v="-3.255711067494313"/>
  </r>
  <r>
    <n v="850264.99"/>
    <n v="61500.9"/>
    <n v="50228"/>
    <x v="4"/>
    <n v="2571920.9900000002"/>
    <n v="0.2391478218840741"/>
    <n v="961993.89"/>
    <n v="1609927.1"/>
    <n v="0.62596289165165997"/>
  </r>
  <r>
    <n v="1250414.99"/>
    <n v="59631.9"/>
    <n v="31931"/>
    <x v="4"/>
    <n v="2313890.9900000002"/>
    <n v="0.21515512820465138"/>
    <n v="1341977.8899999999"/>
    <n v="971913.10000000033"/>
    <n v="0.42003409158008786"/>
  </r>
  <r>
    <n v="1875133.99"/>
    <n v="103196.9"/>
    <n v="37718"/>
    <x v="4"/>
    <n v="2719799.99"/>
    <n v="0.2528982212508894"/>
    <n v="2016048.89"/>
    <n v="703751.10000000033"/>
    <n v="0.2587510488225277"/>
  </r>
  <r>
    <n v="367596.99"/>
    <n v="52725.9"/>
    <n v="78616"/>
    <x v="5"/>
    <n v="1813370.99"/>
    <n v="0.49328475798044968"/>
    <n v="498938.89"/>
    <n v="1314432.1000000001"/>
    <n v="0.72485559063675109"/>
  </r>
  <r>
    <n v="742430.99"/>
    <n v="57312.9"/>
    <n v="49261"/>
    <x v="5"/>
    <n v="585763.99"/>
    <n v="0.15934326160187032"/>
    <n v="849004.89"/>
    <n v="-263240.90000000002"/>
    <n v="-0.44939754661258713"/>
  </r>
  <r>
    <n v="105086.99"/>
    <n v="120847.9"/>
    <n v="102922"/>
    <x v="5"/>
    <n v="1276978.99"/>
    <n v="0.34737198041768003"/>
    <n v="328856.89"/>
    <n v="948122.1"/>
    <n v="0.7424727481225043"/>
  </r>
  <r>
    <n v="1711575.99"/>
    <n v="97299.9"/>
    <n v="79083"/>
    <x v="6"/>
    <n v="1662113.99"/>
    <n v="0.21482931464108354"/>
    <n v="1887958.89"/>
    <n v="-225844.89999999991"/>
    <n v="-0.13587810544811063"/>
  </r>
  <r>
    <n v="1564927.99"/>
    <n v="129550.9"/>
    <n v="54807"/>
    <x v="6"/>
    <n v="2377103.9900000002"/>
    <n v="0.30724223734034339"/>
    <n v="1749285.89"/>
    <n v="627818.10000000033"/>
    <n v="0.26411049017674665"/>
  </r>
  <r>
    <n v="517360.99"/>
    <n v="68450.899999999994"/>
    <n v="116944"/>
    <x v="6"/>
    <n v="1558528.99"/>
    <n v="0.20144088599480481"/>
    <n v="702755.89"/>
    <n v="855773.1"/>
    <n v="0.54909026748357115"/>
  </r>
  <r>
    <n v="113841.99"/>
    <n v="121760.9"/>
    <n v="96863"/>
    <x v="6"/>
    <n v="2139157.9900000002"/>
    <n v="0.27648756202376823"/>
    <n v="332465.89"/>
    <n v="1806692.1"/>
    <n v="0.84458095589283699"/>
  </r>
  <r>
    <n v="1582837.99"/>
    <n v="132460.9"/>
    <n v="105686"/>
    <x v="7"/>
    <n v="2691899.99"/>
    <n v="0.29709048020121004"/>
    <n v="1820984.89"/>
    <n v="870915.10000000033"/>
    <n v="0.32353174458015443"/>
  </r>
  <r>
    <n v="972534.99"/>
    <n v="57447.9"/>
    <n v="65000"/>
    <x v="7"/>
    <n v="2922433.99"/>
    <n v="0.32253327414494259"/>
    <n v="1094982.8900000001"/>
    <n v="1827451.1"/>
    <n v="0.62531817870076167"/>
  </r>
  <r>
    <n v="255860.99"/>
    <n v="88379.9"/>
    <n v="57737"/>
    <x v="7"/>
    <n v="2715928.99"/>
    <n v="0.29974243130462191"/>
    <n v="401977.89"/>
    <n v="2313951.1"/>
    <n v="0.8519924889494257"/>
  </r>
  <r>
    <n v="142598.99"/>
    <n v="68585.899999999994"/>
    <n v="63917"/>
    <x v="7"/>
    <n v="730612.99"/>
    <n v="8.0633814349225452E-2"/>
    <n v="275101.89"/>
    <n v="455511.1"/>
    <n v="0.62346427757874934"/>
  </r>
  <r>
    <n v="153441.51"/>
    <n v="101145.55"/>
    <n v="407934.54"/>
    <x v="8"/>
    <n v="191050.39"/>
    <n v="1.7101486706051508E-2"/>
    <n v="662521.59999999998"/>
    <n v="-471471.20999999996"/>
    <n v="-2.4677845986077283"/>
  </r>
  <r>
    <n v="142107.34"/>
    <n v="91391.77"/>
    <n v="366168.42"/>
    <x v="8"/>
    <n v="166187.94"/>
    <n v="1.4875975111153059E-2"/>
    <n v="599667.53"/>
    <n v="-433479.59"/>
    <n v="-2.6083697168398623"/>
  </r>
  <r>
    <n v="130298.13"/>
    <n v="145530.06"/>
    <n v="323876.68"/>
    <x v="8"/>
    <n v="155752.6"/>
    <n v="1.3941876896105565E-2"/>
    <n v="599704.87"/>
    <n v="-443952.27"/>
    <n v="-2.8503682763562215"/>
  </r>
  <r>
    <n v="101913.08"/>
    <n v="110594.11"/>
    <n v="229160.95"/>
    <x v="8"/>
    <n v="146121.95000000001"/>
    <n v="1.3079808868159458E-2"/>
    <n v="441668.14"/>
    <n v="-295546.19"/>
    <n v="-2.022599547843428"/>
  </r>
  <r>
    <n v="93863.75"/>
    <n v="127320.38"/>
    <n v="249839.44"/>
    <x v="8"/>
    <n v="141585.51999999999"/>
    <n v="1.2673739572315918E-2"/>
    <n v="471023.57"/>
    <n v="-329438.05000000005"/>
    <n v="-2.32677783716866"/>
  </r>
  <r>
    <n v="119943.24"/>
    <n v="156547.42000000001"/>
    <n v="256512.92"/>
    <x v="8"/>
    <n v="132602.65"/>
    <n v="1.1869656252270412E-2"/>
    <n v="533003.58000000007"/>
    <n v="-400400.93000000005"/>
    <n v="-3.0195545111655013"/>
  </r>
  <r>
    <n v="91749.16"/>
    <n v="114175.79"/>
    <n v="294919.57"/>
    <x v="8"/>
    <n v="124266.9"/>
    <n v="1.1123498561569184E-2"/>
    <n v="500844.52"/>
    <n v="-376577.62"/>
    <n v="-3.0303936124583459"/>
  </r>
  <r>
    <n v="73994.559999999998"/>
    <n v="122782.75"/>
    <n v="303319.26"/>
    <x v="8"/>
    <n v="110352.25"/>
    <n v="9.8779569953134985E-3"/>
    <n v="500096.57"/>
    <n v="-389744.32"/>
    <n v="-3.5318203298981219"/>
  </r>
  <r>
    <n v="67532.53"/>
    <n v="105751.03"/>
    <n v="304768.73"/>
    <x v="8"/>
    <n v="108733.99"/>
    <n v="9.7331017459893043E-3"/>
    <n v="478052.29"/>
    <n v="-369318.3"/>
    <n v="-3.3965303765639425"/>
  </r>
  <r>
    <n v="75328.87"/>
    <n v="144135.98000000001"/>
    <n v="134050.07"/>
    <x v="8"/>
    <n v="105733.54"/>
    <n v="9.4645225727817937E-3"/>
    <n v="353514.92000000004"/>
    <n v="-247781.38000000006"/>
    <n v="-2.3434510941372064"/>
  </r>
  <r>
    <n v="66051.520000000004"/>
    <n v="182645.56"/>
    <n v="118148.2"/>
    <x v="8"/>
    <n v="103282.38"/>
    <n v="9.2451119756382597E-3"/>
    <n v="366845.28"/>
    <n v="-263562.90000000002"/>
    <n v="-2.5518670270766419"/>
  </r>
  <r>
    <n v="61994.48"/>
    <n v="115641.28"/>
    <n v="91131.24"/>
    <x v="8"/>
    <n v="99937.59"/>
    <n v="8.9457099083641006E-3"/>
    <n v="268767"/>
    <n v="-168829.41"/>
    <n v="-1.689348422350389"/>
  </r>
  <r>
    <n v="55493.95"/>
    <n v="103057.49"/>
    <n v="214634.81"/>
    <x v="8"/>
    <n v="96778.92"/>
    <n v="8.6629679939728057E-3"/>
    <n v="373186.25"/>
    <n v="-276407.33"/>
    <n v="-2.8560695862280756"/>
  </r>
  <r>
    <n v="28663.759999999998"/>
    <n v="127056.21"/>
    <n v="201126.82"/>
    <x v="8"/>
    <n v="90708.19"/>
    <n v="8.1195589572729699E-3"/>
    <n v="356846.79000000004"/>
    <n v="-266138.60000000003"/>
    <n v="-2.9340084947125504"/>
  </r>
  <r>
    <n v="27892.92"/>
    <n v="84710.77"/>
    <n v="164470.71"/>
    <x v="8"/>
    <n v="77798.83"/>
    <n v="6.9640038787220533E-3"/>
    <n v="277074.40000000002"/>
    <n v="-199275.57"/>
    <n v="-2.5614211679018823"/>
  </r>
  <r>
    <n v="1315.46"/>
    <n v="115816.21"/>
    <n v="297114.46000000002"/>
    <x v="8"/>
    <n v="49490.75"/>
    <n v="4.4300637292471294E-3"/>
    <n v="414246.13"/>
    <n v="-364755.38"/>
    <n v="-7.370172810070569"/>
  </r>
  <r>
    <n v="153441.51"/>
    <n v="101145.55"/>
    <n v="407934.54"/>
    <x v="8"/>
    <n v="191050.39"/>
    <n v="1.7101486706051508E-2"/>
    <n v="662521.59999999998"/>
    <n v="-471471.20999999996"/>
    <n v="-2.4677845986077283"/>
  </r>
  <r>
    <n v="142107.34"/>
    <n v="91391.77"/>
    <n v="366168.42"/>
    <x v="8"/>
    <n v="166187.94"/>
    <n v="1.4875975111153059E-2"/>
    <n v="599667.53"/>
    <n v="-433479.59"/>
    <n v="-2.6083697168398623"/>
  </r>
  <r>
    <n v="130298.13"/>
    <n v="145530.06"/>
    <n v="323876.68"/>
    <x v="8"/>
    <n v="155752.6"/>
    <n v="1.3941876896105565E-2"/>
    <n v="599704.87"/>
    <n v="-443952.27"/>
    <n v="-2.8503682763562215"/>
  </r>
  <r>
    <n v="153441.51"/>
    <n v="101145.55"/>
    <n v="407934.54"/>
    <x v="8"/>
    <n v="191050.39"/>
    <n v="1.7101486706051508E-2"/>
    <n v="662521.59999999998"/>
    <n v="-471471.20999999996"/>
    <n v="-2.4677845986077283"/>
  </r>
  <r>
    <n v="142107.34"/>
    <n v="91391.77"/>
    <n v="366168.42"/>
    <x v="8"/>
    <n v="166187.94"/>
    <n v="1.4875975111153059E-2"/>
    <n v="599667.53"/>
    <n v="-433479.59"/>
    <n v="-2.6083697168398623"/>
  </r>
  <r>
    <n v="130298.13"/>
    <n v="145530.06"/>
    <n v="323876.68"/>
    <x v="8"/>
    <n v="155752.6"/>
    <n v="1.3941876896105565E-2"/>
    <n v="599704.87"/>
    <n v="-443952.27"/>
    <n v="-2.8503682763562215"/>
  </r>
  <r>
    <n v="109669.89"/>
    <n v="91790.61"/>
    <n v="249744.55"/>
    <x v="8"/>
    <n v="146121.95000000001"/>
    <n v="1.3079808868159458E-2"/>
    <n v="451205.05"/>
    <n v="-305083.09999999998"/>
    <n v="-2.0878663335659011"/>
  </r>
  <r>
    <n v="287764.99"/>
    <n v="87968.9"/>
    <n v="89616"/>
    <x v="8"/>
    <n v="347593.99"/>
    <n v="3.111416835677959E-2"/>
    <n v="465349.89"/>
    <n v="-117755.90000000002"/>
    <n v="-0.33877426937099814"/>
  </r>
  <r>
    <n v="327099.99"/>
    <n v="70852.899999999994"/>
    <n v="30228"/>
    <x v="8"/>
    <n v="2882523.99"/>
    <n v="0.25802326650502805"/>
    <n v="428180.89"/>
    <n v="2454343.1"/>
    <n v="0.85145626142733333"/>
  </r>
  <r>
    <n v="1789158.99"/>
    <n v="139687.9"/>
    <n v="113419"/>
    <x v="8"/>
    <n v="1626092.99"/>
    <n v="0.14555640347705409"/>
    <n v="2042265.89"/>
    <n v="-416172.89999999991"/>
    <n v="-0.25593425625677158"/>
  </r>
  <r>
    <n v="871738.99"/>
    <n v="56653.9"/>
    <n v="112820"/>
    <x v="8"/>
    <n v="1154271.99"/>
    <n v="0.10332230723084426"/>
    <n v="1041212.89"/>
    <n v="113059.09999999998"/>
    <n v="9.7948404690994861E-2"/>
  </r>
  <r>
    <n v="383206.99"/>
    <n v="92329.9"/>
    <n v="67508"/>
    <x v="8"/>
    <n v="2088594.99"/>
    <n v="0.18695632841058726"/>
    <n v="543044.89"/>
    <n v="1545550.1"/>
    <n v="0.73999511987721478"/>
  </r>
  <r>
    <n v="1471579.99"/>
    <n v="134480.9"/>
    <n v="100528"/>
    <x v="9"/>
    <n v="134441.99"/>
    <n v="2.2537611492281697E-2"/>
    <n v="1706588.89"/>
    <n v="-1572146.9"/>
    <n v="-11.693868113674903"/>
  </r>
  <r>
    <n v="413494.99"/>
    <n v="120804.9"/>
    <n v="76250"/>
    <x v="9"/>
    <n v="931177.99"/>
    <n v="0.15610099023961019"/>
    <n v="610549.89"/>
    <n v="320628.09999999998"/>
    <n v="0.34432525622732985"/>
  </r>
  <r>
    <n v="1797174.99"/>
    <n v="56289.9"/>
    <n v="112087"/>
    <x v="9"/>
    <n v="1340507.99"/>
    <n v="0.22472032942177841"/>
    <n v="1965551.89"/>
    <n v="-625043.89999999991"/>
    <n v="-0.46627390859490508"/>
  </r>
  <r>
    <n v="1979617.99"/>
    <n v="76381.899999999994"/>
    <n v="107252"/>
    <x v="9"/>
    <n v="1675559.99"/>
    <n v="0.28088783933227562"/>
    <n v="2163251.8899999997"/>
    <n v="-487691.89999999967"/>
    <n v="-0.29106203472905778"/>
  </r>
  <r>
    <n v="822296.99"/>
    <n v="62994.9"/>
    <n v="59878"/>
    <x v="9"/>
    <n v="1883539.99"/>
    <n v="0.31575322951405399"/>
    <n v="945169.89"/>
    <n v="938370.1"/>
    <n v="0.498194944085047"/>
  </r>
  <r>
    <n v="782843.99"/>
    <n v="122917.9"/>
    <n v="44988"/>
    <x v="10"/>
    <n v="359006.99"/>
    <n v="7.693520795311462E-2"/>
    <n v="950749.89"/>
    <n v="-591742.9"/>
    <n v="-1.6482768204596798"/>
  </r>
  <r>
    <n v="1652973.99"/>
    <n v="86389.9"/>
    <n v="77156"/>
    <x v="10"/>
    <n v="2219263.9900000002"/>
    <n v="0.47558833484971674"/>
    <n v="1816519.89"/>
    <n v="402744.10000000033"/>
    <n v="0.18147642723658139"/>
  </r>
  <r>
    <n v="606589.99"/>
    <n v="82791.899999999994"/>
    <n v="75288"/>
    <x v="10"/>
    <n v="2088083.99"/>
    <n v="0.44747645719716855"/>
    <n v="764669.89"/>
    <n v="1323414.1000000001"/>
    <n v="0.63379351900495162"/>
  </r>
  <r>
    <n v="1661861.99"/>
    <n v="125474.9"/>
    <n v="106219"/>
    <x v="11"/>
    <n v="2626991.9900000002"/>
    <n v="0.30006068714490658"/>
    <n v="1893555.89"/>
    <n v="733436.10000000033"/>
    <n v="0.27919236251649182"/>
  </r>
  <r>
    <n v="1295519.99"/>
    <n v="106251.9"/>
    <n v="37622"/>
    <x v="11"/>
    <n v="2388580.9900000002"/>
    <n v="0.27282886886939506"/>
    <n v="1439393.89"/>
    <n v="949187.10000000033"/>
    <n v="0.39738535305013889"/>
  </r>
  <r>
    <n v="1021268.99"/>
    <n v="81241.899999999994"/>
    <n v="79473"/>
    <x v="11"/>
    <n v="586863.99"/>
    <n v="6.7032869826147271E-2"/>
    <n v="1181983.8899999999"/>
    <n v="-595119.89999999991"/>
    <n v="-1.0140678421928733"/>
  </r>
  <r>
    <n v="517737.99"/>
    <n v="70400.899999999994"/>
    <n v="30541"/>
    <x v="11"/>
    <n v="946537.99"/>
    <n v="0.10811560932401575"/>
    <n v="618679.89"/>
    <n v="327858.09999999998"/>
    <n v="0.34637606040514018"/>
  </r>
  <r>
    <n v="484931.99"/>
    <n v="126954.9"/>
    <n v="119115"/>
    <x v="11"/>
    <n v="2091288.99"/>
    <n v="0.23887153586561852"/>
    <n v="731001.89"/>
    <n v="1360287.1"/>
    <n v="0.6504539097678701"/>
  </r>
  <r>
    <n v="1826475.99"/>
    <n v="77025.899999999994"/>
    <n v="52234"/>
    <x v="11"/>
    <n v="114604.99"/>
    <n v="1.3090428969916709E-2"/>
    <n v="1955735.89"/>
    <n v="-1841130.9"/>
    <n v="-16.065015144628518"/>
  </r>
  <r>
    <n v="1903510.99"/>
    <n v="79819.899999999994"/>
    <n v="101469"/>
    <x v="12"/>
    <n v="239037.99"/>
    <n v="2.51810128585905E-2"/>
    <n v="2084799.89"/>
    <n v="-1845761.9"/>
    <n v="-7.7216257549689065"/>
  </r>
  <r>
    <n v="58249.99"/>
    <n v="121450.9"/>
    <n v="63779"/>
    <x v="12"/>
    <n v="2773107.99"/>
    <n v="0.2921279080134922"/>
    <n v="243479.88999999998"/>
    <n v="2529628.1"/>
    <n v="0.91219963633655676"/>
  </r>
  <r>
    <n v="1984216.99"/>
    <n v="134284.9"/>
    <n v="42129"/>
    <x v="12"/>
    <n v="2385104.9900000002"/>
    <n v="0.25125445299418042"/>
    <n v="2160630.89"/>
    <n v="224474.10000000009"/>
    <n v="9.4114976464830621E-2"/>
  </r>
  <r>
    <n v="1563426.99"/>
    <n v="72092.899999999994"/>
    <n v="30545"/>
    <x v="12"/>
    <n v="2159484.9900000002"/>
    <n v="0.22748693335784484"/>
    <n v="1666064.89"/>
    <n v="493420.10000000033"/>
    <n v="0.2284897104100734"/>
  </r>
  <r>
    <n v="309817.99"/>
    <n v="103219.9"/>
    <n v="49460"/>
    <x v="12"/>
    <n v="417902.99"/>
    <n v="4.4023213903503028E-2"/>
    <n v="462497.89"/>
    <n v="-44594.900000000023"/>
    <n v="-0.1067111292982135"/>
  </r>
  <r>
    <n v="1997933.99"/>
    <n v="70581.899999999994"/>
    <n v="109378"/>
    <x v="12"/>
    <n v="1518147.99"/>
    <n v="0.15992647887238895"/>
    <n v="2177893.8899999997"/>
    <n v="-659745.89999999967"/>
    <n v="-0.4345728508325461"/>
  </r>
  <r>
    <n v="1669163.99"/>
    <n v="67254.899999999994"/>
    <n v="71623"/>
    <x v="13"/>
    <n v="299413.99"/>
    <n v="4.5030964756304762E-2"/>
    <n v="1808041.89"/>
    <n v="-1508627.9"/>
    <n v="-5.0386019036719025"/>
  </r>
  <r>
    <n v="634362.99"/>
    <n v="86621.9"/>
    <n v="108704"/>
    <x v="13"/>
    <n v="2184118.9900000002"/>
    <n v="0.32848493573151327"/>
    <n v="829688.89"/>
    <n v="1354430.1"/>
    <n v="0.6201265160924222"/>
  </r>
  <r>
    <n v="430766.99"/>
    <n v="72450.899999999994"/>
    <n v="77167"/>
    <x v="13"/>
    <n v="2622572.9900000002"/>
    <n v="0.39442710036203321"/>
    <n v="580384.89"/>
    <n v="2042188.1"/>
    <n v="0.77869638244081818"/>
  </r>
  <r>
    <n v="1263330.99"/>
    <n v="102385.9"/>
    <n v="117563"/>
    <x v="13"/>
    <n v="1542962.99"/>
    <n v="0.23205699915014866"/>
    <n v="1483279.89"/>
    <n v="59683.100000000093"/>
    <n v="3.8680837056240792E-2"/>
  </r>
  <r>
    <n v="1122042.99"/>
    <n v="100415.9"/>
    <n v="82176"/>
    <x v="14"/>
    <n v="2879103.99"/>
    <n v="0.53952703451519302"/>
    <n v="1304634.8899999999"/>
    <n v="1574469.1000000003"/>
    <n v="0.54686079609093952"/>
  </r>
  <r>
    <n v="596736.99"/>
    <n v="54828.9"/>
    <n v="116991"/>
    <x v="14"/>
    <n v="87874.99"/>
    <n v="1.6467252633953051E-2"/>
    <n v="768556.89"/>
    <n v="-680681.9"/>
    <n v="-7.7460253480540935"/>
  </r>
  <r>
    <n v="1768614.99"/>
    <n v="52141.9"/>
    <n v="41442"/>
    <x v="14"/>
    <n v="731798.99"/>
    <n v="0.13713479620995328"/>
    <n v="1862198.89"/>
    <n v="-1130399.8999999999"/>
    <n v="-1.5446863352462401"/>
  </r>
  <r>
    <n v="1530299.99"/>
    <n v="138623.9"/>
    <n v="111387"/>
    <x v="14"/>
    <n v="1637569.99"/>
    <n v="0.30687091664090055"/>
    <n v="1780310.89"/>
    <n v="-142740.89999999991"/>
    <n v="-8.7166289606955924E-2"/>
  </r>
  <r>
    <n v="353912.99"/>
    <n v="115229.9"/>
    <n v="101595"/>
    <x v="15"/>
    <n v="2161510.9900000002"/>
    <n v="0.273712825446013"/>
    <n v="570737.89"/>
    <n v="1590773.1"/>
    <n v="0.73595420396173883"/>
  </r>
  <r>
    <n v="1220381.99"/>
    <n v="87364.9"/>
    <n v="34147"/>
    <x v="15"/>
    <n v="1153192.99"/>
    <n v="0.14602919579762849"/>
    <n v="1341893.8899999999"/>
    <n v="-188700.89999999991"/>
    <n v="-0.16363340883645147"/>
  </r>
  <r>
    <n v="944259.99"/>
    <n v="73430.899999999994"/>
    <n v="37715"/>
    <x v="15"/>
    <n v="2505853.9900000002"/>
    <n v="0.31731708926359209"/>
    <n v="1055405.8900000001"/>
    <n v="1450448.1"/>
    <n v="0.57882386834517841"/>
  </r>
  <r>
    <n v="225364.99"/>
    <n v="74910.899999999994"/>
    <n v="98882"/>
    <x v="15"/>
    <n v="1041043.99"/>
    <n v="0.13182773219047611"/>
    <n v="399157.89"/>
    <n v="641886.1"/>
    <n v="0.61657922831868039"/>
  </r>
  <r>
    <n v="921231.99"/>
    <n v="116948.9"/>
    <n v="73902"/>
    <x v="15"/>
    <n v="1035400.99"/>
    <n v="0.1311131573022902"/>
    <n v="1112082.8900000001"/>
    <n v="-76681.90000000014"/>
    <n v="-7.4060099169887927E-2"/>
  </r>
  <r>
    <n v="1848578.99"/>
    <n v="125606.9"/>
    <n v="75807"/>
    <x v="16"/>
    <n v="1015504.99"/>
    <n v="0.23379775638461178"/>
    <n v="2049992.89"/>
    <n v="-1034487.8999999999"/>
    <n v="-1.0186930740734224"/>
  </r>
  <r>
    <n v="1530310.99"/>
    <n v="83764.899999999994"/>
    <n v="92229"/>
    <x v="16"/>
    <n v="2339715.9900000002"/>
    <n v="0.53866830239721497"/>
    <n v="1706304.89"/>
    <n v="633411.10000000033"/>
    <n v="0.27072136221114607"/>
  </r>
  <r>
    <n v="1241406.99"/>
    <n v="114190.9"/>
    <n v="53182"/>
    <x v="16"/>
    <n v="988297.99"/>
    <n v="0.22753394121817311"/>
    <n v="1408779.89"/>
    <n v="-420481.89999999991"/>
    <n v="-0.42546064471910938"/>
  </r>
  <r>
    <n v="1201179.99"/>
    <n v="52316.9"/>
    <n v="45498"/>
    <x v="17"/>
    <n v="1750393.99"/>
    <n v="0.14738179216202699"/>
    <n v="1298994.8899999999"/>
    <n v="451399.10000000009"/>
    <n v="0.257884283526362"/>
  </r>
  <r>
    <n v="1654271.99"/>
    <n v="68951.899999999994"/>
    <n v="66941"/>
    <x v="17"/>
    <n v="1993485.99"/>
    <n v="0.16784994666034736"/>
    <n v="1790164.89"/>
    <n v="203321.10000000009"/>
    <n v="0.10199274086696747"/>
  </r>
  <r>
    <n v="1924554.99"/>
    <n v="53382.9"/>
    <n v="76287"/>
    <x v="17"/>
    <n v="2524464.9900000002"/>
    <n v="0.21255795929492055"/>
    <n v="2054224.89"/>
    <n v="470240.10000000033"/>
    <n v="0.18627317148890241"/>
  </r>
  <r>
    <n v="76770.990000000005"/>
    <n v="122173.9"/>
    <n v="113358"/>
    <x v="17"/>
    <n v="1259190.99"/>
    <n v="0.10602288732748505"/>
    <n v="312302.89"/>
    <n v="946888.1"/>
    <n v="0.75198131778245969"/>
  </r>
  <r>
    <n v="1706659.99"/>
    <n v="137048.9"/>
    <n v="90330"/>
    <x v="17"/>
    <n v="542567.99"/>
    <n v="4.5683796443993008E-2"/>
    <n v="1934038.89"/>
    <n v="-1391470.9"/>
    <n v="-2.5646019036250185"/>
  </r>
  <r>
    <n v="971653.99"/>
    <n v="72463.899999999994"/>
    <n v="66502"/>
    <x v="17"/>
    <n v="352955.99"/>
    <n v="2.971861572749257E-2"/>
    <n v="1110619.8900000001"/>
    <n v="-757663.90000000014"/>
    <n v="-2.1466242859343461"/>
  </r>
  <r>
    <n v="1811520.99"/>
    <n v="106189.9"/>
    <n v="98677"/>
    <x v="17"/>
    <n v="604010.99"/>
    <n v="5.0857248539661726E-2"/>
    <n v="2016387.89"/>
    <n v="-1412376.9"/>
    <n v="-2.33832980423088"/>
  </r>
  <r>
    <n v="403285.99"/>
    <n v="74520.899999999994"/>
    <n v="47972"/>
    <x v="17"/>
    <n v="787895.99"/>
    <n v="6.6340220377170328E-2"/>
    <n v="525778.89"/>
    <n v="262117.09999999998"/>
    <n v="0.33267982490937664"/>
  </r>
  <r>
    <n v="1144034.99"/>
    <n v="98523.9"/>
    <n v="52896"/>
    <x v="17"/>
    <n v="2061628.99"/>
    <n v="0.17358753346690228"/>
    <n v="1295454.8899999999"/>
    <n v="766174.10000000009"/>
    <n v="0.37163529602870016"/>
  </r>
  <r>
    <n v="1898414.99"/>
    <n v="115191.9"/>
    <n v="87803"/>
    <x v="18"/>
    <n v="1951631.99"/>
    <n v="0.22067272454097617"/>
    <n v="2101409.8899999997"/>
    <n v="-149777.89999999967"/>
    <n v="-7.674495026083257E-2"/>
  </r>
  <r>
    <n v="767013.99"/>
    <n v="125165.9"/>
    <n v="62271"/>
    <x v="18"/>
    <n v="491939.99"/>
    <n v="5.5624082029912085E-2"/>
    <n v="954450.89"/>
    <n v="-462510.9"/>
    <n v="-0.94017747977756394"/>
  </r>
  <r>
    <n v="1281757.99"/>
    <n v="117275.9"/>
    <n v="87831"/>
    <x v="18"/>
    <n v="2946679.99"/>
    <n v="0.33318366632413954"/>
    <n v="1486864.89"/>
    <n v="1459815.1000000003"/>
    <n v="0.4954101242598794"/>
  </r>
  <r>
    <n v="377619.99"/>
    <n v="128096.9"/>
    <n v="93521"/>
    <x v="18"/>
    <n v="934324.99"/>
    <n v="0.10564493829086102"/>
    <n v="599237.89"/>
    <n v="335087.09999999998"/>
    <n v="0.35864084080636649"/>
  </r>
  <r>
    <n v="1831011.99"/>
    <n v="71497.899999999994"/>
    <n v="99314"/>
    <x v="18"/>
    <n v="2409781.9900000002"/>
    <n v="0.27247614304737616"/>
    <n v="2001823.89"/>
    <n v="407958.10000000033"/>
    <n v="0.16929253421800214"/>
  </r>
  <r>
    <n v="1414192.99"/>
    <n v="59725.9"/>
    <n v="38668"/>
    <x v="18"/>
    <n v="109651.99"/>
    <n v="1.2398445766734883E-2"/>
    <n v="1512586.89"/>
    <n v="-1402934.9"/>
    <n v="-12.794431728963604"/>
  </r>
  <r>
    <n v="426133.99"/>
    <n v="126042.9"/>
    <n v="41114"/>
    <x v="19"/>
    <n v="1713378.99"/>
    <n v="0.24061604861933958"/>
    <n v="593290.89"/>
    <n v="1120088.1000000001"/>
    <n v="0.65373049776920644"/>
  </r>
  <r>
    <n v="1325060.99"/>
    <n v="117884.9"/>
    <n v="69464"/>
    <x v="19"/>
    <n v="1133511.99"/>
    <n v="0.15918321497361443"/>
    <n v="1512409.89"/>
    <n v="-378897.89999999991"/>
    <n v="-0.33426898289801055"/>
  </r>
  <r>
    <n v="905087.99"/>
    <n v="105388.9"/>
    <n v="116151"/>
    <x v="19"/>
    <n v="1513242.99"/>
    <n v="0.21251022160293609"/>
    <n v="1126627.8900000001"/>
    <n v="386615.09999999986"/>
    <n v="0.2554877852102258"/>
  </r>
  <r>
    <n v="1606788.99"/>
    <n v="120739.9"/>
    <n v="65992"/>
    <x v="19"/>
    <n v="2760666.99"/>
    <n v="0.38769051480410993"/>
    <n v="1793520.89"/>
    <n v="967146.10000000033"/>
    <n v="0.35033059166618291"/>
  </r>
  <r>
    <n v="1313644.99"/>
    <n v="115013.9"/>
    <n v="43392"/>
    <x v="20"/>
    <n v="581341.99"/>
    <n v="9.1860539226977719E-2"/>
    <n v="1472050.89"/>
    <n v="-890708.89999999991"/>
    <n v="-1.5321599253479006"/>
  </r>
  <r>
    <n v="280581.99"/>
    <n v="84113.9"/>
    <n v="54340"/>
    <x v="20"/>
    <n v="1922351.99"/>
    <n v="0.30375973768117742"/>
    <n v="419035.89"/>
    <n v="1503316.1"/>
    <n v="0.78201916601131938"/>
  </r>
  <r>
    <n v="62911.99"/>
    <n v="124929.9"/>
    <n v="111495"/>
    <x v="20"/>
    <n v="2414626.9900000002"/>
    <n v="0.38154638947276825"/>
    <n v="299336.89"/>
    <n v="2115290.1"/>
    <n v="0.87603182966160742"/>
  </r>
  <r>
    <n v="1345684.99"/>
    <n v="116947.9"/>
    <n v="63356"/>
    <x v="20"/>
    <n v="82682.990000000005"/>
    <n v="1.3065122039952434E-2"/>
    <n v="1525988.89"/>
    <n v="-1443305.9"/>
    <n v="-17.455898728384156"/>
  </r>
  <r>
    <n v="793672.99"/>
    <n v="105752.9"/>
    <n v="69551"/>
    <x v="20"/>
    <n v="1327523.99"/>
    <n v="0.20976821157912398"/>
    <n v="968976.89"/>
    <n v="358547.1"/>
    <n v="0.27008709650512602"/>
  </r>
  <r>
    <n v="428588.99"/>
    <n v="121691.9"/>
    <n v="94738"/>
    <x v="21"/>
    <n v="970840.99"/>
    <n v="0.15650756507136257"/>
    <n v="645018.89"/>
    <n v="325822.09999999998"/>
    <n v="0.33560809994229845"/>
  </r>
  <r>
    <n v="991833.99"/>
    <n v="66858.899999999994"/>
    <n v="65021"/>
    <x v="21"/>
    <n v="1662457.99"/>
    <n v="0.26800192279513418"/>
    <n v="1123713.8899999999"/>
    <n v="538744.10000000009"/>
    <n v="0.32406479035298819"/>
  </r>
  <r>
    <n v="1874331.99"/>
    <n v="111443.9"/>
    <n v="118292"/>
    <x v="21"/>
    <n v="1831174.99"/>
    <n v="0.29520049303282581"/>
    <n v="2104067.8899999997"/>
    <n v="-272892.89999999967"/>
    <n v="-0.14902611792442605"/>
  </r>
  <r>
    <n v="993777.99"/>
    <n v="133429.9"/>
    <n v="119502"/>
    <x v="21"/>
    <n v="419013.99"/>
    <n v="6.7548506893735774E-2"/>
    <n v="1246709.8899999999"/>
    <n v="-827695.89999999991"/>
    <n v="-1.9753419211611525"/>
  </r>
  <r>
    <n v="84190.99"/>
    <n v="87091.9"/>
    <n v="40147"/>
    <x v="21"/>
    <n v="1319668.99"/>
    <n v="0.21274151220694165"/>
    <n v="211429.89"/>
    <n v="1108239.1000000001"/>
    <n v="0.83978566473703387"/>
  </r>
  <r>
    <n v="1869665.99"/>
    <n v="139938.9"/>
    <n v="118554"/>
    <x v="22"/>
    <n v="1896355.99"/>
    <n v="0.24129309834725199"/>
    <n v="2128158.8899999997"/>
    <n v="-231802.89999999967"/>
    <n v="-0.12223596266859139"/>
  </r>
  <r>
    <n v="1873452.99"/>
    <n v="68891.899999999994"/>
    <n v="100048"/>
    <x v="22"/>
    <n v="547389.99"/>
    <n v="6.9650122333503053E-2"/>
    <n v="2042392.89"/>
    <n v="-1495002.9"/>
    <n v="-2.7311476777279027"/>
  </r>
  <r>
    <n v="285488.99"/>
    <n v="133076.9"/>
    <n v="113758"/>
    <x v="22"/>
    <n v="2566559.9900000002"/>
    <n v="0.32657012467431928"/>
    <n v="532323.89"/>
    <n v="2034236.1"/>
    <n v="0.79259246147603191"/>
  </r>
  <r>
    <n v="912331.99"/>
    <n v="59714.9"/>
    <n v="70942"/>
    <x v="22"/>
    <n v="2848832.99"/>
    <n v="0.36248665464492563"/>
    <n v="1042988.89"/>
    <n v="1805844.1"/>
    <n v="0.63388907188974952"/>
  </r>
  <r>
    <n v="709772.99"/>
    <n v="95324.9"/>
    <n v="66426"/>
    <x v="23"/>
    <n v="233808.99"/>
    <n v="1.8175693241219669E-2"/>
    <n v="871523.89"/>
    <n v="-637714.9"/>
    <n v="-2.7275037627937233"/>
  </r>
  <r>
    <n v="1654682.99"/>
    <n v="124855.9"/>
    <n v="56673"/>
    <x v="23"/>
    <n v="665469.99"/>
    <n v="5.1731879084193987E-2"/>
    <n v="1836211.89"/>
    <n v="-1170741.8999999999"/>
    <n v="-1.7592707674165742"/>
  </r>
  <r>
    <n v="1662821.99"/>
    <n v="111347.9"/>
    <n v="78968"/>
    <x v="23"/>
    <n v="2758380.99"/>
    <n v="0.21442925148708708"/>
    <n v="1853137.89"/>
    <n v="905243.10000000033"/>
    <n v="0.32817913960464185"/>
  </r>
  <r>
    <n v="1512091.99"/>
    <n v="85478.9"/>
    <n v="119854"/>
    <x v="23"/>
    <n v="1174263.99"/>
    <n v="9.1284180588824426E-2"/>
    <n v="1717424.89"/>
    <n v="-543160.89999999991"/>
    <n v="-0.46255433584402084"/>
  </r>
  <r>
    <n v="893005.99"/>
    <n v="53014.9"/>
    <n v="73197"/>
    <x v="23"/>
    <n v="629490.99"/>
    <n v="4.8934966668098087E-2"/>
    <n v="1019217.89"/>
    <n v="-389726.9"/>
    <n v="-0.61911434189073944"/>
  </r>
  <r>
    <n v="988486.99"/>
    <n v="131645.9"/>
    <n v="36296"/>
    <x v="23"/>
    <n v="917606.99"/>
    <n v="7.1332343406636869E-2"/>
    <n v="1156428.8899999999"/>
    <n v="-238821.89999999991"/>
    <n v="-0.26026599906349873"/>
  </r>
  <r>
    <n v="682450.99"/>
    <n v="119982.9"/>
    <n v="90778"/>
    <x v="23"/>
    <n v="1470792.99"/>
    <n v="0.11433556172316672"/>
    <n v="893211.89"/>
    <n v="577581.1"/>
    <n v="0.39270047105677325"/>
  </r>
  <r>
    <n v="1091617.99"/>
    <n v="136386.9"/>
    <n v="84006"/>
    <x v="23"/>
    <n v="2342700.9900000002"/>
    <n v="0.18211538636791355"/>
    <n v="1312010.8899999999"/>
    <n v="1030690.1000000003"/>
    <n v="0.43995802469012496"/>
  </r>
  <r>
    <n v="1449131.99"/>
    <n v="88678.9"/>
    <n v="49148"/>
    <x v="23"/>
    <n v="2671311.9900000002"/>
    <n v="0.20766073743285951"/>
    <n v="1586958.89"/>
    <n v="1084353.1000000003"/>
    <n v="0.4059252921632715"/>
  </r>
  <r>
    <n v="376431.99"/>
    <n v="71866.899999999994"/>
    <n v="69615"/>
    <x v="24"/>
    <n v="859121.99"/>
    <n v="0.1631075724489591"/>
    <n v="517913.89"/>
    <n v="341208.1"/>
    <n v="0.39715908098220137"/>
  </r>
  <r>
    <n v="1127721.99"/>
    <n v="61467.9"/>
    <n v="112405"/>
    <x v="24"/>
    <n v="1655145.99"/>
    <n v="0.31423575187212832"/>
    <n v="1301594.8899999999"/>
    <n v="353551.10000000009"/>
    <n v="0.21360719968877193"/>
  </r>
  <r>
    <n v="1090234.99"/>
    <n v="112746.9"/>
    <n v="55117"/>
    <x v="24"/>
    <n v="411626.99"/>
    <n v="7.8148947268096305E-2"/>
    <n v="1258098.8899999999"/>
    <n v="-846471.89999999991"/>
    <n v="-2.0564052420372141"/>
  </r>
  <r>
    <n v="963763.99"/>
    <n v="101418.9"/>
    <n v="47123"/>
    <x v="24"/>
    <n v="1247023.99"/>
    <n v="0.23675224026626887"/>
    <n v="1112305.8899999999"/>
    <n v="134718.10000000009"/>
    <n v="0.10803168269441239"/>
  </r>
  <r>
    <n v="675145.99"/>
    <n v="87898.9"/>
    <n v="101996"/>
    <x v="24"/>
    <n v="250970.99"/>
    <n v="4.7647795552307984E-2"/>
    <n v="865040.89"/>
    <n v="-614069.9"/>
    <n v="-2.4467764182625253"/>
  </r>
  <r>
    <n v="965645.99"/>
    <n v="50416.9"/>
    <n v="31879"/>
    <x v="24"/>
    <n v="843320.99"/>
    <n v="0.16010769259223934"/>
    <n v="1047941.89"/>
    <n v="-204620.90000000002"/>
    <n v="-0.24263702958466624"/>
  </r>
  <r>
    <n v="1081346.99"/>
    <n v="104034.9"/>
    <n v="111462"/>
    <x v="25"/>
    <n v="2129557.9900000002"/>
    <n v="0.14857694812576105"/>
    <n v="1296843.8899999999"/>
    <n v="832714.10000000033"/>
    <n v="0.39102673132653232"/>
  </r>
  <r>
    <n v="661071.99"/>
    <n v="61617.9"/>
    <n v="30590"/>
    <x v="25"/>
    <n v="1736189.99"/>
    <n v="0.12113208998863449"/>
    <n v="753279.89"/>
    <n v="982910.1"/>
    <n v="0.56613049589117836"/>
  </r>
  <r>
    <n v="1237607.99"/>
    <n v="94379.9"/>
    <n v="71075"/>
    <x v="25"/>
    <n v="2256555.9900000002"/>
    <n v="0.15743746065778907"/>
    <n v="1403062.89"/>
    <n v="853493.10000000033"/>
    <n v="0.37822819543688796"/>
  </r>
  <r>
    <n v="1314588.99"/>
    <n v="100486.9"/>
    <n v="103424"/>
    <x v="25"/>
    <n v="2177681.9900000002"/>
    <n v="0.15193450734001102"/>
    <n v="1518499.89"/>
    <n v="659182.10000000033"/>
    <n v="0.30269897213045338"/>
  </r>
  <r>
    <n v="1420846.99"/>
    <n v="79539.899999999994"/>
    <n v="63485"/>
    <x v="25"/>
    <n v="471661.99"/>
    <n v="3.290734478713267E-2"/>
    <n v="1563871.89"/>
    <n v="-1092209.8999999999"/>
    <n v="-2.315662324199582"/>
  </r>
  <r>
    <n v="115854.99"/>
    <n v="138855.9"/>
    <n v="77127"/>
    <x v="25"/>
    <n v="694653.99"/>
    <n v="4.84652544435209E-2"/>
    <n v="331837.89"/>
    <n v="362816.1"/>
    <n v="0.52229758300243834"/>
  </r>
  <r>
    <n v="1791848.99"/>
    <n v="79281.899999999994"/>
    <n v="103100"/>
    <x v="25"/>
    <n v="1311427.99"/>
    <n v="9.149690656740514E-2"/>
    <n v="1974230.89"/>
    <n v="-662802.89999999991"/>
    <n v="-0.50540548551201803"/>
  </r>
  <r>
    <n v="859197.99"/>
    <n v="93983.9"/>
    <n v="71485"/>
    <x v="25"/>
    <n v="833587.99"/>
    <n v="5.8158528732287502E-2"/>
    <n v="1024666.89"/>
    <n v="-191078.90000000002"/>
    <n v="-0.22922463170324711"/>
  </r>
  <r>
    <n v="705193.99"/>
    <n v="86704.9"/>
    <n v="97281"/>
    <x v="25"/>
    <n v="2721712.99"/>
    <n v="0.18989095935745803"/>
    <n v="889179.89"/>
    <n v="1832533.1"/>
    <n v="0.67330137554290759"/>
  </r>
  <r>
    <n v="1674670.99"/>
    <n v="107310.9"/>
    <n v="50052"/>
    <x v="26"/>
    <n v="1867711.99"/>
    <n v="0.20372690127054585"/>
    <n v="1832033.89"/>
    <n v="35678.100000000093"/>
    <n v="1.9102570519986914E-2"/>
  </r>
  <r>
    <n v="1774454.99"/>
    <n v="66246.899999999994"/>
    <n v="105008"/>
    <x v="26"/>
    <n v="2193925.9900000002"/>
    <n v="0.23930977899842826"/>
    <n v="1945709.89"/>
    <n v="248216.10000000033"/>
    <n v="0.11313786387115105"/>
  </r>
  <r>
    <n v="1565000.99"/>
    <n v="106917.9"/>
    <n v="53272"/>
    <x v="26"/>
    <n v="159162.99"/>
    <n v="1.7361232847070213E-2"/>
    <n v="1725190.89"/>
    <n v="-1566027.9"/>
    <n v="-9.8391460225772338"/>
  </r>
  <r>
    <n v="943395.99"/>
    <n v="110586.9"/>
    <n v="118280"/>
    <x v="26"/>
    <n v="1141042.99"/>
    <n v="0.12446306165715543"/>
    <n v="1172262.8899999999"/>
    <n v="-31219.899999999907"/>
    <n v="-2.7360844660199793E-2"/>
  </r>
  <r>
    <n v="467335.99"/>
    <n v="54642.9"/>
    <n v="33824"/>
    <x v="26"/>
    <n v="1884640.99"/>
    <n v="0.20557348828721381"/>
    <n v="555802.89"/>
    <n v="1328838.1000000001"/>
    <n v="0.70508818764469305"/>
  </r>
  <r>
    <n v="1340661.99"/>
    <n v="109442.9"/>
    <n v="93597"/>
    <x v="26"/>
    <n v="1921238.99"/>
    <n v="0.20956553693958629"/>
    <n v="1543701.89"/>
    <n v="377537.10000000009"/>
    <n v="0.196507098786289"/>
  </r>
  <r>
    <n v="117151.99"/>
    <n v="121389.9"/>
    <n v="33288"/>
    <x v="27"/>
    <n v="858384.99"/>
    <n v="0.25080693956602357"/>
    <n v="271829.89"/>
    <n v="586555.1"/>
    <n v="0.68332404088286769"/>
  </r>
  <r>
    <n v="1149973.99"/>
    <n v="80906.899999999994"/>
    <n v="94419"/>
    <x v="27"/>
    <n v="2564107.9900000002"/>
    <n v="0.74919306043397638"/>
    <n v="1325299.8899999999"/>
    <n v="1238808.1000000003"/>
    <n v="0.48313413663985355"/>
  </r>
  <r>
    <n v="165349.20000000001"/>
    <n v="136897.79999999999"/>
    <n v="471784.1"/>
    <x v="28"/>
    <n v="192261.83"/>
    <n v="5.821541722454017E-2"/>
    <n v="774031.1"/>
    <n v="-581769.27"/>
    <n v="-3.0259218379436006"/>
  </r>
  <r>
    <n v="144372.41"/>
    <n v="118671.85"/>
    <n v="383199.62"/>
    <x v="28"/>
    <n v="182901.99"/>
    <n v="5.5381328987915458E-2"/>
    <n v="646243.88"/>
    <n v="-463341.89"/>
    <n v="-2.5332796543110332"/>
  </r>
  <r>
    <n v="131876.9"/>
    <n v="99814.71"/>
    <n v="362861.36"/>
    <x v="28"/>
    <n v="156991.12"/>
    <n v="4.7535714974458805E-2"/>
    <n v="594552.97"/>
    <n v="-437561.85"/>
    <n v="-2.7871757969495343"/>
  </r>
  <r>
    <n v="120542.52"/>
    <n v="148718.95000000001"/>
    <n v="311613.28999999998"/>
    <x v="28"/>
    <n v="152211.76999999999"/>
    <n v="4.6088564209732875E-2"/>
    <n v="580874.76"/>
    <n v="-428662.99"/>
    <n v="-2.8162276149866732"/>
  </r>
  <r>
    <n v="114523.61"/>
    <n v="122616.84"/>
    <n v="261776.23"/>
    <x v="28"/>
    <n v="129917.04"/>
    <n v="3.9337889835841439E-2"/>
    <n v="498916.68000000005"/>
    <n v="-368999.64000000007"/>
    <n v="-2.8402712992845287"/>
  </r>
  <r>
    <n v="94657.16"/>
    <n v="145077.57999999999"/>
    <n v="282574.31"/>
    <x v="28"/>
    <n v="125370.37"/>
    <n v="3.7961192802258119E-2"/>
    <n v="522309.05"/>
    <n v="-396938.68"/>
    <n v="-3.1661283284080599"/>
  </r>
  <r>
    <n v="86419.7"/>
    <n v="153514.10999999999"/>
    <n v="0"/>
    <x v="28"/>
    <n v="122776.86"/>
    <n v="3.7175897734974005E-2"/>
    <n v="239933.81"/>
    <n v="-117156.95"/>
    <n v="-0.95422663521448581"/>
  </r>
  <r>
    <n v="78389.47"/>
    <n v="153773.43"/>
    <n v="299737.28999999998"/>
    <x v="28"/>
    <n v="111313.02"/>
    <n v="3.3704734329344441E-2"/>
    <n v="531900.18999999994"/>
    <n v="-420587.16999999993"/>
    <n v="-3.77841846353643"/>
  </r>
  <r>
    <n v="77044.009999999995"/>
    <n v="99281.34"/>
    <n v="140574.81"/>
    <x v="28"/>
    <n v="108552.04"/>
    <n v="3.2868730622063538E-2"/>
    <n v="316900.15999999997"/>
    <n v="-208348.12"/>
    <n v="-1.919338595571304"/>
  </r>
  <r>
    <n v="72107.600000000006"/>
    <n v="127864.55"/>
    <n v="353183.81"/>
    <x v="28"/>
    <n v="105008.31"/>
    <n v="3.1795716178785224E-2"/>
    <n v="553155.96"/>
    <n v="-448147.64999999997"/>
    <n v="-4.2677350963937997"/>
  </r>
  <r>
    <n v="65605.48"/>
    <n v="153032.06"/>
    <n v="107138.38"/>
    <x v="28"/>
    <n v="101004.64"/>
    <n v="3.0583435407925116E-2"/>
    <n v="325775.92"/>
    <n v="-224771.27999999997"/>
    <n v="-2.2253559836458994"/>
  </r>
  <r>
    <n v="61136.38"/>
    <n v="152701.92000000001"/>
    <n v="88218.23"/>
    <x v="28"/>
    <n v="97483.56"/>
    <n v="2.9517279212069789E-2"/>
    <n v="302056.53000000003"/>
    <n v="-204572.97000000003"/>
    <n v="-2.0985381535101921"/>
  </r>
  <r>
    <n v="46014.02"/>
    <n v="85047.44"/>
    <n v="205517.64"/>
    <x v="28"/>
    <n v="96479.51"/>
    <n v="2.9213260522222201E-2"/>
    <n v="336579.1"/>
    <n v="-240099.58999999997"/>
    <n v="-2.4886070627846264"/>
  </r>
  <r>
    <n v="20229.59"/>
    <n v="65947.929999999993"/>
    <n v="185265.1"/>
    <x v="28"/>
    <n v="81229.06"/>
    <n v="2.4595540459888515E-2"/>
    <n v="271442.62"/>
    <n v="-190213.56"/>
    <n v="-2.3416934776790472"/>
  </r>
  <r>
    <n v="15505.73"/>
    <n v="127382.3"/>
    <n v="35534.17"/>
    <x v="28"/>
    <n v="69758.98"/>
    <n v="2.1122487629803344E-2"/>
    <n v="178422.2"/>
    <n v="-108663.22000000002"/>
    <n v="-1.5576950809773884"/>
  </r>
  <r>
    <n v="1000.23"/>
    <n v="124153.04"/>
    <n v="1903.93"/>
    <x v="28"/>
    <n v="64926.080000000002"/>
    <n v="1.9659122333090626E-2"/>
    <n v="127057.19999999998"/>
    <n v="-62131.119999999981"/>
    <n v="-0.95695165948721961"/>
  </r>
  <r>
    <n v="542.04999999999995"/>
    <n v="51743.15"/>
    <n v="0"/>
    <x v="28"/>
    <n v="35673.410000000003"/>
    <n v="1.0801636741791566E-2"/>
    <n v="52285.200000000004"/>
    <n v="-16611.79"/>
    <n v="-0.4656630807091332"/>
  </r>
  <r>
    <n v="165349.20000000001"/>
    <n v="136897.79999999999"/>
    <n v="471784.1"/>
    <x v="28"/>
    <n v="192261.83"/>
    <n v="5.821541722454017E-2"/>
    <n v="774031.1"/>
    <n v="-581769.27"/>
    <n v="-3.0259218379436006"/>
  </r>
  <r>
    <n v="144372.41"/>
    <n v="118671.85"/>
    <n v="383199.62"/>
    <x v="28"/>
    <n v="182901.99"/>
    <n v="5.5381328987915458E-2"/>
    <n v="646243.88"/>
    <n v="-463341.89"/>
    <n v="-2.5332796543110332"/>
  </r>
  <r>
    <n v="131876.9"/>
    <n v="99814.71"/>
    <n v="362861.36"/>
    <x v="28"/>
    <n v="156991.12"/>
    <n v="4.7535714974458805E-2"/>
    <n v="594552.97"/>
    <n v="-437561.85"/>
    <n v="-2.7871757969495343"/>
  </r>
  <r>
    <n v="120542.52"/>
    <n v="148718.95000000001"/>
    <n v="311613.28999999998"/>
    <x v="28"/>
    <n v="152211.76999999999"/>
    <n v="4.6088564209732875E-2"/>
    <n v="580874.76"/>
    <n v="-428662.99"/>
    <n v="-2.8162276149866732"/>
  </r>
  <r>
    <n v="165349.20000000001"/>
    <n v="136897.79999999999"/>
    <n v="471784.1"/>
    <x v="28"/>
    <n v="192261.83"/>
    <n v="5.821541722454017E-2"/>
    <n v="774031.1"/>
    <n v="-581769.27"/>
    <n v="-3.0259218379436006"/>
  </r>
  <r>
    <n v="144372.41"/>
    <n v="118671.85"/>
    <n v="383199.62"/>
    <x v="28"/>
    <n v="182901.99"/>
    <n v="5.5381328987915458E-2"/>
    <n v="646243.88"/>
    <n v="-463341.89"/>
    <n v="-2.5332796543110332"/>
  </r>
  <r>
    <n v="131876.9"/>
    <n v="99814.71"/>
    <n v="362861.36"/>
    <x v="28"/>
    <n v="156991.12"/>
    <n v="4.7535714974458805E-2"/>
    <n v="594552.97"/>
    <n v="-437561.85"/>
    <n v="-2.7871757969495343"/>
  </r>
  <r>
    <n v="120542.52"/>
    <n v="148718.95000000001"/>
    <n v="311613.28999999998"/>
    <x v="28"/>
    <n v="152211.76999999999"/>
    <n v="4.6088564209732875E-2"/>
    <n v="580874.76"/>
    <n v="-428662.99"/>
    <n v="-2.8162276149866732"/>
  </r>
  <r>
    <n v="1537783.99"/>
    <n v="116063.9"/>
    <n v="33838"/>
    <x v="29"/>
    <n v="2933777.99"/>
    <n v="0.31091911056691557"/>
    <n v="1687685.89"/>
    <n v="1246092.1000000003"/>
    <n v="0.42473973976469848"/>
  </r>
  <r>
    <n v="353425.99"/>
    <n v="61483.9"/>
    <n v="83905"/>
    <x v="29"/>
    <n v="2499388.9900000002"/>
    <n v="0.26488296128076871"/>
    <n v="498814.89"/>
    <n v="2000574.1"/>
    <n v="0.80042526713698936"/>
  </r>
  <r>
    <n v="1227466.99"/>
    <n v="137328.9"/>
    <n v="102111"/>
    <x v="29"/>
    <n v="2472614.9900000002"/>
    <n v="0.26204547722618332"/>
    <n v="1466906.89"/>
    <n v="1005708.1000000003"/>
    <n v="0.4067386568743564"/>
  </r>
  <r>
    <n v="85781.99"/>
    <n v="72137.899999999994"/>
    <n v="91081"/>
    <x v="29"/>
    <n v="786225.99"/>
    <n v="8.3323511986465149E-2"/>
    <n v="249000.89"/>
    <n v="537225.1"/>
    <n v="0.68329603298919184"/>
  </r>
  <r>
    <n v="476147.99"/>
    <n v="93143.9"/>
    <n v="75686"/>
    <x v="29"/>
    <n v="743815.99"/>
    <n v="7.8828938939667262E-2"/>
    <n v="644977.89"/>
    <n v="98838.099999999977"/>
    <n v="0.1328797731277597"/>
  </r>
  <r>
    <n v="1539046.99"/>
    <n v="131664.9"/>
    <n v="69861"/>
    <x v="30"/>
    <n v="2838170.99"/>
    <n v="0.18078417018822471"/>
    <n v="1740572.89"/>
    <n v="1097598.1000000003"/>
    <n v="0.38672726339155494"/>
  </r>
  <r>
    <n v="408464.99"/>
    <n v="87226.9"/>
    <n v="81616"/>
    <x v="30"/>
    <n v="1250949.99"/>
    <n v="7.9682287179292891E-2"/>
    <n v="577307.89"/>
    <n v="673642.1"/>
    <n v="0.53850442094811479"/>
  </r>
  <r>
    <n v="1789337.99"/>
    <n v="60721.9"/>
    <n v="117914"/>
    <x v="30"/>
    <n v="2691584.99"/>
    <n v="0.17144702014878643"/>
    <n v="1967973.89"/>
    <n v="723611.10000000033"/>
    <n v="0.26884200301622291"/>
  </r>
  <r>
    <n v="1926104.99"/>
    <n v="125226.9"/>
    <n v="116396"/>
    <x v="30"/>
    <n v="2123716.9900000002"/>
    <n v="0.13527529352690071"/>
    <n v="2167727.8899999997"/>
    <n v="-44010.899999999441"/>
    <n v="-2.0723523994597527E-2"/>
  </r>
  <r>
    <n v="622877.99"/>
    <n v="102675.9"/>
    <n v="74392"/>
    <x v="30"/>
    <n v="2591338.9900000002"/>
    <n v="0.16506160856204874"/>
    <n v="799945.89"/>
    <n v="1791393.1"/>
    <n v="0.69130017605299876"/>
  </r>
  <r>
    <n v="1129652.99"/>
    <n v="82978.899999999994"/>
    <n v="55502"/>
    <x v="30"/>
    <n v="2096818.99"/>
    <n v="0.13356196031799389"/>
    <n v="1268133.8899999999"/>
    <n v="828685.10000000009"/>
    <n v="0.39521060423055404"/>
  </r>
  <r>
    <n v="131039.99"/>
    <n v="88689.9"/>
    <n v="111461"/>
    <x v="30"/>
    <n v="2106641.9900000002"/>
    <n v="0.13418766007675259"/>
    <n v="331190.89"/>
    <n v="1775451.1"/>
    <n v="0.84278729296571175"/>
  </r>
  <r>
    <n v="1506211.99"/>
    <n v="96731.9"/>
    <n v="50984"/>
    <x v="31"/>
    <n v="2589110.9900000002"/>
    <n v="0.1776475455011593"/>
    <n v="1653927.89"/>
    <n v="935183.10000000033"/>
    <n v="0.3611985363362118"/>
  </r>
  <r>
    <n v="868495.99"/>
    <n v="105685.9"/>
    <n v="64005"/>
    <x v="31"/>
    <n v="765640.99"/>
    <n v="5.2533183449419305E-2"/>
    <n v="1038186.89"/>
    <n v="-272545.90000000002"/>
    <n v="-0.35597088395175919"/>
  </r>
  <r>
    <n v="1240265.99"/>
    <n v="58710.9"/>
    <n v="69532"/>
    <x v="31"/>
    <n v="2227867.9900000002"/>
    <n v="0.15286145771761653"/>
    <n v="1368508.89"/>
    <n v="859359.10000000033"/>
    <n v="0.38573160701501003"/>
  </r>
  <r>
    <n v="182561.99"/>
    <n v="86746.9"/>
    <n v="88238"/>
    <x v="31"/>
    <n v="2311956.9900000002"/>
    <n v="0.15863108463254727"/>
    <n v="357546.89"/>
    <n v="1954410.1"/>
    <n v="0.84534881420955843"/>
  </r>
  <r>
    <n v="1769588.99"/>
    <n v="129933.9"/>
    <n v="119419"/>
    <x v="31"/>
    <n v="1799251.99"/>
    <n v="0.12345268356439844"/>
    <n v="2018941.89"/>
    <n v="-219689.89999999991"/>
    <n v="-0.12210068474066266"/>
  </r>
  <r>
    <n v="1157123.99"/>
    <n v="107896.9"/>
    <n v="60551"/>
    <x v="31"/>
    <n v="1594495.99"/>
    <n v="0.10940369108507821"/>
    <n v="1325571.8899999999"/>
    <n v="268924.10000000009"/>
    <n v="0.16865774620104257"/>
  </r>
  <r>
    <n v="1821542.99"/>
    <n v="53279.9"/>
    <n v="47019"/>
    <x v="31"/>
    <n v="561220.99"/>
    <n v="3.8507245051410739E-2"/>
    <n v="1921841.89"/>
    <n v="-1360620.9"/>
    <n v="-2.4243941767039039"/>
  </r>
  <r>
    <n v="580840.99"/>
    <n v="53904.9"/>
    <n v="112994"/>
    <x v="31"/>
    <n v="1198331.99"/>
    <n v="8.2221556951878577E-2"/>
    <n v="747739.89"/>
    <n v="450592.1"/>
    <n v="0.37601608215432852"/>
  </r>
  <r>
    <n v="1715627.99"/>
    <n v="61617.9"/>
    <n v="38514"/>
    <x v="31"/>
    <n v="1526547.99"/>
    <n v="0.10474155204649153"/>
    <n v="1815759.89"/>
    <n v="-289211.89999999991"/>
    <n v="-0.18945483659508136"/>
  </r>
  <r>
    <n v="1205687.99"/>
    <n v="132886.9"/>
    <n v="62168"/>
    <x v="32"/>
    <n v="357061.99"/>
    <n v="4.0511361172401915E-2"/>
    <n v="1400742.89"/>
    <n v="-1043680.8999999999"/>
    <n v="-2.9229683618802436"/>
  </r>
  <r>
    <n v="454836.99"/>
    <n v="89803.9"/>
    <n v="114574"/>
    <x v="32"/>
    <n v="695176.99"/>
    <n v="7.887304420342596E-2"/>
    <n v="659214.89"/>
    <n v="35962.099999999977"/>
    <n v="5.173085490070662E-2"/>
  </r>
  <r>
    <n v="91257.99"/>
    <n v="83779.899999999994"/>
    <n v="40363"/>
    <x v="32"/>
    <n v="2809075.99"/>
    <n v="0.31871074261254323"/>
    <n v="215400.89"/>
    <n v="2593675.1"/>
    <n v="0.92331966427152434"/>
  </r>
  <r>
    <n v="1744185.99"/>
    <n v="82986.899999999994"/>
    <n v="92040"/>
    <x v="32"/>
    <n v="2422168.9900000002"/>
    <n v="0.27481324118112371"/>
    <n v="1919212.89"/>
    <n v="502956.10000000033"/>
    <n v="0.20764698998148773"/>
  </r>
  <r>
    <n v="1836513.99"/>
    <n v="104613.9"/>
    <n v="43241"/>
    <x v="32"/>
    <n v="640116.99"/>
    <n v="7.2626074185271824E-2"/>
    <n v="1984368.89"/>
    <n v="-1344251.9"/>
    <n v="-2.1000097185359818"/>
  </r>
  <r>
    <n v="1072542.99"/>
    <n v="75328.899999999994"/>
    <n v="98809"/>
    <x v="32"/>
    <n v="1890271.99"/>
    <n v="0.21446553664523324"/>
    <n v="1246680.8899999999"/>
    <n v="643591.10000000009"/>
    <n v="0.34047539370246926"/>
  </r>
  <r>
    <n v="327306.99"/>
    <n v="70991.899999999994"/>
    <n v="84270"/>
    <x v="33"/>
    <n v="2239061.9900000002"/>
    <n v="0.39316684787340295"/>
    <n v="482568.89"/>
    <n v="1756493.1"/>
    <n v="0.78447720869041238"/>
  </r>
  <r>
    <n v="1239880.99"/>
    <n v="113657.9"/>
    <n v="116146"/>
    <x v="33"/>
    <n v="1267055.99"/>
    <n v="0.22248799358494489"/>
    <n v="1469684.89"/>
    <n v="-202628.89999999991"/>
    <n v="-0.15992103079833112"/>
  </r>
  <r>
    <n v="239630.99"/>
    <n v="134743.9"/>
    <n v="87932"/>
    <x v="33"/>
    <n v="2188822.9900000002"/>
    <n v="0.38434515854165208"/>
    <n v="462306.89"/>
    <n v="1726516.1"/>
    <n v="0.78878744781458998"/>
  </r>
  <r>
    <n v="786949.99"/>
    <n v="86226.9"/>
    <n v="117927"/>
    <x v="34"/>
    <n v="520897.99"/>
    <n v="0.10568810675357236"/>
    <n v="991103.89"/>
    <n v="-470205.9"/>
    <n v="-0.902683268176942"/>
  </r>
  <r>
    <n v="814532.99"/>
    <n v="86203.9"/>
    <n v="100677"/>
    <x v="34"/>
    <n v="954222.99"/>
    <n v="0.19360800611619372"/>
    <n v="1001413.89"/>
    <n v="-47190.900000000023"/>
    <n v="-4.9454792532299001E-2"/>
  </r>
  <r>
    <n v="1161310.99"/>
    <n v="50764.9"/>
    <n v="64134"/>
    <x v="34"/>
    <n v="1283606.99"/>
    <n v="0.26043869470249192"/>
    <n v="1276209.8899999999"/>
    <n v="7397.1000000000931"/>
    <n v="5.7627451841782921E-3"/>
  </r>
  <r>
    <n v="1477955.99"/>
    <n v="90880.9"/>
    <n v="115352"/>
    <x v="34"/>
    <n v="913819.99"/>
    <n v="0.18541039994542582"/>
    <n v="1684188.89"/>
    <n v="-770368.89999999991"/>
    <n v="-0.84302040711541004"/>
  </r>
  <r>
    <n v="232702.99"/>
    <n v="121384.9"/>
    <n v="73714"/>
    <x v="34"/>
    <n v="549596.99"/>
    <n v="0.11151101840604538"/>
    <n v="427801.89"/>
    <n v="121795.09999999998"/>
    <n v="0.22160801863197974"/>
  </r>
  <r>
    <n v="1059202.99"/>
    <n v="115841.9"/>
    <n v="45634"/>
    <x v="34"/>
    <n v="706488.99"/>
    <n v="0.14334377407627069"/>
    <n v="1220678.8899999999"/>
    <n v="-514189.89999999991"/>
    <n v="-0.72781020975287936"/>
  </r>
  <r>
    <n v="1346495.99"/>
    <n v="89709.9"/>
    <n v="51718"/>
    <x v="35"/>
    <n v="2232578.9900000002"/>
    <n v="0.19841324803522689"/>
    <n v="1487923.89"/>
    <n v="744655.10000000033"/>
    <n v="0.33354031518499611"/>
  </r>
  <r>
    <n v="1542921.99"/>
    <n v="59358.9"/>
    <n v="51112"/>
    <x v="35"/>
    <n v="2535064.9900000002"/>
    <n v="0.22529571446262242"/>
    <n v="1653392.89"/>
    <n v="881672.10000000033"/>
    <n v="0.34779072863137928"/>
  </r>
  <r>
    <n v="577258.99"/>
    <n v="110489.9"/>
    <n v="106890"/>
    <x v="35"/>
    <n v="1081279.99"/>
    <n v="9.6095267317461236E-2"/>
    <n v="794638.89"/>
    <n v="286641.09999999998"/>
    <n v="0.26509424261148123"/>
  </r>
  <r>
    <n v="739095.99"/>
    <n v="119197.9"/>
    <n v="107812"/>
    <x v="35"/>
    <n v="990322.99"/>
    <n v="8.8011757671273921E-2"/>
    <n v="966105.89"/>
    <n v="24217.099999999977"/>
    <n v="2.4453739077591217E-2"/>
  </r>
  <r>
    <n v="1019595.99"/>
    <n v="66110.899999999994"/>
    <n v="97604"/>
    <x v="35"/>
    <n v="2636294.9900000002"/>
    <n v="0.23429220380905583"/>
    <n v="1183310.8899999999"/>
    <n v="1452984.1000000003"/>
    <n v="0.5511462508981213"/>
  </r>
  <r>
    <n v="1557004.99"/>
    <n v="81097.899999999994"/>
    <n v="112433"/>
    <x v="35"/>
    <n v="1776624.99"/>
    <n v="0.15789180870435965"/>
    <n v="1750535.89"/>
    <n v="26089.100000000093"/>
    <n v="1.4684640904437629E-2"/>
  </r>
  <r>
    <n v="1832172.99"/>
    <n v="59523.9"/>
    <n v="67418"/>
    <x v="36"/>
    <n v="2245508.9900000002"/>
    <n v="0.95600113805189524"/>
    <n v="1959114.89"/>
    <n v="286394.10000000033"/>
    <n v="0.12754083874765529"/>
  </r>
  <r>
    <n v="111268.99"/>
    <n v="77058.899999999994"/>
    <n v="109064"/>
    <x v="36"/>
    <n v="103346.99"/>
    <n v="4.3998861948104623E-2"/>
    <n v="297391.89"/>
    <n v="-194044.90000000002"/>
    <n v="-1.8776057241725184"/>
  </r>
  <r>
    <n v="1912041.99"/>
    <n v="132439.9"/>
    <n v="81226"/>
    <x v="37"/>
    <n v="1637394.99"/>
    <n v="0.66443497018218223"/>
    <n v="2125707.8899999997"/>
    <n v="-488312.89999999967"/>
    <n v="-0.2982254758212004"/>
  </r>
  <r>
    <n v="1975518.99"/>
    <n v="69304.899999999994"/>
    <n v="106660"/>
    <x v="37"/>
    <n v="826946.99"/>
    <n v="0.33556502981781772"/>
    <n v="2151483.8899999997"/>
    <n v="-1324536.8999999997"/>
    <n v="-1.6017192347480456"/>
  </r>
  <r>
    <n v="775784.99"/>
    <n v="52350.9"/>
    <n v="80389"/>
    <x v="38"/>
    <n v="1513476.99"/>
    <n v="0.12140313188039747"/>
    <n v="908524.89"/>
    <n v="604952.1"/>
    <n v="0.39971014029093366"/>
  </r>
  <r>
    <n v="1579216.99"/>
    <n v="50958.9"/>
    <n v="97575"/>
    <x v="38"/>
    <n v="1589647.99"/>
    <n v="0.12751316726221174"/>
    <n v="1727750.89"/>
    <n v="-138102.89999999991"/>
    <n v="-8.6876403372799477E-2"/>
  </r>
  <r>
    <n v="1547195.99"/>
    <n v="55176.9"/>
    <n v="106472"/>
    <x v="38"/>
    <n v="419373.99"/>
    <n v="3.3639966878636518E-2"/>
    <n v="1708844.89"/>
    <n v="-1289470.8999999999"/>
    <n v="-3.0747517269728624"/>
  </r>
  <r>
    <n v="1800584.99"/>
    <n v="131206.9"/>
    <n v="96302"/>
    <x v="38"/>
    <n v="2212633.9900000002"/>
    <n v="0.17748581436379823"/>
    <n v="2028093.89"/>
    <n v="184540.10000000033"/>
    <n v="8.3402903884704546E-2"/>
  </r>
  <r>
    <n v="1757511.99"/>
    <n v="61351.9"/>
    <n v="69894"/>
    <x v="38"/>
    <n v="1484078.99"/>
    <n v="0.11904497956318258"/>
    <n v="1888757.89"/>
    <n v="-404678.89999999991"/>
    <n v="-0.27268016239486009"/>
  </r>
  <r>
    <n v="1277692.99"/>
    <n v="84839.9"/>
    <n v="77094"/>
    <x v="38"/>
    <n v="2618856.9900000002"/>
    <n v="0.21007087827141052"/>
    <n v="1439626.89"/>
    <n v="1179230.1000000003"/>
    <n v="0.45028426695418761"/>
  </r>
  <r>
    <n v="1088269.99"/>
    <n v="78661.899999999994"/>
    <n v="101603"/>
    <x v="38"/>
    <n v="190797.99"/>
    <n v="1.5304807205879461E-2"/>
    <n v="1268534.8899999999"/>
    <n v="-1077736.8999999999"/>
    <n v="-5.6485757528158445"/>
  </r>
  <r>
    <n v="1651177.99"/>
    <n v="51157.9"/>
    <n v="45636"/>
    <x v="38"/>
    <n v="2437672.9900000002"/>
    <n v="0.1955372545744834"/>
    <n v="1747971.89"/>
    <n v="689701.10000000033"/>
    <n v="0.28293421752193276"/>
  </r>
  <r>
    <n v="193521.99"/>
    <n v="85399.9"/>
    <n v="32638"/>
    <x v="39"/>
    <n v="635061.99"/>
    <n v="0.511488851219421"/>
    <n v="311559.89"/>
    <n v="323502.09999999998"/>
    <n v="0.50940239707937796"/>
  </r>
  <r>
    <n v="349663.99"/>
    <n v="85435.9"/>
    <n v="55477"/>
    <x v="39"/>
    <n v="606532.99"/>
    <n v="0.488511148780579"/>
    <n v="490576.89"/>
    <n v="115956.09999999998"/>
    <n v="0.19117855403050701"/>
  </r>
  <r>
    <n v="753705.99"/>
    <n v="135318.9"/>
    <n v="119221"/>
    <x v="40"/>
    <n v="2187155.9900000002"/>
    <n v="0.13088481898780541"/>
    <n v="1008245.89"/>
    <n v="1178910.1000000001"/>
    <n v="0.53901509786688784"/>
  </r>
  <r>
    <n v="1510231.99"/>
    <n v="60037.9"/>
    <n v="44028"/>
    <x v="40"/>
    <n v="721738.99"/>
    <n v="4.3190644606282282E-2"/>
    <n v="1614297.89"/>
    <n v="-892558.89999999991"/>
    <n v="-1.2366782346066685"/>
  </r>
  <r>
    <n v="189440.99"/>
    <n v="134720.9"/>
    <n v="54263"/>
    <x v="40"/>
    <n v="2024263.99"/>
    <n v="0.12113695919543567"/>
    <n v="378424.89"/>
    <n v="1645839.1"/>
    <n v="0.81305556396327539"/>
  </r>
  <r>
    <n v="131883.99"/>
    <n v="87447.9"/>
    <n v="113439"/>
    <x v="40"/>
    <n v="2782326.99"/>
    <n v="0.16650132231813766"/>
    <n v="332770.89"/>
    <n v="2449556.1"/>
    <n v="0.8803983531784666"/>
  </r>
  <r>
    <n v="327095.99"/>
    <n v="109810.9"/>
    <n v="70987"/>
    <x v="40"/>
    <n v="1016701.99"/>
    <n v="6.0841959391150481E-2"/>
    <n v="507893.89"/>
    <n v="508808.1"/>
    <n v="0.50044959585453352"/>
  </r>
  <r>
    <n v="1852246.99"/>
    <n v="94551.9"/>
    <n v="62784"/>
    <x v="40"/>
    <n v="1166211.99"/>
    <n v="6.9789007236085762E-2"/>
    <n v="2009582.89"/>
    <n v="-843370.89999999991"/>
    <n v="-0.72317117919530216"/>
  </r>
  <r>
    <n v="1798229.99"/>
    <n v="135222.9"/>
    <n v="34782"/>
    <x v="40"/>
    <n v="129362.99"/>
    <n v="7.7414009825020665E-3"/>
    <n v="1968234.89"/>
    <n v="-1838871.9"/>
    <n v="-14.214822183686383"/>
  </r>
  <r>
    <n v="861790.99"/>
    <n v="107318.9"/>
    <n v="114935"/>
    <x v="40"/>
    <n v="2935405.99"/>
    <n v="0.1756619479422086"/>
    <n v="1084044.8900000001"/>
    <n v="1851361.1"/>
    <n v="0.63070018467871281"/>
  </r>
  <r>
    <n v="1387658.99"/>
    <n v="120777.9"/>
    <n v="119665"/>
    <x v="40"/>
    <n v="1570538.99"/>
    <n v="9.3984934023585903E-2"/>
    <n v="1628101.89"/>
    <n v="-57562.899999999907"/>
    <n v="-3.6651684782432498E-2"/>
  </r>
  <r>
    <n v="637793.99"/>
    <n v="75079.899999999994"/>
    <n v="107567"/>
    <x v="40"/>
    <n v="2176831.9900000002"/>
    <n v="0.13026700531680607"/>
    <n v="820440.89"/>
    <n v="1356391.1"/>
    <n v="0.623103255662831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57B08-A2B7-4B97-988F-10C33A7B96F3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K3:O44" firstHeaderRow="0" firstDataRow="1" firstDataCol="1"/>
  <pivotFields count="9">
    <pivotField showAll="0"/>
    <pivotField showAll="0"/>
    <pivotField showAll="0"/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market_share_per_state" fld="5" subtotal="average" baseField="3" baseItem="0"/>
    <dataField name="Sum of total_expenditures" fld="6" baseField="0" baseItem="0"/>
    <dataField name="Sum of net_profit" fld="7" baseField="0" baseItem="0"/>
    <dataField name="Sum of net_profit_margi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38DE14-F9D1-4162-B512-D4FA45C3825D}" name="Table1" displayName="Table1" ref="A1:E42" totalsRowShown="0">
  <autoFilter ref="A1:E42" xr:uid="{FE38DE14-F9D1-4162-B512-D4FA45C3825D}"/>
  <sortState xmlns:xlrd2="http://schemas.microsoft.com/office/spreadsheetml/2017/richdata2" ref="A2:E42">
    <sortCondition descending="1" ref="D1:D42"/>
  </sortState>
  <tableColumns count="5">
    <tableColumn id="1" xr3:uid="{0E51C529-6C8A-4E74-998C-8209B6660BEA}" name="Row Labels"/>
    <tableColumn id="2" xr3:uid="{8088E7F1-4E5E-4ABD-B55E-FDF07B91123D}" name="Average of market_share_per_state"/>
    <tableColumn id="3" xr3:uid="{0E491B13-019F-464B-B9A8-8E3DCE273CB5}" name="Sum of total_expenditures"/>
    <tableColumn id="4" xr3:uid="{A965C0F4-A577-4E50-9CD2-199BE29C07D4}" name="Sum of net_profit"/>
    <tableColumn id="5" xr3:uid="{07482CE1-A870-4034-9E6B-A003AFCA2B5E}" name="Sum of net_profit_marg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2"/>
  <sheetViews>
    <sheetView topLeftCell="B1" workbookViewId="0">
      <selection activeCell="K3" sqref="K3:O44"/>
    </sheetView>
  </sheetViews>
  <sheetFormatPr defaultRowHeight="15" x14ac:dyDescent="0.25"/>
  <cols>
    <col min="11" max="11" width="14" bestFit="1" customWidth="1"/>
    <col min="12" max="12" width="33.28515625" bestFit="1" customWidth="1"/>
    <col min="13" max="13" width="25" bestFit="1" customWidth="1"/>
    <col min="14" max="14" width="16.7109375" bestFit="1" customWidth="1"/>
    <col min="15" max="15" width="24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  <c r="G1" t="s">
        <v>47</v>
      </c>
      <c r="H1" t="s">
        <v>48</v>
      </c>
      <c r="I1" t="s">
        <v>49</v>
      </c>
    </row>
    <row r="2" spans="1:15" x14ac:dyDescent="0.25">
      <c r="A2">
        <v>989534.99</v>
      </c>
      <c r="B2">
        <v>73696.899999999994</v>
      </c>
      <c r="C2">
        <v>59152</v>
      </c>
      <c r="D2" t="s">
        <v>34</v>
      </c>
      <c r="E2">
        <v>1397050.99</v>
      </c>
      <c r="F2">
        <f>IFERROR(E2/SUMIFS($E$2:$E$272, $D$2:$D$272, $D2, $D$2:$D$272, D2),"")</f>
        <v>0.24542833978469797</v>
      </c>
      <c r="G2">
        <f>SUM(A2:C2)</f>
        <v>1122383.8899999999</v>
      </c>
      <c r="H2">
        <f>E2-G2</f>
        <v>274667.10000000009</v>
      </c>
      <c r="I2">
        <f>H2/E2</f>
        <v>0.19660492134220534</v>
      </c>
    </row>
    <row r="3" spans="1:15" x14ac:dyDescent="0.25">
      <c r="A3">
        <v>901313.99</v>
      </c>
      <c r="B3">
        <v>87164.9</v>
      </c>
      <c r="C3">
        <v>87977</v>
      </c>
      <c r="D3" t="s">
        <v>34</v>
      </c>
      <c r="E3">
        <v>120362.99</v>
      </c>
      <c r="F3">
        <f t="shared" ref="F3:F66" si="0">IFERROR(E3/SUMIFS($E$2:$E$272, $D$2:$D$272, $D3, $D$2:$D$272, D3),"")</f>
        <v>2.1144889498429978E-2</v>
      </c>
      <c r="G3">
        <f t="shared" ref="G3:G66" si="1">SUM(A3:C3)</f>
        <v>1076455.8900000001</v>
      </c>
      <c r="H3">
        <f t="shared" ref="H3:H66" si="2">E3-G3</f>
        <v>-956092.90000000014</v>
      </c>
      <c r="I3">
        <f t="shared" ref="I3:I66" si="3">H3/E3</f>
        <v>-7.9434126719517364</v>
      </c>
      <c r="K3" s="1" t="s">
        <v>50</v>
      </c>
      <c r="L3" t="s">
        <v>51</v>
      </c>
      <c r="M3" t="s">
        <v>52</v>
      </c>
      <c r="N3" t="s">
        <v>53</v>
      </c>
      <c r="O3" t="s">
        <v>54</v>
      </c>
    </row>
    <row r="4" spans="1:15" x14ac:dyDescent="0.25">
      <c r="A4">
        <v>352053.99</v>
      </c>
      <c r="B4">
        <v>87072.9</v>
      </c>
      <c r="C4">
        <v>31951</v>
      </c>
      <c r="D4" t="s">
        <v>34</v>
      </c>
      <c r="E4">
        <v>398021.99</v>
      </c>
      <c r="F4">
        <f t="shared" si="0"/>
        <v>6.9922913982904566E-2</v>
      </c>
      <c r="G4">
        <f t="shared" si="1"/>
        <v>471077.89</v>
      </c>
      <c r="H4">
        <f t="shared" si="2"/>
        <v>-73055.900000000023</v>
      </c>
      <c r="I4">
        <f t="shared" si="3"/>
        <v>-0.18354739646420046</v>
      </c>
      <c r="K4" s="2" t="s">
        <v>34</v>
      </c>
      <c r="L4" s="3">
        <v>0.2</v>
      </c>
      <c r="M4" s="3">
        <v>5438002.4500000002</v>
      </c>
      <c r="N4" s="3">
        <v>254294.50000000012</v>
      </c>
      <c r="O4" s="3">
        <v>-7.431271869212055</v>
      </c>
    </row>
    <row r="5" spans="1:15" x14ac:dyDescent="0.25">
      <c r="A5">
        <v>933266.99</v>
      </c>
      <c r="B5">
        <v>107860.9</v>
      </c>
      <c r="C5">
        <v>51672</v>
      </c>
      <c r="D5" t="s">
        <v>34</v>
      </c>
      <c r="E5">
        <v>1346449.99</v>
      </c>
      <c r="F5">
        <f t="shared" si="0"/>
        <v>0.23653895814412843</v>
      </c>
      <c r="G5">
        <f t="shared" si="1"/>
        <v>1092799.8900000001</v>
      </c>
      <c r="H5">
        <f t="shared" si="2"/>
        <v>253650.09999999986</v>
      </c>
      <c r="I5">
        <f t="shared" si="3"/>
        <v>0.18838434541486376</v>
      </c>
      <c r="K5" s="2" t="s">
        <v>29</v>
      </c>
      <c r="L5" s="3">
        <v>0.19999999999999998</v>
      </c>
      <c r="M5" s="3">
        <v>5283635.45</v>
      </c>
      <c r="N5" s="3">
        <v>4561997.5000000009</v>
      </c>
      <c r="O5" s="3">
        <v>1.9388690451977513</v>
      </c>
    </row>
    <row r="6" spans="1:15" x14ac:dyDescent="0.25">
      <c r="A6">
        <v>1496277.99</v>
      </c>
      <c r="B6">
        <v>104491.9</v>
      </c>
      <c r="C6">
        <v>74515</v>
      </c>
      <c r="D6" t="s">
        <v>34</v>
      </c>
      <c r="E6">
        <v>2430410.9900000002</v>
      </c>
      <c r="F6">
        <f t="shared" si="0"/>
        <v>0.42696489858983905</v>
      </c>
      <c r="G6">
        <f t="shared" si="1"/>
        <v>1675284.89</v>
      </c>
      <c r="H6">
        <f t="shared" si="2"/>
        <v>755126.10000000033</v>
      </c>
      <c r="I6">
        <f t="shared" si="3"/>
        <v>0.31069893244681235</v>
      </c>
      <c r="K6" s="2" t="s">
        <v>35</v>
      </c>
      <c r="L6" s="3">
        <v>1</v>
      </c>
      <c r="M6" s="3">
        <v>941084.89</v>
      </c>
      <c r="N6" s="3">
        <v>2001198.1</v>
      </c>
      <c r="O6" s="3">
        <v>0.68015146972657448</v>
      </c>
    </row>
    <row r="7" spans="1:15" x14ac:dyDescent="0.25">
      <c r="A7">
        <v>1172907.99</v>
      </c>
      <c r="B7">
        <v>68409.899999999994</v>
      </c>
      <c r="C7">
        <v>101154</v>
      </c>
      <c r="D7" t="s">
        <v>29</v>
      </c>
      <c r="E7">
        <v>2167641.9900000002</v>
      </c>
      <c r="F7">
        <f t="shared" si="0"/>
        <v>0.22016278699481681</v>
      </c>
      <c r="G7">
        <f t="shared" si="1"/>
        <v>1342471.89</v>
      </c>
      <c r="H7">
        <f t="shared" si="2"/>
        <v>825170.10000000033</v>
      </c>
      <c r="I7">
        <f t="shared" si="3"/>
        <v>0.38067637728313253</v>
      </c>
      <c r="K7" s="2" t="s">
        <v>14</v>
      </c>
      <c r="L7" s="3">
        <v>0.5</v>
      </c>
      <c r="M7" s="3">
        <v>1670507.7799999998</v>
      </c>
      <c r="N7" s="3">
        <v>-182589.79999999993</v>
      </c>
      <c r="O7" s="3">
        <v>-7.9736834755761521</v>
      </c>
    </row>
    <row r="8" spans="1:15" x14ac:dyDescent="0.25">
      <c r="A8">
        <v>1155299.99</v>
      </c>
      <c r="B8">
        <v>51488.9</v>
      </c>
      <c r="C8">
        <v>93013</v>
      </c>
      <c r="D8" t="s">
        <v>29</v>
      </c>
      <c r="E8">
        <v>2102288.9900000002</v>
      </c>
      <c r="F8">
        <f t="shared" si="0"/>
        <v>0.21352502177120061</v>
      </c>
      <c r="G8">
        <f t="shared" si="1"/>
        <v>1299801.8899999999</v>
      </c>
      <c r="H8">
        <f t="shared" si="2"/>
        <v>802487.10000000033</v>
      </c>
      <c r="I8">
        <f t="shared" si="3"/>
        <v>0.38172064060517208</v>
      </c>
      <c r="K8" s="2" t="s">
        <v>6</v>
      </c>
      <c r="L8" s="3">
        <v>3.7037037037037035E-2</v>
      </c>
      <c r="M8" s="3">
        <v>15631593.720000003</v>
      </c>
      <c r="N8" s="3">
        <v>-4877069.7199999988</v>
      </c>
      <c r="O8" s="3">
        <v>-65.902457173497524</v>
      </c>
    </row>
    <row r="9" spans="1:15" x14ac:dyDescent="0.25">
      <c r="A9">
        <v>722966.99</v>
      </c>
      <c r="B9">
        <v>129074.9</v>
      </c>
      <c r="C9">
        <v>116675</v>
      </c>
      <c r="D9" t="s">
        <v>29</v>
      </c>
      <c r="E9">
        <v>822050.99</v>
      </c>
      <c r="F9">
        <f t="shared" si="0"/>
        <v>8.3493970796463618E-2</v>
      </c>
      <c r="G9">
        <f t="shared" si="1"/>
        <v>968716.89</v>
      </c>
      <c r="H9">
        <f t="shared" si="2"/>
        <v>-146665.90000000002</v>
      </c>
      <c r="I9">
        <f t="shared" si="3"/>
        <v>-0.17841460175116391</v>
      </c>
      <c r="K9" s="2" t="s">
        <v>38</v>
      </c>
      <c r="L9" s="3">
        <v>0.33333333333333331</v>
      </c>
      <c r="M9" s="3">
        <v>1676800.67</v>
      </c>
      <c r="N9" s="3">
        <v>1999313.3000000003</v>
      </c>
      <c r="O9" s="3">
        <v>1.0179307921466683</v>
      </c>
    </row>
    <row r="10" spans="1:15" x14ac:dyDescent="0.25">
      <c r="A10">
        <v>155083.99</v>
      </c>
      <c r="B10">
        <v>128398.9</v>
      </c>
      <c r="C10">
        <v>63666</v>
      </c>
      <c r="D10" t="s">
        <v>29</v>
      </c>
      <c r="E10">
        <v>1866877.99</v>
      </c>
      <c r="F10">
        <f t="shared" si="0"/>
        <v>0.18961482715034586</v>
      </c>
      <c r="G10">
        <f t="shared" si="1"/>
        <v>347148.89</v>
      </c>
      <c r="H10">
        <f t="shared" si="2"/>
        <v>1519729.1</v>
      </c>
      <c r="I10">
        <f t="shared" si="3"/>
        <v>0.81404843173495234</v>
      </c>
      <c r="K10" s="2" t="s">
        <v>22</v>
      </c>
      <c r="L10" s="3">
        <v>0.25</v>
      </c>
      <c r="M10" s="3">
        <v>4672466.5599999996</v>
      </c>
      <c r="N10" s="3">
        <v>3064438.4000000004</v>
      </c>
      <c r="O10" s="3">
        <v>1.5219036081050441</v>
      </c>
    </row>
    <row r="11" spans="1:15" x14ac:dyDescent="0.25">
      <c r="A11">
        <v>1116726.99</v>
      </c>
      <c r="B11">
        <v>127485.9</v>
      </c>
      <c r="C11">
        <v>81283</v>
      </c>
      <c r="D11" t="s">
        <v>29</v>
      </c>
      <c r="E11">
        <v>2886772.99</v>
      </c>
      <c r="F11">
        <f t="shared" si="0"/>
        <v>0.29320339328717304</v>
      </c>
      <c r="G11">
        <f t="shared" si="1"/>
        <v>1325495.8899999999</v>
      </c>
      <c r="H11">
        <f t="shared" si="2"/>
        <v>1561277.1000000003</v>
      </c>
      <c r="I11">
        <f t="shared" si="3"/>
        <v>0.54083819732565819</v>
      </c>
      <c r="K11" s="2" t="s">
        <v>24</v>
      </c>
      <c r="L11" s="3">
        <v>0.25</v>
      </c>
      <c r="M11" s="3">
        <v>3593047.5600000005</v>
      </c>
      <c r="N11" s="3">
        <v>5467828.4000000004</v>
      </c>
      <c r="O11" s="3">
        <v>2.4243066898090913</v>
      </c>
    </row>
    <row r="12" spans="1:15" x14ac:dyDescent="0.25">
      <c r="A12">
        <v>771423.99</v>
      </c>
      <c r="B12">
        <v>129046.9</v>
      </c>
      <c r="C12">
        <v>40614</v>
      </c>
      <c r="D12" t="s">
        <v>35</v>
      </c>
      <c r="E12">
        <v>2942282.99</v>
      </c>
      <c r="F12">
        <f t="shared" si="0"/>
        <v>1</v>
      </c>
      <c r="G12">
        <f t="shared" si="1"/>
        <v>941084.89</v>
      </c>
      <c r="H12">
        <f t="shared" si="2"/>
        <v>2001198.1</v>
      </c>
      <c r="I12">
        <f t="shared" si="3"/>
        <v>0.68015146972657448</v>
      </c>
      <c r="K12" s="2" t="s">
        <v>7</v>
      </c>
      <c r="L12" s="3">
        <v>3.5714285714285712E-2</v>
      </c>
      <c r="M12" s="3">
        <v>15892110.940000001</v>
      </c>
      <c r="N12" s="3">
        <v>-4720544.790000001</v>
      </c>
      <c r="O12" s="3">
        <v>-64.406757666184873</v>
      </c>
    </row>
    <row r="13" spans="1:15" x14ac:dyDescent="0.25">
      <c r="A13">
        <v>1116497.99</v>
      </c>
      <c r="B13">
        <v>110053.9</v>
      </c>
      <c r="C13">
        <v>82921</v>
      </c>
      <c r="D13" t="s">
        <v>14</v>
      </c>
      <c r="E13">
        <v>134901.99</v>
      </c>
      <c r="F13">
        <f t="shared" si="0"/>
        <v>9.0664937055199776E-2</v>
      </c>
      <c r="G13">
        <f t="shared" si="1"/>
        <v>1309472.8899999999</v>
      </c>
      <c r="H13">
        <f t="shared" si="2"/>
        <v>-1174570.8999999999</v>
      </c>
      <c r="I13">
        <f t="shared" si="3"/>
        <v>-8.7068463556393798</v>
      </c>
      <c r="K13" s="2" t="s">
        <v>41</v>
      </c>
      <c r="L13" s="3">
        <v>0.19999999999999996</v>
      </c>
      <c r="M13" s="3">
        <v>7391112.4499999993</v>
      </c>
      <c r="N13" s="3">
        <v>-1425884.4999999995</v>
      </c>
      <c r="O13" s="3">
        <v>-11.608683856686488</v>
      </c>
    </row>
    <row r="14" spans="1:15" x14ac:dyDescent="0.25">
      <c r="A14">
        <v>207272.99</v>
      </c>
      <c r="B14">
        <v>87555.9</v>
      </c>
      <c r="C14">
        <v>66206</v>
      </c>
      <c r="D14" t="s">
        <v>14</v>
      </c>
      <c r="E14">
        <v>1353015.99</v>
      </c>
      <c r="F14">
        <f t="shared" si="0"/>
        <v>0.90933506294480027</v>
      </c>
      <c r="G14">
        <f t="shared" si="1"/>
        <v>361034.89</v>
      </c>
      <c r="H14">
        <f t="shared" si="2"/>
        <v>991981.1</v>
      </c>
      <c r="I14">
        <f t="shared" si="3"/>
        <v>0.73316288006322816</v>
      </c>
      <c r="K14" s="2" t="s">
        <v>31</v>
      </c>
      <c r="L14" s="3">
        <v>0.33333333333333331</v>
      </c>
      <c r="M14" s="3">
        <v>3531939.67</v>
      </c>
      <c r="N14" s="3">
        <v>1134415.3000000003</v>
      </c>
      <c r="O14" s="3">
        <v>-0.83300687421814679</v>
      </c>
    </row>
    <row r="15" spans="1:15" x14ac:dyDescent="0.25">
      <c r="A15">
        <v>162597.70000000001</v>
      </c>
      <c r="B15">
        <v>151377.59</v>
      </c>
      <c r="C15">
        <v>443898.53</v>
      </c>
      <c r="D15" t="s">
        <v>6</v>
      </c>
      <c r="E15">
        <v>191792.06</v>
      </c>
      <c r="F15">
        <f t="shared" si="0"/>
        <v>1.7833616810934635E-2</v>
      </c>
      <c r="G15">
        <f t="shared" si="1"/>
        <v>757873.82000000007</v>
      </c>
      <c r="H15">
        <f t="shared" si="2"/>
        <v>-566081.76</v>
      </c>
      <c r="I15">
        <f t="shared" si="3"/>
        <v>-2.9515390783122095</v>
      </c>
      <c r="K15" s="2" t="s">
        <v>12</v>
      </c>
      <c r="L15" s="3">
        <v>0.16666666666666666</v>
      </c>
      <c r="M15" s="3">
        <v>7820351.3399999989</v>
      </c>
      <c r="N15" s="3">
        <v>934517.60000000102</v>
      </c>
      <c r="O15" s="3">
        <v>-15.40567530108175</v>
      </c>
    </row>
    <row r="16" spans="1:15" x14ac:dyDescent="0.25">
      <c r="A16">
        <v>134615.46</v>
      </c>
      <c r="B16">
        <v>147198.87</v>
      </c>
      <c r="C16">
        <v>127716.82</v>
      </c>
      <c r="D16" t="s">
        <v>6</v>
      </c>
      <c r="E16">
        <v>156122.51</v>
      </c>
      <c r="F16">
        <f t="shared" si="0"/>
        <v>1.45169149280805E-2</v>
      </c>
      <c r="G16">
        <f t="shared" si="1"/>
        <v>409531.14999999997</v>
      </c>
      <c r="H16">
        <f t="shared" si="2"/>
        <v>-253408.63999999996</v>
      </c>
      <c r="I16">
        <f t="shared" si="3"/>
        <v>-1.6231396740931205</v>
      </c>
      <c r="K16" s="2" t="s">
        <v>17</v>
      </c>
      <c r="L16" s="3">
        <v>0.16666666666666666</v>
      </c>
      <c r="M16" s="3">
        <v>8795367.3399999999</v>
      </c>
      <c r="N16" s="3">
        <v>697419.60000000079</v>
      </c>
      <c r="O16" s="3">
        <v>-7.0281054118882045</v>
      </c>
    </row>
    <row r="17" spans="1:15" x14ac:dyDescent="0.25">
      <c r="A17">
        <v>123334.88</v>
      </c>
      <c r="B17">
        <v>108679.17</v>
      </c>
      <c r="C17">
        <v>304981.62</v>
      </c>
      <c r="D17" t="s">
        <v>6</v>
      </c>
      <c r="E17">
        <v>149759.96</v>
      </c>
      <c r="F17">
        <f t="shared" si="0"/>
        <v>1.3925298785887687E-2</v>
      </c>
      <c r="G17">
        <f t="shared" si="1"/>
        <v>536995.66999999993</v>
      </c>
      <c r="H17">
        <f t="shared" si="2"/>
        <v>-387235.70999999996</v>
      </c>
      <c r="I17">
        <f t="shared" si="3"/>
        <v>-2.58570922428131</v>
      </c>
      <c r="K17" s="2" t="s">
        <v>16</v>
      </c>
      <c r="L17" s="3">
        <v>0.24999999999999997</v>
      </c>
      <c r="M17" s="3">
        <v>4701395.5599999996</v>
      </c>
      <c r="N17" s="3">
        <v>1947673.4000000004</v>
      </c>
      <c r="O17" s="3">
        <v>-3.6010981680824217</v>
      </c>
    </row>
    <row r="18" spans="1:15" x14ac:dyDescent="0.25">
      <c r="A18">
        <v>100671.96</v>
      </c>
      <c r="B18">
        <v>91790.61</v>
      </c>
      <c r="C18">
        <v>249744.55</v>
      </c>
      <c r="D18" t="s">
        <v>6</v>
      </c>
      <c r="E18">
        <v>144259.4</v>
      </c>
      <c r="F18">
        <f t="shared" si="0"/>
        <v>1.341383402928851E-2</v>
      </c>
      <c r="G18">
        <f t="shared" si="1"/>
        <v>442207.12</v>
      </c>
      <c r="H18">
        <f t="shared" si="2"/>
        <v>-297947.71999999997</v>
      </c>
      <c r="I18">
        <f t="shared" si="3"/>
        <v>-2.0653608707647475</v>
      </c>
      <c r="K18" s="2" t="s">
        <v>9</v>
      </c>
      <c r="L18" s="3">
        <v>0.25</v>
      </c>
      <c r="M18" s="3">
        <v>5715701.5599999996</v>
      </c>
      <c r="N18" s="3">
        <v>-379353.59999999951</v>
      </c>
      <c r="O18" s="3">
        <v>-8.8310171768163492</v>
      </c>
    </row>
    <row r="19" spans="1:15" x14ac:dyDescent="0.25">
      <c r="A19">
        <v>91992.39</v>
      </c>
      <c r="B19">
        <v>135495.07</v>
      </c>
      <c r="C19">
        <v>252664.93</v>
      </c>
      <c r="D19" t="s">
        <v>6</v>
      </c>
      <c r="E19">
        <v>134307.35</v>
      </c>
      <c r="F19">
        <f t="shared" si="0"/>
        <v>1.2488451371720404E-2</v>
      </c>
      <c r="G19">
        <f t="shared" si="1"/>
        <v>480152.39</v>
      </c>
      <c r="H19">
        <f t="shared" si="2"/>
        <v>-345845.04000000004</v>
      </c>
      <c r="I19">
        <f t="shared" si="3"/>
        <v>-2.5750269065691493</v>
      </c>
      <c r="K19" s="2" t="s">
        <v>45</v>
      </c>
      <c r="L19" s="3">
        <v>0.19999999999999998</v>
      </c>
      <c r="M19" s="3">
        <v>4479278.45</v>
      </c>
      <c r="N19" s="3">
        <v>3417724.5</v>
      </c>
      <c r="O19" s="3">
        <v>1.6936637926192581</v>
      </c>
    </row>
    <row r="20" spans="1:15" x14ac:dyDescent="0.25">
      <c r="A20">
        <v>78013.11</v>
      </c>
      <c r="B20">
        <v>121597.55</v>
      </c>
      <c r="C20">
        <v>264346.06</v>
      </c>
      <c r="D20" t="s">
        <v>6</v>
      </c>
      <c r="E20">
        <v>126992.93</v>
      </c>
      <c r="F20">
        <f t="shared" si="0"/>
        <v>1.1808326430811814E-2</v>
      </c>
      <c r="G20">
        <f t="shared" si="1"/>
        <v>463956.72</v>
      </c>
      <c r="H20">
        <f t="shared" si="2"/>
        <v>-336963.79</v>
      </c>
      <c r="I20">
        <f t="shared" si="3"/>
        <v>-2.6534059022025871</v>
      </c>
      <c r="K20" s="2" t="s">
        <v>25</v>
      </c>
      <c r="L20" s="3">
        <v>0.33333333333333326</v>
      </c>
      <c r="M20" s="3">
        <v>5165077.67</v>
      </c>
      <c r="N20" s="3">
        <v>-821558.69999999949</v>
      </c>
      <c r="O20" s="3">
        <v>-1.1734323565813858</v>
      </c>
    </row>
    <row r="21" spans="1:15" x14ac:dyDescent="0.25">
      <c r="A21">
        <v>76253.86</v>
      </c>
      <c r="B21">
        <v>113867.3</v>
      </c>
      <c r="C21">
        <v>298664.46999999997</v>
      </c>
      <c r="D21" t="s">
        <v>6</v>
      </c>
      <c r="E21">
        <v>118474.03</v>
      </c>
      <c r="F21">
        <f t="shared" si="0"/>
        <v>1.1016203971463544E-2</v>
      </c>
      <c r="G21">
        <f t="shared" si="1"/>
        <v>488785.63</v>
      </c>
      <c r="H21">
        <f t="shared" si="2"/>
        <v>-370311.6</v>
      </c>
      <c r="I21">
        <f t="shared" si="3"/>
        <v>-3.1256774163924361</v>
      </c>
      <c r="K21" s="2" t="s">
        <v>18</v>
      </c>
      <c r="L21" s="3">
        <v>0.1111111111111111</v>
      </c>
      <c r="M21" s="3">
        <v>12337968.010000002</v>
      </c>
      <c r="N21" s="3">
        <v>-461372.09999999963</v>
      </c>
      <c r="O21" s="3">
        <v>-5.0471093591874752</v>
      </c>
    </row>
    <row r="22" spans="1:15" x14ac:dyDescent="0.25">
      <c r="A22">
        <v>64664.71</v>
      </c>
      <c r="B22">
        <v>139553.16</v>
      </c>
      <c r="C22">
        <v>137962.62</v>
      </c>
      <c r="D22" t="s">
        <v>6</v>
      </c>
      <c r="E22">
        <v>107404.34</v>
      </c>
      <c r="F22">
        <f t="shared" si="0"/>
        <v>9.9868985368390083E-3</v>
      </c>
      <c r="G22">
        <f t="shared" si="1"/>
        <v>342180.49</v>
      </c>
      <c r="H22">
        <f t="shared" si="2"/>
        <v>-234776.15</v>
      </c>
      <c r="I22">
        <f t="shared" si="3"/>
        <v>-2.1859093403488163</v>
      </c>
      <c r="K22" s="2" t="s">
        <v>36</v>
      </c>
      <c r="L22" s="3">
        <v>0.16666666666666666</v>
      </c>
      <c r="M22" s="3">
        <v>8656374.3399999999</v>
      </c>
      <c r="N22" s="3">
        <v>187636.60000000102</v>
      </c>
      <c r="O22" s="3">
        <v>-12.788010659717752</v>
      </c>
    </row>
    <row r="23" spans="1:15" x14ac:dyDescent="0.25">
      <c r="A23">
        <v>63408.86</v>
      </c>
      <c r="B23">
        <v>129219.61</v>
      </c>
      <c r="C23">
        <v>46085.25</v>
      </c>
      <c r="D23" t="s">
        <v>6</v>
      </c>
      <c r="E23">
        <v>97427.839999999997</v>
      </c>
      <c r="F23">
        <f t="shared" si="0"/>
        <v>9.0592424174235874E-3</v>
      </c>
      <c r="G23">
        <f t="shared" si="1"/>
        <v>238713.72</v>
      </c>
      <c r="H23">
        <f t="shared" si="2"/>
        <v>-141285.88</v>
      </c>
      <c r="I23">
        <f t="shared" si="3"/>
        <v>-1.4501592152715281</v>
      </c>
      <c r="K23" s="2" t="s">
        <v>37</v>
      </c>
      <c r="L23" s="3">
        <v>0.25</v>
      </c>
      <c r="M23" s="3">
        <v>5025849.5599999996</v>
      </c>
      <c r="N23" s="3">
        <v>2094951.4000000004</v>
      </c>
      <c r="O23" s="3">
        <v>0.92527989174760461</v>
      </c>
    </row>
    <row r="24" spans="1:15" x14ac:dyDescent="0.25">
      <c r="A24">
        <v>46426.07</v>
      </c>
      <c r="B24">
        <v>157693.92000000001</v>
      </c>
      <c r="C24">
        <v>210797.67</v>
      </c>
      <c r="D24" t="s">
        <v>6</v>
      </c>
      <c r="E24">
        <v>96712.8</v>
      </c>
      <c r="F24">
        <f t="shared" si="0"/>
        <v>8.9927550489449833E-3</v>
      </c>
      <c r="G24">
        <f t="shared" si="1"/>
        <v>414917.66000000003</v>
      </c>
      <c r="H24">
        <f t="shared" si="2"/>
        <v>-318204.86000000004</v>
      </c>
      <c r="I24">
        <f t="shared" si="3"/>
        <v>-3.2902041922062026</v>
      </c>
      <c r="K24" s="2" t="s">
        <v>13</v>
      </c>
      <c r="L24" s="3">
        <v>0.19999999999999996</v>
      </c>
      <c r="M24" s="3">
        <v>4685389.4499999993</v>
      </c>
      <c r="N24" s="3">
        <v>1643138.5000000005</v>
      </c>
      <c r="O24" s="3">
        <v>-17.059920561554005</v>
      </c>
    </row>
    <row r="25" spans="1:15" x14ac:dyDescent="0.25">
      <c r="A25">
        <v>44069.95</v>
      </c>
      <c r="B25">
        <v>51283.14</v>
      </c>
      <c r="C25">
        <v>197029.42</v>
      </c>
      <c r="D25" t="s">
        <v>6</v>
      </c>
      <c r="E25">
        <v>89949.14</v>
      </c>
      <c r="F25">
        <f t="shared" si="0"/>
        <v>8.3638420445200541E-3</v>
      </c>
      <c r="G25">
        <f t="shared" si="1"/>
        <v>292382.51</v>
      </c>
      <c r="H25">
        <f t="shared" si="2"/>
        <v>-202433.37</v>
      </c>
      <c r="I25">
        <f t="shared" si="3"/>
        <v>-2.250531467004576</v>
      </c>
      <c r="K25" s="2" t="s">
        <v>26</v>
      </c>
      <c r="L25" s="3">
        <v>0.2</v>
      </c>
      <c r="M25" s="3">
        <v>5330940.4499999993</v>
      </c>
      <c r="N25" s="3">
        <v>872216.50000000058</v>
      </c>
      <c r="O25" s="3">
        <v>-0.62490948405325808</v>
      </c>
    </row>
    <row r="26" spans="1:15" x14ac:dyDescent="0.25">
      <c r="A26">
        <v>38558.51</v>
      </c>
      <c r="B26">
        <v>82982.09</v>
      </c>
      <c r="C26">
        <v>174999.3</v>
      </c>
      <c r="D26" t="s">
        <v>6</v>
      </c>
      <c r="E26">
        <v>81005.759999999995</v>
      </c>
      <c r="F26">
        <f t="shared" si="0"/>
        <v>7.5322496839469602E-3</v>
      </c>
      <c r="G26">
        <f t="shared" si="1"/>
        <v>296539.90000000002</v>
      </c>
      <c r="H26">
        <f t="shared" si="2"/>
        <v>-215534.14</v>
      </c>
      <c r="I26">
        <f t="shared" si="3"/>
        <v>-2.6607261014525392</v>
      </c>
      <c r="K26" s="2" t="s">
        <v>42</v>
      </c>
      <c r="L26" s="3">
        <v>0.25</v>
      </c>
      <c r="M26" s="3">
        <v>5745864.5599999987</v>
      </c>
      <c r="N26" s="3">
        <v>2113274.4000000004</v>
      </c>
      <c r="O26" s="3">
        <v>-1.4269021070307124</v>
      </c>
    </row>
    <row r="27" spans="1:15" x14ac:dyDescent="0.25">
      <c r="A27">
        <v>28754.33</v>
      </c>
      <c r="B27">
        <v>118546.05</v>
      </c>
      <c r="C27">
        <v>172795.67</v>
      </c>
      <c r="D27" t="s">
        <v>6</v>
      </c>
      <c r="E27">
        <v>78239.91</v>
      </c>
      <c r="F27">
        <f t="shared" si="0"/>
        <v>7.2750695428268142E-3</v>
      </c>
      <c r="G27">
        <f t="shared" si="1"/>
        <v>320096.05000000005</v>
      </c>
      <c r="H27">
        <f t="shared" si="2"/>
        <v>-241856.14000000004</v>
      </c>
      <c r="I27">
        <f t="shared" si="3"/>
        <v>-3.0912118891752307</v>
      </c>
      <c r="K27" s="2" t="s">
        <v>15</v>
      </c>
      <c r="L27" s="3">
        <v>0.1111111111111111</v>
      </c>
      <c r="M27" s="3">
        <v>12246127.010000002</v>
      </c>
      <c r="N27" s="3">
        <v>617700.9000000013</v>
      </c>
      <c r="O27" s="3">
        <v>-4.2619462794937446</v>
      </c>
    </row>
    <row r="28" spans="1:15" x14ac:dyDescent="0.25">
      <c r="A28">
        <v>23640.93</v>
      </c>
      <c r="B28">
        <v>96189.63</v>
      </c>
      <c r="C28">
        <v>148001.10999999999</v>
      </c>
      <c r="D28" t="s">
        <v>6</v>
      </c>
      <c r="E28">
        <v>71498.490000000005</v>
      </c>
      <c r="F28">
        <f t="shared" si="0"/>
        <v>6.6482245053337561E-3</v>
      </c>
      <c r="G28">
        <f t="shared" si="1"/>
        <v>267831.67</v>
      </c>
      <c r="H28">
        <f t="shared" si="2"/>
        <v>-196333.18</v>
      </c>
      <c r="I28">
        <f t="shared" si="3"/>
        <v>-2.7459765933518314</v>
      </c>
      <c r="K28" s="2" t="s">
        <v>28</v>
      </c>
      <c r="L28" s="3">
        <v>0.16666666666666666</v>
      </c>
      <c r="M28" s="3">
        <v>6102896.3399999989</v>
      </c>
      <c r="N28" s="3">
        <v>-835685.39999999979</v>
      </c>
      <c r="O28" s="3">
        <v>-4.0270207265190203</v>
      </c>
    </row>
    <row r="29" spans="1:15" x14ac:dyDescent="0.25">
      <c r="A29">
        <v>22177.74</v>
      </c>
      <c r="B29">
        <v>154806.14000000001</v>
      </c>
      <c r="C29">
        <v>28334.720000000001</v>
      </c>
      <c r="D29" t="s">
        <v>6</v>
      </c>
      <c r="E29">
        <v>65200.33</v>
      </c>
      <c r="F29">
        <f t="shared" si="0"/>
        <v>6.0625956109261556E-3</v>
      </c>
      <c r="G29">
        <f t="shared" si="1"/>
        <v>205318.6</v>
      </c>
      <c r="H29">
        <f t="shared" si="2"/>
        <v>-140118.27000000002</v>
      </c>
      <c r="I29">
        <f t="shared" si="3"/>
        <v>-2.1490423438040884</v>
      </c>
      <c r="K29" s="2" t="s">
        <v>11</v>
      </c>
      <c r="L29" s="3">
        <v>0.1111111111111111</v>
      </c>
      <c r="M29" s="3">
        <v>10755474.01</v>
      </c>
      <c r="N29" s="3">
        <v>3577556.9000000018</v>
      </c>
      <c r="O29" s="3">
        <v>-0.21660908808444912</v>
      </c>
    </row>
    <row r="30" spans="1:15" x14ac:dyDescent="0.25">
      <c r="A30">
        <v>0</v>
      </c>
      <c r="B30">
        <v>135426.92000000001</v>
      </c>
      <c r="C30">
        <v>0</v>
      </c>
      <c r="D30" t="s">
        <v>6</v>
      </c>
      <c r="E30">
        <v>42559.73</v>
      </c>
      <c r="F30">
        <f t="shared" si="0"/>
        <v>3.957379238727814E-3</v>
      </c>
      <c r="G30">
        <f t="shared" si="1"/>
        <v>135426.92000000001</v>
      </c>
      <c r="H30">
        <f t="shared" si="2"/>
        <v>-92867.19</v>
      </c>
      <c r="I30">
        <f t="shared" si="3"/>
        <v>-2.1820436830778767</v>
      </c>
      <c r="K30" s="2" t="s">
        <v>43</v>
      </c>
      <c r="L30" s="3">
        <v>0.16666666666666663</v>
      </c>
      <c r="M30" s="3">
        <v>8774702.3399999999</v>
      </c>
      <c r="N30" s="3">
        <v>393021.60000000079</v>
      </c>
      <c r="O30" s="3">
        <v>-8.8326711464153131</v>
      </c>
    </row>
    <row r="31" spans="1:15" x14ac:dyDescent="0.25">
      <c r="A31">
        <v>0</v>
      </c>
      <c r="B31">
        <v>116983.8</v>
      </c>
      <c r="C31">
        <v>45173.06</v>
      </c>
      <c r="D31" t="s">
        <v>6</v>
      </c>
      <c r="E31">
        <v>14681.4</v>
      </c>
      <c r="F31">
        <f t="shared" si="0"/>
        <v>1.3651371274079633E-3</v>
      </c>
      <c r="G31">
        <f t="shared" si="1"/>
        <v>162156.85999999999</v>
      </c>
      <c r="H31">
        <f t="shared" si="2"/>
        <v>-147475.46</v>
      </c>
      <c r="I31">
        <f t="shared" si="3"/>
        <v>-10.045054286375958</v>
      </c>
      <c r="K31" s="2" t="s">
        <v>21</v>
      </c>
      <c r="L31" s="3">
        <v>0.5</v>
      </c>
      <c r="M31" s="3">
        <v>1597129.7799999998</v>
      </c>
      <c r="N31" s="3">
        <v>1825363.2000000002</v>
      </c>
      <c r="O31" s="3">
        <v>1.1664581775227212</v>
      </c>
    </row>
    <row r="32" spans="1:15" x14ac:dyDescent="0.25">
      <c r="A32">
        <v>162597.70000000001</v>
      </c>
      <c r="B32">
        <v>151377.59</v>
      </c>
      <c r="C32">
        <v>443898.53</v>
      </c>
      <c r="D32" t="s">
        <v>6</v>
      </c>
      <c r="E32">
        <v>191792.06</v>
      </c>
      <c r="F32">
        <f t="shared" si="0"/>
        <v>1.7833616810934635E-2</v>
      </c>
      <c r="G32">
        <f t="shared" si="1"/>
        <v>757873.82000000007</v>
      </c>
      <c r="H32">
        <f t="shared" si="2"/>
        <v>-566081.76</v>
      </c>
      <c r="I32">
        <f t="shared" si="3"/>
        <v>-2.9515390783122095</v>
      </c>
      <c r="K32" s="2" t="s">
        <v>5</v>
      </c>
      <c r="L32" s="3">
        <v>0.04</v>
      </c>
      <c r="M32" s="3">
        <v>12043842.75</v>
      </c>
      <c r="N32" s="3">
        <v>-8741249.7399999984</v>
      </c>
      <c r="O32" s="3">
        <v>-62.548437629774618</v>
      </c>
    </row>
    <row r="33" spans="1:15" x14ac:dyDescent="0.25">
      <c r="A33">
        <v>134615.46</v>
      </c>
      <c r="B33">
        <v>147198.87</v>
      </c>
      <c r="C33">
        <v>127716.82</v>
      </c>
      <c r="D33" t="s">
        <v>6</v>
      </c>
      <c r="E33">
        <v>156122.51</v>
      </c>
      <c r="F33">
        <f t="shared" si="0"/>
        <v>1.45169149280805E-2</v>
      </c>
      <c r="G33">
        <f t="shared" si="1"/>
        <v>409531.14999999997</v>
      </c>
      <c r="H33">
        <f t="shared" si="2"/>
        <v>-253408.63999999996</v>
      </c>
      <c r="I33">
        <f t="shared" si="3"/>
        <v>-1.6231396740931205</v>
      </c>
      <c r="K33" s="2" t="s">
        <v>23</v>
      </c>
      <c r="L33" s="3">
        <v>0.2</v>
      </c>
      <c r="M33" s="3">
        <v>4547386.45</v>
      </c>
      <c r="N33" s="3">
        <v>4888437.5</v>
      </c>
      <c r="O33" s="3">
        <v>2.4480794698929955</v>
      </c>
    </row>
    <row r="34" spans="1:15" x14ac:dyDescent="0.25">
      <c r="A34">
        <v>123334.88</v>
      </c>
      <c r="B34">
        <v>108679.17</v>
      </c>
      <c r="C34">
        <v>304981.62</v>
      </c>
      <c r="D34" t="s">
        <v>6</v>
      </c>
      <c r="E34">
        <v>149759.96</v>
      </c>
      <c r="F34">
        <f t="shared" si="0"/>
        <v>1.3925298785887687E-2</v>
      </c>
      <c r="G34">
        <f t="shared" si="1"/>
        <v>536995.66999999993</v>
      </c>
      <c r="H34">
        <f t="shared" si="2"/>
        <v>-387235.70999999996</v>
      </c>
      <c r="I34">
        <f t="shared" si="3"/>
        <v>-2.58570922428131</v>
      </c>
      <c r="K34" s="2" t="s">
        <v>33</v>
      </c>
      <c r="L34" s="3">
        <v>0.14285714285714285</v>
      </c>
      <c r="M34" s="3">
        <v>8852853.2300000004</v>
      </c>
      <c r="N34" s="3">
        <v>6846369.7000000011</v>
      </c>
      <c r="O34" s="3">
        <v>3.1026482366105594</v>
      </c>
    </row>
    <row r="35" spans="1:15" x14ac:dyDescent="0.25">
      <c r="A35">
        <v>162597.70000000001</v>
      </c>
      <c r="B35">
        <v>151377.59</v>
      </c>
      <c r="C35">
        <v>443898.53</v>
      </c>
      <c r="D35" t="s">
        <v>6</v>
      </c>
      <c r="E35">
        <v>191792.06</v>
      </c>
      <c r="F35">
        <f t="shared" si="0"/>
        <v>1.7833616810934635E-2</v>
      </c>
      <c r="G35">
        <f t="shared" si="1"/>
        <v>757873.82000000007</v>
      </c>
      <c r="H35">
        <f t="shared" si="2"/>
        <v>-566081.76</v>
      </c>
      <c r="I35">
        <f t="shared" si="3"/>
        <v>-2.9515390783122095</v>
      </c>
      <c r="K35" s="2" t="s">
        <v>30</v>
      </c>
      <c r="L35" s="3">
        <v>0.1111111111111111</v>
      </c>
      <c r="M35" s="3">
        <v>12248026.01</v>
      </c>
      <c r="N35" s="3">
        <v>2326399.9000000013</v>
      </c>
      <c r="O35" s="3">
        <v>-0.95496779607525573</v>
      </c>
    </row>
    <row r="36" spans="1:15" x14ac:dyDescent="0.25">
      <c r="A36">
        <v>134615.46</v>
      </c>
      <c r="B36">
        <v>147198.87</v>
      </c>
      <c r="C36">
        <v>127716.82</v>
      </c>
      <c r="D36" t="s">
        <v>6</v>
      </c>
      <c r="E36">
        <v>156122.51</v>
      </c>
      <c r="F36">
        <f t="shared" si="0"/>
        <v>1.45169149280805E-2</v>
      </c>
      <c r="G36">
        <f t="shared" si="1"/>
        <v>409531.14999999997</v>
      </c>
      <c r="H36">
        <f t="shared" si="2"/>
        <v>-253408.63999999996</v>
      </c>
      <c r="I36">
        <f t="shared" si="3"/>
        <v>-1.6231396740931205</v>
      </c>
      <c r="K36" s="2" t="s">
        <v>40</v>
      </c>
      <c r="L36" s="3">
        <v>0.16666666666666666</v>
      </c>
      <c r="M36" s="3">
        <v>7425621.3399999989</v>
      </c>
      <c r="N36" s="3">
        <v>1388251.6000000008</v>
      </c>
      <c r="O36" s="3">
        <v>-3.4998051775600372</v>
      </c>
    </row>
    <row r="37" spans="1:15" x14ac:dyDescent="0.25">
      <c r="A37">
        <v>123334.88</v>
      </c>
      <c r="B37">
        <v>108679.17</v>
      </c>
      <c r="C37">
        <v>304981.62</v>
      </c>
      <c r="D37" t="s">
        <v>6</v>
      </c>
      <c r="E37">
        <v>149759.96</v>
      </c>
      <c r="F37">
        <f t="shared" si="0"/>
        <v>1.3925298785887687E-2</v>
      </c>
      <c r="G37">
        <f t="shared" si="1"/>
        <v>536995.66999999993</v>
      </c>
      <c r="H37">
        <f t="shared" si="2"/>
        <v>-387235.70999999996</v>
      </c>
      <c r="I37">
        <f t="shared" si="3"/>
        <v>-2.58570922428131</v>
      </c>
      <c r="K37" s="2" t="s">
        <v>39</v>
      </c>
      <c r="L37" s="3">
        <v>0.33333333333333331</v>
      </c>
      <c r="M37" s="3">
        <v>2414560.67</v>
      </c>
      <c r="N37" s="3">
        <v>3280380.3000000003</v>
      </c>
      <c r="O37" s="3">
        <v>1.4133436257066712</v>
      </c>
    </row>
    <row r="38" spans="1:15" x14ac:dyDescent="0.25">
      <c r="A38">
        <v>1445111.99</v>
      </c>
      <c r="B38">
        <v>107952.9</v>
      </c>
      <c r="C38">
        <v>94640</v>
      </c>
      <c r="D38" t="s">
        <v>6</v>
      </c>
      <c r="E38">
        <v>387174.99</v>
      </c>
      <c r="F38">
        <f t="shared" si="0"/>
        <v>3.6001127525495315E-2</v>
      </c>
      <c r="G38">
        <f t="shared" si="1"/>
        <v>1647704.89</v>
      </c>
      <c r="H38">
        <f t="shared" si="2"/>
        <v>-1260529.8999999999</v>
      </c>
      <c r="I38">
        <f t="shared" si="3"/>
        <v>-3.255711067494313</v>
      </c>
      <c r="K38" s="2" t="s">
        <v>32</v>
      </c>
      <c r="L38" s="3">
        <v>0.16666666666666666</v>
      </c>
      <c r="M38" s="3">
        <v>6601397.3399999989</v>
      </c>
      <c r="N38" s="3">
        <v>-1672763.4</v>
      </c>
      <c r="O38" s="3">
        <v>-2.2955979137613722</v>
      </c>
    </row>
    <row r="39" spans="1:15" x14ac:dyDescent="0.25">
      <c r="A39">
        <v>850264.99</v>
      </c>
      <c r="B39">
        <v>61500.9</v>
      </c>
      <c r="C39">
        <v>50228</v>
      </c>
      <c r="D39" t="s">
        <v>6</v>
      </c>
      <c r="E39">
        <v>2571920.9900000002</v>
      </c>
      <c r="F39">
        <f t="shared" si="0"/>
        <v>0.2391478218840741</v>
      </c>
      <c r="G39">
        <f t="shared" si="1"/>
        <v>961993.89</v>
      </c>
      <c r="H39">
        <f t="shared" si="2"/>
        <v>1609927.1</v>
      </c>
      <c r="I39">
        <f t="shared" si="3"/>
        <v>0.62596289165165997</v>
      </c>
      <c r="K39" s="2" t="s">
        <v>19</v>
      </c>
      <c r="L39" s="3">
        <v>0.16666666666666663</v>
      </c>
      <c r="M39" s="3">
        <v>7835908.3399999989</v>
      </c>
      <c r="N39" s="3">
        <v>3416258.600000001</v>
      </c>
      <c r="O39" s="3">
        <v>1.5367099173080068</v>
      </c>
    </row>
    <row r="40" spans="1:15" x14ac:dyDescent="0.25">
      <c r="A40">
        <v>1250414.99</v>
      </c>
      <c r="B40">
        <v>59631.9</v>
      </c>
      <c r="C40">
        <v>31931</v>
      </c>
      <c r="D40" t="s">
        <v>6</v>
      </c>
      <c r="E40">
        <v>2313890.9900000002</v>
      </c>
      <c r="F40">
        <f t="shared" si="0"/>
        <v>0.21515512820465138</v>
      </c>
      <c r="G40">
        <f t="shared" si="1"/>
        <v>1341977.8899999999</v>
      </c>
      <c r="H40">
        <f t="shared" si="2"/>
        <v>971913.10000000033</v>
      </c>
      <c r="I40">
        <f t="shared" si="3"/>
        <v>0.42003409158008786</v>
      </c>
      <c r="K40" s="2" t="s">
        <v>20</v>
      </c>
      <c r="L40" s="3">
        <v>0.49999999999999994</v>
      </c>
      <c r="M40" s="3">
        <v>2256506.7799999998</v>
      </c>
      <c r="N40" s="3">
        <v>92349.200000000303</v>
      </c>
      <c r="O40" s="3">
        <v>-1.750064885424863</v>
      </c>
    </row>
    <row r="41" spans="1:15" x14ac:dyDescent="0.25">
      <c r="A41">
        <v>1875133.99</v>
      </c>
      <c r="B41">
        <v>103196.9</v>
      </c>
      <c r="C41">
        <v>37718</v>
      </c>
      <c r="D41" t="s">
        <v>6</v>
      </c>
      <c r="E41">
        <v>2719799.99</v>
      </c>
      <c r="F41">
        <f t="shared" si="0"/>
        <v>0.2528982212508894</v>
      </c>
      <c r="G41">
        <f t="shared" si="1"/>
        <v>2016048.89</v>
      </c>
      <c r="H41">
        <f t="shared" si="2"/>
        <v>703751.10000000033</v>
      </c>
      <c r="I41">
        <f t="shared" si="3"/>
        <v>0.2587510488225277</v>
      </c>
      <c r="K41" s="2" t="s">
        <v>27</v>
      </c>
      <c r="L41" s="3">
        <v>0.5</v>
      </c>
      <c r="M41" s="3">
        <v>4277191.7799999993</v>
      </c>
      <c r="N41" s="3">
        <v>-1812849.7999999993</v>
      </c>
      <c r="O41" s="3">
        <v>-1.899944710569246</v>
      </c>
    </row>
    <row r="42" spans="1:15" x14ac:dyDescent="0.25">
      <c r="A42">
        <v>367596.99</v>
      </c>
      <c r="B42">
        <v>52725.9</v>
      </c>
      <c r="C42">
        <v>78616</v>
      </c>
      <c r="D42" t="s">
        <v>38</v>
      </c>
      <c r="E42">
        <v>1813370.99</v>
      </c>
      <c r="F42">
        <f t="shared" si="0"/>
        <v>0.49328475798044968</v>
      </c>
      <c r="G42">
        <f t="shared" si="1"/>
        <v>498938.89</v>
      </c>
      <c r="H42">
        <f t="shared" si="2"/>
        <v>1314432.1000000001</v>
      </c>
      <c r="I42">
        <f t="shared" si="3"/>
        <v>0.72485559063675109</v>
      </c>
      <c r="K42" s="2" t="s">
        <v>8</v>
      </c>
      <c r="L42" s="3">
        <v>0.12499999999999997</v>
      </c>
      <c r="M42" s="3">
        <v>12718106.120000001</v>
      </c>
      <c r="N42" s="3">
        <v>-251566.19999999867</v>
      </c>
      <c r="O42" s="3">
        <v>-7.8665525169046076</v>
      </c>
    </row>
    <row r="43" spans="1:15" x14ac:dyDescent="0.25">
      <c r="A43">
        <v>742430.99</v>
      </c>
      <c r="B43">
        <v>57312.9</v>
      </c>
      <c r="C43">
        <v>49261</v>
      </c>
      <c r="D43" t="s">
        <v>38</v>
      </c>
      <c r="E43">
        <v>585763.99</v>
      </c>
      <c r="F43">
        <f t="shared" si="0"/>
        <v>0.15934326160187032</v>
      </c>
      <c r="G43">
        <f t="shared" si="1"/>
        <v>849004.89</v>
      </c>
      <c r="H43">
        <f t="shared" si="2"/>
        <v>-263240.90000000002</v>
      </c>
      <c r="I43">
        <f t="shared" si="3"/>
        <v>-0.44939754661258713</v>
      </c>
      <c r="K43" s="2" t="s">
        <v>44</v>
      </c>
      <c r="L43" s="3">
        <v>0.5</v>
      </c>
      <c r="M43" s="3">
        <v>802136.78</v>
      </c>
      <c r="N43" s="3">
        <v>439458.19999999995</v>
      </c>
      <c r="O43" s="3">
        <v>0.70058095110988494</v>
      </c>
    </row>
    <row r="44" spans="1:15" x14ac:dyDescent="0.25">
      <c r="A44">
        <v>105086.99</v>
      </c>
      <c r="B44">
        <v>120847.9</v>
      </c>
      <c r="C44">
        <v>102922</v>
      </c>
      <c r="D44" t="s">
        <v>38</v>
      </c>
      <c r="E44">
        <v>1276978.99</v>
      </c>
      <c r="F44">
        <f t="shared" si="0"/>
        <v>0.34737198041768003</v>
      </c>
      <c r="G44">
        <f t="shared" si="1"/>
        <v>328856.89</v>
      </c>
      <c r="H44">
        <f t="shared" si="2"/>
        <v>948122.1</v>
      </c>
      <c r="I44">
        <f t="shared" si="3"/>
        <v>0.7424727481225043</v>
      </c>
      <c r="K44" s="2" t="s">
        <v>10</v>
      </c>
      <c r="L44" s="3">
        <v>9.9999999999999978E-2</v>
      </c>
      <c r="M44" s="3">
        <v>11352038.9</v>
      </c>
      <c r="N44" s="3">
        <v>5358501</v>
      </c>
      <c r="O44" s="3">
        <v>-12.224601231066078</v>
      </c>
    </row>
    <row r="45" spans="1:15" x14ac:dyDescent="0.25">
      <c r="A45">
        <v>1711575.99</v>
      </c>
      <c r="B45">
        <v>97299.9</v>
      </c>
      <c r="C45">
        <v>79083</v>
      </c>
      <c r="D45" t="s">
        <v>22</v>
      </c>
      <c r="E45">
        <v>1662113.99</v>
      </c>
      <c r="F45">
        <f t="shared" si="0"/>
        <v>0.21482931464108354</v>
      </c>
      <c r="G45">
        <f t="shared" si="1"/>
        <v>1887958.89</v>
      </c>
      <c r="H45">
        <f t="shared" si="2"/>
        <v>-225844.89999999991</v>
      </c>
      <c r="I45">
        <f t="shared" si="3"/>
        <v>-0.13587810544811063</v>
      </c>
    </row>
    <row r="46" spans="1:15" x14ac:dyDescent="0.25">
      <c r="A46">
        <v>1564927.99</v>
      </c>
      <c r="B46">
        <v>129550.9</v>
      </c>
      <c r="C46">
        <v>54807</v>
      </c>
      <c r="D46" t="s">
        <v>22</v>
      </c>
      <c r="E46">
        <v>2377103.9900000002</v>
      </c>
      <c r="F46">
        <f t="shared" si="0"/>
        <v>0.30724223734034339</v>
      </c>
      <c r="G46">
        <f t="shared" si="1"/>
        <v>1749285.89</v>
      </c>
      <c r="H46">
        <f t="shared" si="2"/>
        <v>627818.10000000033</v>
      </c>
      <c r="I46">
        <f t="shared" si="3"/>
        <v>0.26411049017674665</v>
      </c>
    </row>
    <row r="47" spans="1:15" x14ac:dyDescent="0.25">
      <c r="A47">
        <v>517360.99</v>
      </c>
      <c r="B47">
        <v>68450.899999999994</v>
      </c>
      <c r="C47">
        <v>116944</v>
      </c>
      <c r="D47" t="s">
        <v>22</v>
      </c>
      <c r="E47">
        <v>1558528.99</v>
      </c>
      <c r="F47">
        <f t="shared" si="0"/>
        <v>0.20144088599480481</v>
      </c>
      <c r="G47">
        <f t="shared" si="1"/>
        <v>702755.89</v>
      </c>
      <c r="H47">
        <f t="shared" si="2"/>
        <v>855773.1</v>
      </c>
      <c r="I47">
        <f t="shared" si="3"/>
        <v>0.54909026748357115</v>
      </c>
    </row>
    <row r="48" spans="1:15" x14ac:dyDescent="0.25">
      <c r="A48">
        <v>113841.99</v>
      </c>
      <c r="B48">
        <v>121760.9</v>
      </c>
      <c r="C48">
        <v>96863</v>
      </c>
      <c r="D48" t="s">
        <v>22</v>
      </c>
      <c r="E48">
        <v>2139157.9900000002</v>
      </c>
      <c r="F48">
        <f t="shared" si="0"/>
        <v>0.27648756202376823</v>
      </c>
      <c r="G48">
        <f t="shared" si="1"/>
        <v>332465.89</v>
      </c>
      <c r="H48">
        <f t="shared" si="2"/>
        <v>1806692.1</v>
      </c>
      <c r="I48">
        <f t="shared" si="3"/>
        <v>0.84458095589283699</v>
      </c>
    </row>
    <row r="49" spans="1:9" x14ac:dyDescent="0.25">
      <c r="A49">
        <v>1582837.99</v>
      </c>
      <c r="B49">
        <v>132460.9</v>
      </c>
      <c r="C49">
        <v>105686</v>
      </c>
      <c r="D49" t="s">
        <v>24</v>
      </c>
      <c r="E49">
        <v>2691899.99</v>
      </c>
      <c r="F49">
        <f t="shared" si="0"/>
        <v>0.29709048020121004</v>
      </c>
      <c r="G49">
        <f t="shared" si="1"/>
        <v>1820984.89</v>
      </c>
      <c r="H49">
        <f t="shared" si="2"/>
        <v>870915.10000000033</v>
      </c>
      <c r="I49">
        <f t="shared" si="3"/>
        <v>0.32353174458015443</v>
      </c>
    </row>
    <row r="50" spans="1:9" x14ac:dyDescent="0.25">
      <c r="A50">
        <v>972534.99</v>
      </c>
      <c r="B50">
        <v>57447.9</v>
      </c>
      <c r="C50">
        <v>65000</v>
      </c>
      <c r="D50" t="s">
        <v>24</v>
      </c>
      <c r="E50">
        <v>2922433.99</v>
      </c>
      <c r="F50">
        <f t="shared" si="0"/>
        <v>0.32253327414494259</v>
      </c>
      <c r="G50">
        <f t="shared" si="1"/>
        <v>1094982.8900000001</v>
      </c>
      <c r="H50">
        <f t="shared" si="2"/>
        <v>1827451.1</v>
      </c>
      <c r="I50">
        <f t="shared" si="3"/>
        <v>0.62531817870076167</v>
      </c>
    </row>
    <row r="51" spans="1:9" x14ac:dyDescent="0.25">
      <c r="A51">
        <v>255860.99</v>
      </c>
      <c r="B51">
        <v>88379.9</v>
      </c>
      <c r="C51">
        <v>57737</v>
      </c>
      <c r="D51" t="s">
        <v>24</v>
      </c>
      <c r="E51">
        <v>2715928.99</v>
      </c>
      <c r="F51">
        <f t="shared" si="0"/>
        <v>0.29974243130462191</v>
      </c>
      <c r="G51">
        <f t="shared" si="1"/>
        <v>401977.89</v>
      </c>
      <c r="H51">
        <f t="shared" si="2"/>
        <v>2313951.1</v>
      </c>
      <c r="I51">
        <f t="shared" si="3"/>
        <v>0.8519924889494257</v>
      </c>
    </row>
    <row r="52" spans="1:9" x14ac:dyDescent="0.25">
      <c r="A52">
        <v>142598.99</v>
      </c>
      <c r="B52">
        <v>68585.899999999994</v>
      </c>
      <c r="C52">
        <v>63917</v>
      </c>
      <c r="D52" t="s">
        <v>24</v>
      </c>
      <c r="E52">
        <v>730612.99</v>
      </c>
      <c r="F52">
        <f t="shared" si="0"/>
        <v>8.0633814349225452E-2</v>
      </c>
      <c r="G52">
        <f t="shared" si="1"/>
        <v>275101.89</v>
      </c>
      <c r="H52">
        <f t="shared" si="2"/>
        <v>455511.1</v>
      </c>
      <c r="I52">
        <f t="shared" si="3"/>
        <v>0.62346427757874934</v>
      </c>
    </row>
    <row r="53" spans="1:9" x14ac:dyDescent="0.25">
      <c r="A53">
        <v>153441.51</v>
      </c>
      <c r="B53">
        <v>101145.55</v>
      </c>
      <c r="C53">
        <v>407934.54</v>
      </c>
      <c r="D53" t="s">
        <v>7</v>
      </c>
      <c r="E53">
        <v>191050.39</v>
      </c>
      <c r="F53">
        <f t="shared" si="0"/>
        <v>1.7101486706051508E-2</v>
      </c>
      <c r="G53">
        <f t="shared" si="1"/>
        <v>662521.59999999998</v>
      </c>
      <c r="H53">
        <f t="shared" si="2"/>
        <v>-471471.20999999996</v>
      </c>
      <c r="I53">
        <f t="shared" si="3"/>
        <v>-2.4677845986077283</v>
      </c>
    </row>
    <row r="54" spans="1:9" x14ac:dyDescent="0.25">
      <c r="A54">
        <v>142107.34</v>
      </c>
      <c r="B54">
        <v>91391.77</v>
      </c>
      <c r="C54">
        <v>366168.42</v>
      </c>
      <c r="D54" t="s">
        <v>7</v>
      </c>
      <c r="E54">
        <v>166187.94</v>
      </c>
      <c r="F54">
        <f t="shared" si="0"/>
        <v>1.4875975111153059E-2</v>
      </c>
      <c r="G54">
        <f t="shared" si="1"/>
        <v>599667.53</v>
      </c>
      <c r="H54">
        <f t="shared" si="2"/>
        <v>-433479.59</v>
      </c>
      <c r="I54">
        <f t="shared" si="3"/>
        <v>-2.6083697168398623</v>
      </c>
    </row>
    <row r="55" spans="1:9" x14ac:dyDescent="0.25">
      <c r="A55">
        <v>130298.13</v>
      </c>
      <c r="B55">
        <v>145530.06</v>
      </c>
      <c r="C55">
        <v>323876.68</v>
      </c>
      <c r="D55" t="s">
        <v>7</v>
      </c>
      <c r="E55">
        <v>155752.6</v>
      </c>
      <c r="F55">
        <f t="shared" si="0"/>
        <v>1.3941876896105565E-2</v>
      </c>
      <c r="G55">
        <f t="shared" si="1"/>
        <v>599704.87</v>
      </c>
      <c r="H55">
        <f t="shared" si="2"/>
        <v>-443952.27</v>
      </c>
      <c r="I55">
        <f t="shared" si="3"/>
        <v>-2.8503682763562215</v>
      </c>
    </row>
    <row r="56" spans="1:9" x14ac:dyDescent="0.25">
      <c r="A56">
        <v>101913.08</v>
      </c>
      <c r="B56">
        <v>110594.11</v>
      </c>
      <c r="C56">
        <v>229160.95</v>
      </c>
      <c r="D56" t="s">
        <v>7</v>
      </c>
      <c r="E56">
        <v>146121.95000000001</v>
      </c>
      <c r="F56">
        <f t="shared" si="0"/>
        <v>1.3079808868159458E-2</v>
      </c>
      <c r="G56">
        <f t="shared" si="1"/>
        <v>441668.14</v>
      </c>
      <c r="H56">
        <f t="shared" si="2"/>
        <v>-295546.19</v>
      </c>
      <c r="I56">
        <f t="shared" si="3"/>
        <v>-2.022599547843428</v>
      </c>
    </row>
    <row r="57" spans="1:9" x14ac:dyDescent="0.25">
      <c r="A57">
        <v>93863.75</v>
      </c>
      <c r="B57">
        <v>127320.38</v>
      </c>
      <c r="C57">
        <v>249839.44</v>
      </c>
      <c r="D57" t="s">
        <v>7</v>
      </c>
      <c r="E57">
        <v>141585.51999999999</v>
      </c>
      <c r="F57">
        <f t="shared" si="0"/>
        <v>1.2673739572315918E-2</v>
      </c>
      <c r="G57">
        <f t="shared" si="1"/>
        <v>471023.57</v>
      </c>
      <c r="H57">
        <f t="shared" si="2"/>
        <v>-329438.05000000005</v>
      </c>
      <c r="I57">
        <f t="shared" si="3"/>
        <v>-2.32677783716866</v>
      </c>
    </row>
    <row r="58" spans="1:9" x14ac:dyDescent="0.25">
      <c r="A58">
        <v>119943.24</v>
      </c>
      <c r="B58">
        <v>156547.42000000001</v>
      </c>
      <c r="C58">
        <v>256512.92</v>
      </c>
      <c r="D58" t="s">
        <v>7</v>
      </c>
      <c r="E58">
        <v>132602.65</v>
      </c>
      <c r="F58">
        <f t="shared" si="0"/>
        <v>1.1869656252270412E-2</v>
      </c>
      <c r="G58">
        <f t="shared" si="1"/>
        <v>533003.58000000007</v>
      </c>
      <c r="H58">
        <f t="shared" si="2"/>
        <v>-400400.93000000005</v>
      </c>
      <c r="I58">
        <f t="shared" si="3"/>
        <v>-3.0195545111655013</v>
      </c>
    </row>
    <row r="59" spans="1:9" x14ac:dyDescent="0.25">
      <c r="A59">
        <v>91749.16</v>
      </c>
      <c r="B59">
        <v>114175.79</v>
      </c>
      <c r="C59">
        <v>294919.57</v>
      </c>
      <c r="D59" t="s">
        <v>7</v>
      </c>
      <c r="E59">
        <v>124266.9</v>
      </c>
      <c r="F59">
        <f t="shared" si="0"/>
        <v>1.1123498561569184E-2</v>
      </c>
      <c r="G59">
        <f t="shared" si="1"/>
        <v>500844.52</v>
      </c>
      <c r="H59">
        <f t="shared" si="2"/>
        <v>-376577.62</v>
      </c>
      <c r="I59">
        <f t="shared" si="3"/>
        <v>-3.0303936124583459</v>
      </c>
    </row>
    <row r="60" spans="1:9" x14ac:dyDescent="0.25">
      <c r="A60">
        <v>73994.559999999998</v>
      </c>
      <c r="B60">
        <v>122782.75</v>
      </c>
      <c r="C60">
        <v>303319.26</v>
      </c>
      <c r="D60" t="s">
        <v>7</v>
      </c>
      <c r="E60">
        <v>110352.25</v>
      </c>
      <c r="F60">
        <f t="shared" si="0"/>
        <v>9.8779569953134985E-3</v>
      </c>
      <c r="G60">
        <f t="shared" si="1"/>
        <v>500096.57</v>
      </c>
      <c r="H60">
        <f t="shared" si="2"/>
        <v>-389744.32</v>
      </c>
      <c r="I60">
        <f t="shared" si="3"/>
        <v>-3.5318203298981219</v>
      </c>
    </row>
    <row r="61" spans="1:9" x14ac:dyDescent="0.25">
      <c r="A61">
        <v>67532.53</v>
      </c>
      <c r="B61">
        <v>105751.03</v>
      </c>
      <c r="C61">
        <v>304768.73</v>
      </c>
      <c r="D61" t="s">
        <v>7</v>
      </c>
      <c r="E61">
        <v>108733.99</v>
      </c>
      <c r="F61">
        <f t="shared" si="0"/>
        <v>9.7331017459893043E-3</v>
      </c>
      <c r="G61">
        <f t="shared" si="1"/>
        <v>478052.29</v>
      </c>
      <c r="H61">
        <f t="shared" si="2"/>
        <v>-369318.3</v>
      </c>
      <c r="I61">
        <f t="shared" si="3"/>
        <v>-3.3965303765639425</v>
      </c>
    </row>
    <row r="62" spans="1:9" x14ac:dyDescent="0.25">
      <c r="A62">
        <v>75328.87</v>
      </c>
      <c r="B62">
        <v>144135.98000000001</v>
      </c>
      <c r="C62">
        <v>134050.07</v>
      </c>
      <c r="D62" t="s">
        <v>7</v>
      </c>
      <c r="E62">
        <v>105733.54</v>
      </c>
      <c r="F62">
        <f t="shared" si="0"/>
        <v>9.4645225727817937E-3</v>
      </c>
      <c r="G62">
        <f t="shared" si="1"/>
        <v>353514.92000000004</v>
      </c>
      <c r="H62">
        <f t="shared" si="2"/>
        <v>-247781.38000000006</v>
      </c>
      <c r="I62">
        <f t="shared" si="3"/>
        <v>-2.3434510941372064</v>
      </c>
    </row>
    <row r="63" spans="1:9" x14ac:dyDescent="0.25">
      <c r="A63">
        <v>66051.520000000004</v>
      </c>
      <c r="B63">
        <v>182645.56</v>
      </c>
      <c r="C63">
        <v>118148.2</v>
      </c>
      <c r="D63" t="s">
        <v>7</v>
      </c>
      <c r="E63">
        <v>103282.38</v>
      </c>
      <c r="F63">
        <f t="shared" si="0"/>
        <v>9.2451119756382597E-3</v>
      </c>
      <c r="G63">
        <f t="shared" si="1"/>
        <v>366845.28</v>
      </c>
      <c r="H63">
        <f t="shared" si="2"/>
        <v>-263562.90000000002</v>
      </c>
      <c r="I63">
        <f t="shared" si="3"/>
        <v>-2.5518670270766419</v>
      </c>
    </row>
    <row r="64" spans="1:9" x14ac:dyDescent="0.25">
      <c r="A64">
        <v>61994.48</v>
      </c>
      <c r="B64">
        <v>115641.28</v>
      </c>
      <c r="C64">
        <v>91131.24</v>
      </c>
      <c r="D64" t="s">
        <v>7</v>
      </c>
      <c r="E64">
        <v>99937.59</v>
      </c>
      <c r="F64">
        <f t="shared" si="0"/>
        <v>8.9457099083641006E-3</v>
      </c>
      <c r="G64">
        <f t="shared" si="1"/>
        <v>268767</v>
      </c>
      <c r="H64">
        <f t="shared" si="2"/>
        <v>-168829.41</v>
      </c>
      <c r="I64">
        <f t="shared" si="3"/>
        <v>-1.689348422350389</v>
      </c>
    </row>
    <row r="65" spans="1:9" x14ac:dyDescent="0.25">
      <c r="A65">
        <v>55493.95</v>
      </c>
      <c r="B65">
        <v>103057.49</v>
      </c>
      <c r="C65">
        <v>214634.81</v>
      </c>
      <c r="D65" t="s">
        <v>7</v>
      </c>
      <c r="E65">
        <v>96778.92</v>
      </c>
      <c r="F65">
        <f t="shared" si="0"/>
        <v>8.6629679939728057E-3</v>
      </c>
      <c r="G65">
        <f t="shared" si="1"/>
        <v>373186.25</v>
      </c>
      <c r="H65">
        <f t="shared" si="2"/>
        <v>-276407.33</v>
      </c>
      <c r="I65">
        <f t="shared" si="3"/>
        <v>-2.8560695862280756</v>
      </c>
    </row>
    <row r="66" spans="1:9" x14ac:dyDescent="0.25">
      <c r="A66">
        <v>28663.759999999998</v>
      </c>
      <c r="B66">
        <v>127056.21</v>
      </c>
      <c r="C66">
        <v>201126.82</v>
      </c>
      <c r="D66" t="s">
        <v>7</v>
      </c>
      <c r="E66">
        <v>90708.19</v>
      </c>
      <c r="F66">
        <f t="shared" si="0"/>
        <v>8.1195589572729699E-3</v>
      </c>
      <c r="G66">
        <f t="shared" si="1"/>
        <v>356846.79000000004</v>
      </c>
      <c r="H66">
        <f t="shared" si="2"/>
        <v>-266138.60000000003</v>
      </c>
      <c r="I66">
        <f t="shared" si="3"/>
        <v>-2.9340084947125504</v>
      </c>
    </row>
    <row r="67" spans="1:9" x14ac:dyDescent="0.25">
      <c r="A67">
        <v>27892.92</v>
      </c>
      <c r="B67">
        <v>84710.77</v>
      </c>
      <c r="C67">
        <v>164470.71</v>
      </c>
      <c r="D67" t="s">
        <v>7</v>
      </c>
      <c r="E67">
        <v>77798.83</v>
      </c>
      <c r="F67">
        <f t="shared" ref="F67:F130" si="4">IFERROR(E67/SUMIFS($E$2:$E$272, $D$2:$D$272, $D67, $D$2:$D$272, D67),"")</f>
        <v>6.9640038787220533E-3</v>
      </c>
      <c r="G67">
        <f t="shared" ref="G67:G130" si="5">SUM(A67:C67)</f>
        <v>277074.40000000002</v>
      </c>
      <c r="H67">
        <f t="shared" ref="H67:H130" si="6">E67-G67</f>
        <v>-199275.57</v>
      </c>
      <c r="I67">
        <f t="shared" ref="I67:I130" si="7">H67/E67</f>
        <v>-2.5614211679018823</v>
      </c>
    </row>
    <row r="68" spans="1:9" x14ac:dyDescent="0.25">
      <c r="A68">
        <v>1315.46</v>
      </c>
      <c r="B68">
        <v>115816.21</v>
      </c>
      <c r="C68">
        <v>297114.46000000002</v>
      </c>
      <c r="D68" t="s">
        <v>7</v>
      </c>
      <c r="E68">
        <v>49490.75</v>
      </c>
      <c r="F68">
        <f t="shared" si="4"/>
        <v>4.4300637292471294E-3</v>
      </c>
      <c r="G68">
        <f t="shared" si="5"/>
        <v>414246.13</v>
      </c>
      <c r="H68">
        <f t="shared" si="6"/>
        <v>-364755.38</v>
      </c>
      <c r="I68">
        <f t="shared" si="7"/>
        <v>-7.370172810070569</v>
      </c>
    </row>
    <row r="69" spans="1:9" x14ac:dyDescent="0.25">
      <c r="A69">
        <v>153441.51</v>
      </c>
      <c r="B69">
        <v>101145.55</v>
      </c>
      <c r="C69">
        <v>407934.54</v>
      </c>
      <c r="D69" t="s">
        <v>7</v>
      </c>
      <c r="E69">
        <v>191050.39</v>
      </c>
      <c r="F69">
        <f t="shared" si="4"/>
        <v>1.7101486706051508E-2</v>
      </c>
      <c r="G69">
        <f t="shared" si="5"/>
        <v>662521.59999999998</v>
      </c>
      <c r="H69">
        <f t="shared" si="6"/>
        <v>-471471.20999999996</v>
      </c>
      <c r="I69">
        <f t="shared" si="7"/>
        <v>-2.4677845986077283</v>
      </c>
    </row>
    <row r="70" spans="1:9" x14ac:dyDescent="0.25">
      <c r="A70">
        <v>142107.34</v>
      </c>
      <c r="B70">
        <v>91391.77</v>
      </c>
      <c r="C70">
        <v>366168.42</v>
      </c>
      <c r="D70" t="s">
        <v>7</v>
      </c>
      <c r="E70">
        <v>166187.94</v>
      </c>
      <c r="F70">
        <f t="shared" si="4"/>
        <v>1.4875975111153059E-2</v>
      </c>
      <c r="G70">
        <f t="shared" si="5"/>
        <v>599667.53</v>
      </c>
      <c r="H70">
        <f t="shared" si="6"/>
        <v>-433479.59</v>
      </c>
      <c r="I70">
        <f t="shared" si="7"/>
        <v>-2.6083697168398623</v>
      </c>
    </row>
    <row r="71" spans="1:9" x14ac:dyDescent="0.25">
      <c r="A71">
        <v>130298.13</v>
      </c>
      <c r="B71">
        <v>145530.06</v>
      </c>
      <c r="C71">
        <v>323876.68</v>
      </c>
      <c r="D71" t="s">
        <v>7</v>
      </c>
      <c r="E71">
        <v>155752.6</v>
      </c>
      <c r="F71">
        <f t="shared" si="4"/>
        <v>1.3941876896105565E-2</v>
      </c>
      <c r="G71">
        <f t="shared" si="5"/>
        <v>599704.87</v>
      </c>
      <c r="H71">
        <f t="shared" si="6"/>
        <v>-443952.27</v>
      </c>
      <c r="I71">
        <f t="shared" si="7"/>
        <v>-2.8503682763562215</v>
      </c>
    </row>
    <row r="72" spans="1:9" x14ac:dyDescent="0.25">
      <c r="A72">
        <v>153441.51</v>
      </c>
      <c r="B72">
        <v>101145.55</v>
      </c>
      <c r="C72">
        <v>407934.54</v>
      </c>
      <c r="D72" t="s">
        <v>7</v>
      </c>
      <c r="E72">
        <v>191050.39</v>
      </c>
      <c r="F72">
        <f t="shared" si="4"/>
        <v>1.7101486706051508E-2</v>
      </c>
      <c r="G72">
        <f t="shared" si="5"/>
        <v>662521.59999999998</v>
      </c>
      <c r="H72">
        <f t="shared" si="6"/>
        <v>-471471.20999999996</v>
      </c>
      <c r="I72">
        <f t="shared" si="7"/>
        <v>-2.4677845986077283</v>
      </c>
    </row>
    <row r="73" spans="1:9" x14ac:dyDescent="0.25">
      <c r="A73">
        <v>142107.34</v>
      </c>
      <c r="B73">
        <v>91391.77</v>
      </c>
      <c r="C73">
        <v>366168.42</v>
      </c>
      <c r="D73" t="s">
        <v>7</v>
      </c>
      <c r="E73">
        <v>166187.94</v>
      </c>
      <c r="F73">
        <f t="shared" si="4"/>
        <v>1.4875975111153059E-2</v>
      </c>
      <c r="G73">
        <f t="shared" si="5"/>
        <v>599667.53</v>
      </c>
      <c r="H73">
        <f t="shared" si="6"/>
        <v>-433479.59</v>
      </c>
      <c r="I73">
        <f t="shared" si="7"/>
        <v>-2.6083697168398623</v>
      </c>
    </row>
    <row r="74" spans="1:9" x14ac:dyDescent="0.25">
      <c r="A74">
        <v>130298.13</v>
      </c>
      <c r="B74">
        <v>145530.06</v>
      </c>
      <c r="C74">
        <v>323876.68</v>
      </c>
      <c r="D74" t="s">
        <v>7</v>
      </c>
      <c r="E74">
        <v>155752.6</v>
      </c>
      <c r="F74">
        <f t="shared" si="4"/>
        <v>1.3941876896105565E-2</v>
      </c>
      <c r="G74">
        <f t="shared" si="5"/>
        <v>599704.87</v>
      </c>
      <c r="H74">
        <f t="shared" si="6"/>
        <v>-443952.27</v>
      </c>
      <c r="I74">
        <f t="shared" si="7"/>
        <v>-2.8503682763562215</v>
      </c>
    </row>
    <row r="75" spans="1:9" x14ac:dyDescent="0.25">
      <c r="A75">
        <v>109669.89</v>
      </c>
      <c r="B75">
        <v>91790.61</v>
      </c>
      <c r="C75">
        <v>249744.55</v>
      </c>
      <c r="D75" t="s">
        <v>7</v>
      </c>
      <c r="E75">
        <v>146121.95000000001</v>
      </c>
      <c r="F75">
        <f t="shared" si="4"/>
        <v>1.3079808868159458E-2</v>
      </c>
      <c r="G75">
        <f t="shared" si="5"/>
        <v>451205.05</v>
      </c>
      <c r="H75">
        <f t="shared" si="6"/>
        <v>-305083.09999999998</v>
      </c>
      <c r="I75">
        <f t="shared" si="7"/>
        <v>-2.0878663335659011</v>
      </c>
    </row>
    <row r="76" spans="1:9" x14ac:dyDescent="0.25">
      <c r="A76">
        <v>287764.99</v>
      </c>
      <c r="B76">
        <v>87968.9</v>
      </c>
      <c r="C76">
        <v>89616</v>
      </c>
      <c r="D76" t="s">
        <v>7</v>
      </c>
      <c r="E76">
        <v>347593.99</v>
      </c>
      <c r="F76">
        <f t="shared" si="4"/>
        <v>3.111416835677959E-2</v>
      </c>
      <c r="G76">
        <f t="shared" si="5"/>
        <v>465349.89</v>
      </c>
      <c r="H76">
        <f t="shared" si="6"/>
        <v>-117755.90000000002</v>
      </c>
      <c r="I76">
        <f t="shared" si="7"/>
        <v>-0.33877426937099814</v>
      </c>
    </row>
    <row r="77" spans="1:9" x14ac:dyDescent="0.25">
      <c r="A77">
        <v>327099.99</v>
      </c>
      <c r="B77">
        <v>70852.899999999994</v>
      </c>
      <c r="C77">
        <v>30228</v>
      </c>
      <c r="D77" t="s">
        <v>7</v>
      </c>
      <c r="E77">
        <v>2882523.99</v>
      </c>
      <c r="F77">
        <f t="shared" si="4"/>
        <v>0.25802326650502805</v>
      </c>
      <c r="G77">
        <f t="shared" si="5"/>
        <v>428180.89</v>
      </c>
      <c r="H77">
        <f t="shared" si="6"/>
        <v>2454343.1</v>
      </c>
      <c r="I77">
        <f t="shared" si="7"/>
        <v>0.85145626142733333</v>
      </c>
    </row>
    <row r="78" spans="1:9" x14ac:dyDescent="0.25">
      <c r="A78">
        <v>1789158.99</v>
      </c>
      <c r="B78">
        <v>139687.9</v>
      </c>
      <c r="C78">
        <v>113419</v>
      </c>
      <c r="D78" t="s">
        <v>7</v>
      </c>
      <c r="E78">
        <v>1626092.99</v>
      </c>
      <c r="F78">
        <f t="shared" si="4"/>
        <v>0.14555640347705409</v>
      </c>
      <c r="G78">
        <f t="shared" si="5"/>
        <v>2042265.89</v>
      </c>
      <c r="H78">
        <f t="shared" si="6"/>
        <v>-416172.89999999991</v>
      </c>
      <c r="I78">
        <f t="shared" si="7"/>
        <v>-0.25593425625677158</v>
      </c>
    </row>
    <row r="79" spans="1:9" x14ac:dyDescent="0.25">
      <c r="A79">
        <v>871738.99</v>
      </c>
      <c r="B79">
        <v>56653.9</v>
      </c>
      <c r="C79">
        <v>112820</v>
      </c>
      <c r="D79" t="s">
        <v>7</v>
      </c>
      <c r="E79">
        <v>1154271.99</v>
      </c>
      <c r="F79">
        <f t="shared" si="4"/>
        <v>0.10332230723084426</v>
      </c>
      <c r="G79">
        <f t="shared" si="5"/>
        <v>1041212.89</v>
      </c>
      <c r="H79">
        <f t="shared" si="6"/>
        <v>113059.09999999998</v>
      </c>
      <c r="I79">
        <f t="shared" si="7"/>
        <v>9.7948404690994861E-2</v>
      </c>
    </row>
    <row r="80" spans="1:9" x14ac:dyDescent="0.25">
      <c r="A80">
        <v>383206.99</v>
      </c>
      <c r="B80">
        <v>92329.9</v>
      </c>
      <c r="C80">
        <v>67508</v>
      </c>
      <c r="D80" t="s">
        <v>7</v>
      </c>
      <c r="E80">
        <v>2088594.99</v>
      </c>
      <c r="F80">
        <f t="shared" si="4"/>
        <v>0.18695632841058726</v>
      </c>
      <c r="G80">
        <f t="shared" si="5"/>
        <v>543044.89</v>
      </c>
      <c r="H80">
        <f t="shared" si="6"/>
        <v>1545550.1</v>
      </c>
      <c r="I80">
        <f t="shared" si="7"/>
        <v>0.73999511987721478</v>
      </c>
    </row>
    <row r="81" spans="1:9" x14ac:dyDescent="0.25">
      <c r="A81">
        <v>1471579.99</v>
      </c>
      <c r="B81">
        <v>134480.9</v>
      </c>
      <c r="C81">
        <v>100528</v>
      </c>
      <c r="D81" t="s">
        <v>41</v>
      </c>
      <c r="E81">
        <v>134441.99</v>
      </c>
      <c r="F81">
        <f t="shared" si="4"/>
        <v>2.2537611492281697E-2</v>
      </c>
      <c r="G81">
        <f t="shared" si="5"/>
        <v>1706588.89</v>
      </c>
      <c r="H81">
        <f t="shared" si="6"/>
        <v>-1572146.9</v>
      </c>
      <c r="I81">
        <f t="shared" si="7"/>
        <v>-11.693868113674903</v>
      </c>
    </row>
    <row r="82" spans="1:9" x14ac:dyDescent="0.25">
      <c r="A82">
        <v>413494.99</v>
      </c>
      <c r="B82">
        <v>120804.9</v>
      </c>
      <c r="C82">
        <v>76250</v>
      </c>
      <c r="D82" t="s">
        <v>41</v>
      </c>
      <c r="E82">
        <v>931177.99</v>
      </c>
      <c r="F82">
        <f t="shared" si="4"/>
        <v>0.15610099023961019</v>
      </c>
      <c r="G82">
        <f t="shared" si="5"/>
        <v>610549.89</v>
      </c>
      <c r="H82">
        <f t="shared" si="6"/>
        <v>320628.09999999998</v>
      </c>
      <c r="I82">
        <f t="shared" si="7"/>
        <v>0.34432525622732985</v>
      </c>
    </row>
    <row r="83" spans="1:9" x14ac:dyDescent="0.25">
      <c r="A83">
        <v>1797174.99</v>
      </c>
      <c r="B83">
        <v>56289.9</v>
      </c>
      <c r="C83">
        <v>112087</v>
      </c>
      <c r="D83" t="s">
        <v>41</v>
      </c>
      <c r="E83">
        <v>1340507.99</v>
      </c>
      <c r="F83">
        <f t="shared" si="4"/>
        <v>0.22472032942177841</v>
      </c>
      <c r="G83">
        <f t="shared" si="5"/>
        <v>1965551.89</v>
      </c>
      <c r="H83">
        <f t="shared" si="6"/>
        <v>-625043.89999999991</v>
      </c>
      <c r="I83">
        <f t="shared" si="7"/>
        <v>-0.46627390859490508</v>
      </c>
    </row>
    <row r="84" spans="1:9" x14ac:dyDescent="0.25">
      <c r="A84">
        <v>1979617.99</v>
      </c>
      <c r="B84">
        <v>76381.899999999994</v>
      </c>
      <c r="C84">
        <v>107252</v>
      </c>
      <c r="D84" t="s">
        <v>41</v>
      </c>
      <c r="E84">
        <v>1675559.99</v>
      </c>
      <c r="F84">
        <f t="shared" si="4"/>
        <v>0.28088783933227562</v>
      </c>
      <c r="G84">
        <f t="shared" si="5"/>
        <v>2163251.8899999997</v>
      </c>
      <c r="H84">
        <f t="shared" si="6"/>
        <v>-487691.89999999967</v>
      </c>
      <c r="I84">
        <f t="shared" si="7"/>
        <v>-0.29106203472905778</v>
      </c>
    </row>
    <row r="85" spans="1:9" x14ac:dyDescent="0.25">
      <c r="A85">
        <v>822296.99</v>
      </c>
      <c r="B85">
        <v>62994.9</v>
      </c>
      <c r="C85">
        <v>59878</v>
      </c>
      <c r="D85" t="s">
        <v>41</v>
      </c>
      <c r="E85">
        <v>1883539.99</v>
      </c>
      <c r="F85">
        <f t="shared" si="4"/>
        <v>0.31575322951405399</v>
      </c>
      <c r="G85">
        <f t="shared" si="5"/>
        <v>945169.89</v>
      </c>
      <c r="H85">
        <f t="shared" si="6"/>
        <v>938370.1</v>
      </c>
      <c r="I85">
        <f t="shared" si="7"/>
        <v>0.498194944085047</v>
      </c>
    </row>
    <row r="86" spans="1:9" x14ac:dyDescent="0.25">
      <c r="A86">
        <v>782843.99</v>
      </c>
      <c r="B86">
        <v>122917.9</v>
      </c>
      <c r="C86">
        <v>44988</v>
      </c>
      <c r="D86" t="s">
        <v>31</v>
      </c>
      <c r="E86">
        <v>359006.99</v>
      </c>
      <c r="F86">
        <f t="shared" si="4"/>
        <v>7.693520795311462E-2</v>
      </c>
      <c r="G86">
        <f t="shared" si="5"/>
        <v>950749.89</v>
      </c>
      <c r="H86">
        <f t="shared" si="6"/>
        <v>-591742.9</v>
      </c>
      <c r="I86">
        <f t="shared" si="7"/>
        <v>-1.6482768204596798</v>
      </c>
    </row>
    <row r="87" spans="1:9" x14ac:dyDescent="0.25">
      <c r="A87">
        <v>1652973.99</v>
      </c>
      <c r="B87">
        <v>86389.9</v>
      </c>
      <c r="C87">
        <v>77156</v>
      </c>
      <c r="D87" t="s">
        <v>31</v>
      </c>
      <c r="E87">
        <v>2219263.9900000002</v>
      </c>
      <c r="F87">
        <f t="shared" si="4"/>
        <v>0.47558833484971674</v>
      </c>
      <c r="G87">
        <f t="shared" si="5"/>
        <v>1816519.89</v>
      </c>
      <c r="H87">
        <f t="shared" si="6"/>
        <v>402744.10000000033</v>
      </c>
      <c r="I87">
        <f t="shared" si="7"/>
        <v>0.18147642723658139</v>
      </c>
    </row>
    <row r="88" spans="1:9" x14ac:dyDescent="0.25">
      <c r="A88">
        <v>606589.99</v>
      </c>
      <c r="B88">
        <v>82791.899999999994</v>
      </c>
      <c r="C88">
        <v>75288</v>
      </c>
      <c r="D88" t="s">
        <v>31</v>
      </c>
      <c r="E88">
        <v>2088083.99</v>
      </c>
      <c r="F88">
        <f t="shared" si="4"/>
        <v>0.44747645719716855</v>
      </c>
      <c r="G88">
        <f t="shared" si="5"/>
        <v>764669.89</v>
      </c>
      <c r="H88">
        <f t="shared" si="6"/>
        <v>1323414.1000000001</v>
      </c>
      <c r="I88">
        <f t="shared" si="7"/>
        <v>0.63379351900495162</v>
      </c>
    </row>
    <row r="89" spans="1:9" x14ac:dyDescent="0.25">
      <c r="A89">
        <v>1661861.99</v>
      </c>
      <c r="B89">
        <v>125474.9</v>
      </c>
      <c r="C89">
        <v>106219</v>
      </c>
      <c r="D89" t="s">
        <v>12</v>
      </c>
      <c r="E89">
        <v>2626991.9900000002</v>
      </c>
      <c r="F89">
        <f t="shared" si="4"/>
        <v>0.30006068714490658</v>
      </c>
      <c r="G89">
        <f t="shared" si="5"/>
        <v>1893555.89</v>
      </c>
      <c r="H89">
        <f t="shared" si="6"/>
        <v>733436.10000000033</v>
      </c>
      <c r="I89">
        <f t="shared" si="7"/>
        <v>0.27919236251649182</v>
      </c>
    </row>
    <row r="90" spans="1:9" x14ac:dyDescent="0.25">
      <c r="A90">
        <v>1295519.99</v>
      </c>
      <c r="B90">
        <v>106251.9</v>
      </c>
      <c r="C90">
        <v>37622</v>
      </c>
      <c r="D90" t="s">
        <v>12</v>
      </c>
      <c r="E90">
        <v>2388580.9900000002</v>
      </c>
      <c r="F90">
        <f t="shared" si="4"/>
        <v>0.27282886886939506</v>
      </c>
      <c r="G90">
        <f t="shared" si="5"/>
        <v>1439393.89</v>
      </c>
      <c r="H90">
        <f t="shared" si="6"/>
        <v>949187.10000000033</v>
      </c>
      <c r="I90">
        <f t="shared" si="7"/>
        <v>0.39738535305013889</v>
      </c>
    </row>
    <row r="91" spans="1:9" x14ac:dyDescent="0.25">
      <c r="A91">
        <v>1021268.99</v>
      </c>
      <c r="B91">
        <v>81241.899999999994</v>
      </c>
      <c r="C91">
        <v>79473</v>
      </c>
      <c r="D91" t="s">
        <v>12</v>
      </c>
      <c r="E91">
        <v>586863.99</v>
      </c>
      <c r="F91">
        <f t="shared" si="4"/>
        <v>6.7032869826147271E-2</v>
      </c>
      <c r="G91">
        <f t="shared" si="5"/>
        <v>1181983.8899999999</v>
      </c>
      <c r="H91">
        <f t="shared" si="6"/>
        <v>-595119.89999999991</v>
      </c>
      <c r="I91">
        <f t="shared" si="7"/>
        <v>-1.0140678421928733</v>
      </c>
    </row>
    <row r="92" spans="1:9" x14ac:dyDescent="0.25">
      <c r="A92">
        <v>517737.99</v>
      </c>
      <c r="B92">
        <v>70400.899999999994</v>
      </c>
      <c r="C92">
        <v>30541</v>
      </c>
      <c r="D92" t="s">
        <v>12</v>
      </c>
      <c r="E92">
        <v>946537.99</v>
      </c>
      <c r="F92">
        <f t="shared" si="4"/>
        <v>0.10811560932401575</v>
      </c>
      <c r="G92">
        <f t="shared" si="5"/>
        <v>618679.89</v>
      </c>
      <c r="H92">
        <f t="shared" si="6"/>
        <v>327858.09999999998</v>
      </c>
      <c r="I92">
        <f t="shared" si="7"/>
        <v>0.34637606040514018</v>
      </c>
    </row>
    <row r="93" spans="1:9" x14ac:dyDescent="0.25">
      <c r="A93">
        <v>484931.99</v>
      </c>
      <c r="B93">
        <v>126954.9</v>
      </c>
      <c r="C93">
        <v>119115</v>
      </c>
      <c r="D93" t="s">
        <v>12</v>
      </c>
      <c r="E93">
        <v>2091288.99</v>
      </c>
      <c r="F93">
        <f t="shared" si="4"/>
        <v>0.23887153586561852</v>
      </c>
      <c r="G93">
        <f t="shared" si="5"/>
        <v>731001.89</v>
      </c>
      <c r="H93">
        <f t="shared" si="6"/>
        <v>1360287.1</v>
      </c>
      <c r="I93">
        <f t="shared" si="7"/>
        <v>0.6504539097678701</v>
      </c>
    </row>
    <row r="94" spans="1:9" x14ac:dyDescent="0.25">
      <c r="A94">
        <v>1826475.99</v>
      </c>
      <c r="B94">
        <v>77025.899999999994</v>
      </c>
      <c r="C94">
        <v>52234</v>
      </c>
      <c r="D94" t="s">
        <v>12</v>
      </c>
      <c r="E94">
        <v>114604.99</v>
      </c>
      <c r="F94">
        <f t="shared" si="4"/>
        <v>1.3090428969916709E-2</v>
      </c>
      <c r="G94">
        <f t="shared" si="5"/>
        <v>1955735.89</v>
      </c>
      <c r="H94">
        <f t="shared" si="6"/>
        <v>-1841130.9</v>
      </c>
      <c r="I94">
        <f t="shared" si="7"/>
        <v>-16.065015144628518</v>
      </c>
    </row>
    <row r="95" spans="1:9" x14ac:dyDescent="0.25">
      <c r="A95">
        <v>1903510.99</v>
      </c>
      <c r="B95">
        <v>79819.899999999994</v>
      </c>
      <c r="C95">
        <v>101469</v>
      </c>
      <c r="D95" t="s">
        <v>17</v>
      </c>
      <c r="E95">
        <v>239037.99</v>
      </c>
      <c r="F95">
        <f t="shared" si="4"/>
        <v>2.51810128585905E-2</v>
      </c>
      <c r="G95">
        <f t="shared" si="5"/>
        <v>2084799.89</v>
      </c>
      <c r="H95">
        <f t="shared" si="6"/>
        <v>-1845761.9</v>
      </c>
      <c r="I95">
        <f t="shared" si="7"/>
        <v>-7.7216257549689065</v>
      </c>
    </row>
    <row r="96" spans="1:9" x14ac:dyDescent="0.25">
      <c r="A96">
        <v>58249.99</v>
      </c>
      <c r="B96">
        <v>121450.9</v>
      </c>
      <c r="C96">
        <v>63779</v>
      </c>
      <c r="D96" t="s">
        <v>17</v>
      </c>
      <c r="E96">
        <v>2773107.99</v>
      </c>
      <c r="F96">
        <f t="shared" si="4"/>
        <v>0.2921279080134922</v>
      </c>
      <c r="G96">
        <f t="shared" si="5"/>
        <v>243479.88999999998</v>
      </c>
      <c r="H96">
        <f t="shared" si="6"/>
        <v>2529628.1</v>
      </c>
      <c r="I96">
        <f t="shared" si="7"/>
        <v>0.91219963633655676</v>
      </c>
    </row>
    <row r="97" spans="1:9" x14ac:dyDescent="0.25">
      <c r="A97">
        <v>1984216.99</v>
      </c>
      <c r="B97">
        <v>134284.9</v>
      </c>
      <c r="C97">
        <v>42129</v>
      </c>
      <c r="D97" t="s">
        <v>17</v>
      </c>
      <c r="E97">
        <v>2385104.9900000002</v>
      </c>
      <c r="F97">
        <f t="shared" si="4"/>
        <v>0.25125445299418042</v>
      </c>
      <c r="G97">
        <f t="shared" si="5"/>
        <v>2160630.89</v>
      </c>
      <c r="H97">
        <f t="shared" si="6"/>
        <v>224474.10000000009</v>
      </c>
      <c r="I97">
        <f t="shared" si="7"/>
        <v>9.4114976464830621E-2</v>
      </c>
    </row>
    <row r="98" spans="1:9" x14ac:dyDescent="0.25">
      <c r="A98">
        <v>1563426.99</v>
      </c>
      <c r="B98">
        <v>72092.899999999994</v>
      </c>
      <c r="C98">
        <v>30545</v>
      </c>
      <c r="D98" t="s">
        <v>17</v>
      </c>
      <c r="E98">
        <v>2159484.9900000002</v>
      </c>
      <c r="F98">
        <f t="shared" si="4"/>
        <v>0.22748693335784484</v>
      </c>
      <c r="G98">
        <f t="shared" si="5"/>
        <v>1666064.89</v>
      </c>
      <c r="H98">
        <f t="shared" si="6"/>
        <v>493420.10000000033</v>
      </c>
      <c r="I98">
        <f t="shared" si="7"/>
        <v>0.2284897104100734</v>
      </c>
    </row>
    <row r="99" spans="1:9" x14ac:dyDescent="0.25">
      <c r="A99">
        <v>309817.99</v>
      </c>
      <c r="B99">
        <v>103219.9</v>
      </c>
      <c r="C99">
        <v>49460</v>
      </c>
      <c r="D99" t="s">
        <v>17</v>
      </c>
      <c r="E99">
        <v>417902.99</v>
      </c>
      <c r="F99">
        <f t="shared" si="4"/>
        <v>4.4023213903503028E-2</v>
      </c>
      <c r="G99">
        <f t="shared" si="5"/>
        <v>462497.89</v>
      </c>
      <c r="H99">
        <f t="shared" si="6"/>
        <v>-44594.900000000023</v>
      </c>
      <c r="I99">
        <f t="shared" si="7"/>
        <v>-0.1067111292982135</v>
      </c>
    </row>
    <row r="100" spans="1:9" x14ac:dyDescent="0.25">
      <c r="A100">
        <v>1997933.99</v>
      </c>
      <c r="B100">
        <v>70581.899999999994</v>
      </c>
      <c r="C100">
        <v>109378</v>
      </c>
      <c r="D100" t="s">
        <v>17</v>
      </c>
      <c r="E100">
        <v>1518147.99</v>
      </c>
      <c r="F100">
        <f t="shared" si="4"/>
        <v>0.15992647887238895</v>
      </c>
      <c r="G100">
        <f t="shared" si="5"/>
        <v>2177893.8899999997</v>
      </c>
      <c r="H100">
        <f t="shared" si="6"/>
        <v>-659745.89999999967</v>
      </c>
      <c r="I100">
        <f t="shared" si="7"/>
        <v>-0.4345728508325461</v>
      </c>
    </row>
    <row r="101" spans="1:9" x14ac:dyDescent="0.25">
      <c r="A101">
        <v>1669163.99</v>
      </c>
      <c r="B101">
        <v>67254.899999999994</v>
      </c>
      <c r="C101">
        <v>71623</v>
      </c>
      <c r="D101" t="s">
        <v>16</v>
      </c>
      <c r="E101">
        <v>299413.99</v>
      </c>
      <c r="F101">
        <f t="shared" si="4"/>
        <v>4.5030964756304762E-2</v>
      </c>
      <c r="G101">
        <f t="shared" si="5"/>
        <v>1808041.89</v>
      </c>
      <c r="H101">
        <f t="shared" si="6"/>
        <v>-1508627.9</v>
      </c>
      <c r="I101">
        <f t="shared" si="7"/>
        <v>-5.0386019036719025</v>
      </c>
    </row>
    <row r="102" spans="1:9" x14ac:dyDescent="0.25">
      <c r="A102">
        <v>634362.99</v>
      </c>
      <c r="B102">
        <v>86621.9</v>
      </c>
      <c r="C102">
        <v>108704</v>
      </c>
      <c r="D102" t="s">
        <v>16</v>
      </c>
      <c r="E102">
        <v>2184118.9900000002</v>
      </c>
      <c r="F102">
        <f t="shared" si="4"/>
        <v>0.32848493573151327</v>
      </c>
      <c r="G102">
        <f t="shared" si="5"/>
        <v>829688.89</v>
      </c>
      <c r="H102">
        <f t="shared" si="6"/>
        <v>1354430.1</v>
      </c>
      <c r="I102">
        <f t="shared" si="7"/>
        <v>0.6201265160924222</v>
      </c>
    </row>
    <row r="103" spans="1:9" x14ac:dyDescent="0.25">
      <c r="A103">
        <v>430766.99</v>
      </c>
      <c r="B103">
        <v>72450.899999999994</v>
      </c>
      <c r="C103">
        <v>77167</v>
      </c>
      <c r="D103" t="s">
        <v>16</v>
      </c>
      <c r="E103">
        <v>2622572.9900000002</v>
      </c>
      <c r="F103">
        <f t="shared" si="4"/>
        <v>0.39442710036203321</v>
      </c>
      <c r="G103">
        <f t="shared" si="5"/>
        <v>580384.89</v>
      </c>
      <c r="H103">
        <f t="shared" si="6"/>
        <v>2042188.1</v>
      </c>
      <c r="I103">
        <f t="shared" si="7"/>
        <v>0.77869638244081818</v>
      </c>
    </row>
    <row r="104" spans="1:9" x14ac:dyDescent="0.25">
      <c r="A104">
        <v>1263330.99</v>
      </c>
      <c r="B104">
        <v>102385.9</v>
      </c>
      <c r="C104">
        <v>117563</v>
      </c>
      <c r="D104" t="s">
        <v>16</v>
      </c>
      <c r="E104">
        <v>1542962.99</v>
      </c>
      <c r="F104">
        <f t="shared" si="4"/>
        <v>0.23205699915014866</v>
      </c>
      <c r="G104">
        <f t="shared" si="5"/>
        <v>1483279.89</v>
      </c>
      <c r="H104">
        <f t="shared" si="6"/>
        <v>59683.100000000093</v>
      </c>
      <c r="I104">
        <f t="shared" si="7"/>
        <v>3.8680837056240792E-2</v>
      </c>
    </row>
    <row r="105" spans="1:9" x14ac:dyDescent="0.25">
      <c r="A105">
        <v>1122042.99</v>
      </c>
      <c r="B105">
        <v>100415.9</v>
      </c>
      <c r="C105">
        <v>82176</v>
      </c>
      <c r="D105" t="s">
        <v>9</v>
      </c>
      <c r="E105">
        <v>2879103.99</v>
      </c>
      <c r="F105">
        <f t="shared" si="4"/>
        <v>0.53952703451519302</v>
      </c>
      <c r="G105">
        <f t="shared" si="5"/>
        <v>1304634.8899999999</v>
      </c>
      <c r="H105">
        <f t="shared" si="6"/>
        <v>1574469.1000000003</v>
      </c>
      <c r="I105">
        <f t="shared" si="7"/>
        <v>0.54686079609093952</v>
      </c>
    </row>
    <row r="106" spans="1:9" x14ac:dyDescent="0.25">
      <c r="A106">
        <v>596736.99</v>
      </c>
      <c r="B106">
        <v>54828.9</v>
      </c>
      <c r="C106">
        <v>116991</v>
      </c>
      <c r="D106" t="s">
        <v>9</v>
      </c>
      <c r="E106">
        <v>87874.99</v>
      </c>
      <c r="F106">
        <f t="shared" si="4"/>
        <v>1.6467252633953051E-2</v>
      </c>
      <c r="G106">
        <f t="shared" si="5"/>
        <v>768556.89</v>
      </c>
      <c r="H106">
        <f t="shared" si="6"/>
        <v>-680681.9</v>
      </c>
      <c r="I106">
        <f t="shared" si="7"/>
        <v>-7.7460253480540935</v>
      </c>
    </row>
    <row r="107" spans="1:9" x14ac:dyDescent="0.25">
      <c r="A107">
        <v>1768614.99</v>
      </c>
      <c r="B107">
        <v>52141.9</v>
      </c>
      <c r="C107">
        <v>41442</v>
      </c>
      <c r="D107" t="s">
        <v>9</v>
      </c>
      <c r="E107">
        <v>731798.99</v>
      </c>
      <c r="F107">
        <f t="shared" si="4"/>
        <v>0.13713479620995328</v>
      </c>
      <c r="G107">
        <f t="shared" si="5"/>
        <v>1862198.89</v>
      </c>
      <c r="H107">
        <f t="shared" si="6"/>
        <v>-1130399.8999999999</v>
      </c>
      <c r="I107">
        <f t="shared" si="7"/>
        <v>-1.5446863352462401</v>
      </c>
    </row>
    <row r="108" spans="1:9" x14ac:dyDescent="0.25">
      <c r="A108">
        <v>1530299.99</v>
      </c>
      <c r="B108">
        <v>138623.9</v>
      </c>
      <c r="C108">
        <v>111387</v>
      </c>
      <c r="D108" t="s">
        <v>9</v>
      </c>
      <c r="E108">
        <v>1637569.99</v>
      </c>
      <c r="F108">
        <f t="shared" si="4"/>
        <v>0.30687091664090055</v>
      </c>
      <c r="G108">
        <f t="shared" si="5"/>
        <v>1780310.89</v>
      </c>
      <c r="H108">
        <f t="shared" si="6"/>
        <v>-142740.89999999991</v>
      </c>
      <c r="I108">
        <f t="shared" si="7"/>
        <v>-8.7166289606955924E-2</v>
      </c>
    </row>
    <row r="109" spans="1:9" x14ac:dyDescent="0.25">
      <c r="A109">
        <v>353912.99</v>
      </c>
      <c r="B109">
        <v>115229.9</v>
      </c>
      <c r="C109">
        <v>101595</v>
      </c>
      <c r="D109" t="s">
        <v>45</v>
      </c>
      <c r="E109">
        <v>2161510.9900000002</v>
      </c>
      <c r="F109">
        <f t="shared" si="4"/>
        <v>0.273712825446013</v>
      </c>
      <c r="G109">
        <f t="shared" si="5"/>
        <v>570737.89</v>
      </c>
      <c r="H109">
        <f t="shared" si="6"/>
        <v>1590773.1</v>
      </c>
      <c r="I109">
        <f t="shared" si="7"/>
        <v>0.73595420396173883</v>
      </c>
    </row>
    <row r="110" spans="1:9" x14ac:dyDescent="0.25">
      <c r="A110">
        <v>1220381.99</v>
      </c>
      <c r="B110">
        <v>87364.9</v>
      </c>
      <c r="C110">
        <v>34147</v>
      </c>
      <c r="D110" t="s">
        <v>45</v>
      </c>
      <c r="E110">
        <v>1153192.99</v>
      </c>
      <c r="F110">
        <f t="shared" si="4"/>
        <v>0.14602919579762849</v>
      </c>
      <c r="G110">
        <f t="shared" si="5"/>
        <v>1341893.8899999999</v>
      </c>
      <c r="H110">
        <f t="shared" si="6"/>
        <v>-188700.89999999991</v>
      </c>
      <c r="I110">
        <f t="shared" si="7"/>
        <v>-0.16363340883645147</v>
      </c>
    </row>
    <row r="111" spans="1:9" x14ac:dyDescent="0.25">
      <c r="A111">
        <v>944259.99</v>
      </c>
      <c r="B111">
        <v>73430.899999999994</v>
      </c>
      <c r="C111">
        <v>37715</v>
      </c>
      <c r="D111" t="s">
        <v>45</v>
      </c>
      <c r="E111">
        <v>2505853.9900000002</v>
      </c>
      <c r="F111">
        <f t="shared" si="4"/>
        <v>0.31731708926359209</v>
      </c>
      <c r="G111">
        <f t="shared" si="5"/>
        <v>1055405.8900000001</v>
      </c>
      <c r="H111">
        <f t="shared" si="6"/>
        <v>1450448.1</v>
      </c>
      <c r="I111">
        <f t="shared" si="7"/>
        <v>0.57882386834517841</v>
      </c>
    </row>
    <row r="112" spans="1:9" x14ac:dyDescent="0.25">
      <c r="A112">
        <v>225364.99</v>
      </c>
      <c r="B112">
        <v>74910.899999999994</v>
      </c>
      <c r="C112">
        <v>98882</v>
      </c>
      <c r="D112" t="s">
        <v>45</v>
      </c>
      <c r="E112">
        <v>1041043.99</v>
      </c>
      <c r="F112">
        <f t="shared" si="4"/>
        <v>0.13182773219047611</v>
      </c>
      <c r="G112">
        <f t="shared" si="5"/>
        <v>399157.89</v>
      </c>
      <c r="H112">
        <f t="shared" si="6"/>
        <v>641886.1</v>
      </c>
      <c r="I112">
        <f t="shared" si="7"/>
        <v>0.61657922831868039</v>
      </c>
    </row>
    <row r="113" spans="1:9" x14ac:dyDescent="0.25">
      <c r="A113">
        <v>921231.99</v>
      </c>
      <c r="B113">
        <v>116948.9</v>
      </c>
      <c r="C113">
        <v>73902</v>
      </c>
      <c r="D113" t="s">
        <v>45</v>
      </c>
      <c r="E113">
        <v>1035400.99</v>
      </c>
      <c r="F113">
        <f t="shared" si="4"/>
        <v>0.1311131573022902</v>
      </c>
      <c r="G113">
        <f t="shared" si="5"/>
        <v>1112082.8900000001</v>
      </c>
      <c r="H113">
        <f t="shared" si="6"/>
        <v>-76681.90000000014</v>
      </c>
      <c r="I113">
        <f t="shared" si="7"/>
        <v>-7.4060099169887927E-2</v>
      </c>
    </row>
    <row r="114" spans="1:9" x14ac:dyDescent="0.25">
      <c r="A114">
        <v>1848578.99</v>
      </c>
      <c r="B114">
        <v>125606.9</v>
      </c>
      <c r="C114">
        <v>75807</v>
      </c>
      <c r="D114" t="s">
        <v>25</v>
      </c>
      <c r="E114">
        <v>1015504.99</v>
      </c>
      <c r="F114">
        <f t="shared" si="4"/>
        <v>0.23379775638461178</v>
      </c>
      <c r="G114">
        <f t="shared" si="5"/>
        <v>2049992.89</v>
      </c>
      <c r="H114">
        <f t="shared" si="6"/>
        <v>-1034487.8999999999</v>
      </c>
      <c r="I114">
        <f t="shared" si="7"/>
        <v>-1.0186930740734224</v>
      </c>
    </row>
    <row r="115" spans="1:9" x14ac:dyDescent="0.25">
      <c r="A115">
        <v>1530310.99</v>
      </c>
      <c r="B115">
        <v>83764.899999999994</v>
      </c>
      <c r="C115">
        <v>92229</v>
      </c>
      <c r="D115" t="s">
        <v>25</v>
      </c>
      <c r="E115">
        <v>2339715.9900000002</v>
      </c>
      <c r="F115">
        <f t="shared" si="4"/>
        <v>0.53866830239721497</v>
      </c>
      <c r="G115">
        <f t="shared" si="5"/>
        <v>1706304.89</v>
      </c>
      <c r="H115">
        <f t="shared" si="6"/>
        <v>633411.10000000033</v>
      </c>
      <c r="I115">
        <f t="shared" si="7"/>
        <v>0.27072136221114607</v>
      </c>
    </row>
    <row r="116" spans="1:9" x14ac:dyDescent="0.25">
      <c r="A116">
        <v>1241406.99</v>
      </c>
      <c r="B116">
        <v>114190.9</v>
      </c>
      <c r="C116">
        <v>53182</v>
      </c>
      <c r="D116" t="s">
        <v>25</v>
      </c>
      <c r="E116">
        <v>988297.99</v>
      </c>
      <c r="F116">
        <f t="shared" si="4"/>
        <v>0.22753394121817311</v>
      </c>
      <c r="G116">
        <f t="shared" si="5"/>
        <v>1408779.89</v>
      </c>
      <c r="H116">
        <f t="shared" si="6"/>
        <v>-420481.89999999991</v>
      </c>
      <c r="I116">
        <f t="shared" si="7"/>
        <v>-0.42546064471910938</v>
      </c>
    </row>
    <row r="117" spans="1:9" x14ac:dyDescent="0.25">
      <c r="A117">
        <v>1201179.99</v>
      </c>
      <c r="B117">
        <v>52316.9</v>
      </c>
      <c r="C117">
        <v>45498</v>
      </c>
      <c r="D117" t="s">
        <v>18</v>
      </c>
      <c r="E117">
        <v>1750393.99</v>
      </c>
      <c r="F117">
        <f t="shared" si="4"/>
        <v>0.14738179216202699</v>
      </c>
      <c r="G117">
        <f t="shared" si="5"/>
        <v>1298994.8899999999</v>
      </c>
      <c r="H117">
        <f t="shared" si="6"/>
        <v>451399.10000000009</v>
      </c>
      <c r="I117">
        <f t="shared" si="7"/>
        <v>0.257884283526362</v>
      </c>
    </row>
    <row r="118" spans="1:9" x14ac:dyDescent="0.25">
      <c r="A118">
        <v>1654271.99</v>
      </c>
      <c r="B118">
        <v>68951.899999999994</v>
      </c>
      <c r="C118">
        <v>66941</v>
      </c>
      <c r="D118" t="s">
        <v>18</v>
      </c>
      <c r="E118">
        <v>1993485.99</v>
      </c>
      <c r="F118">
        <f t="shared" si="4"/>
        <v>0.16784994666034736</v>
      </c>
      <c r="G118">
        <f t="shared" si="5"/>
        <v>1790164.89</v>
      </c>
      <c r="H118">
        <f t="shared" si="6"/>
        <v>203321.10000000009</v>
      </c>
      <c r="I118">
        <f t="shared" si="7"/>
        <v>0.10199274086696747</v>
      </c>
    </row>
    <row r="119" spans="1:9" x14ac:dyDescent="0.25">
      <c r="A119">
        <v>1924554.99</v>
      </c>
      <c r="B119">
        <v>53382.9</v>
      </c>
      <c r="C119">
        <v>76287</v>
      </c>
      <c r="D119" t="s">
        <v>18</v>
      </c>
      <c r="E119">
        <v>2524464.9900000002</v>
      </c>
      <c r="F119">
        <f t="shared" si="4"/>
        <v>0.21255795929492055</v>
      </c>
      <c r="G119">
        <f t="shared" si="5"/>
        <v>2054224.89</v>
      </c>
      <c r="H119">
        <f t="shared" si="6"/>
        <v>470240.10000000033</v>
      </c>
      <c r="I119">
        <f t="shared" si="7"/>
        <v>0.18627317148890241</v>
      </c>
    </row>
    <row r="120" spans="1:9" x14ac:dyDescent="0.25">
      <c r="A120">
        <v>76770.990000000005</v>
      </c>
      <c r="B120">
        <v>122173.9</v>
      </c>
      <c r="C120">
        <v>113358</v>
      </c>
      <c r="D120" t="s">
        <v>18</v>
      </c>
      <c r="E120">
        <v>1259190.99</v>
      </c>
      <c r="F120">
        <f t="shared" si="4"/>
        <v>0.10602288732748505</v>
      </c>
      <c r="G120">
        <f t="shared" si="5"/>
        <v>312302.89</v>
      </c>
      <c r="H120">
        <f t="shared" si="6"/>
        <v>946888.1</v>
      </c>
      <c r="I120">
        <f t="shared" si="7"/>
        <v>0.75198131778245969</v>
      </c>
    </row>
    <row r="121" spans="1:9" x14ac:dyDescent="0.25">
      <c r="A121">
        <v>1706659.99</v>
      </c>
      <c r="B121">
        <v>137048.9</v>
      </c>
      <c r="C121">
        <v>90330</v>
      </c>
      <c r="D121" t="s">
        <v>18</v>
      </c>
      <c r="E121">
        <v>542567.99</v>
      </c>
      <c r="F121">
        <f t="shared" si="4"/>
        <v>4.5683796443993008E-2</v>
      </c>
      <c r="G121">
        <f t="shared" si="5"/>
        <v>1934038.89</v>
      </c>
      <c r="H121">
        <f t="shared" si="6"/>
        <v>-1391470.9</v>
      </c>
      <c r="I121">
        <f t="shared" si="7"/>
        <v>-2.5646019036250185</v>
      </c>
    </row>
    <row r="122" spans="1:9" x14ac:dyDescent="0.25">
      <c r="A122">
        <v>971653.99</v>
      </c>
      <c r="B122">
        <v>72463.899999999994</v>
      </c>
      <c r="C122">
        <v>66502</v>
      </c>
      <c r="D122" t="s">
        <v>18</v>
      </c>
      <c r="E122">
        <v>352955.99</v>
      </c>
      <c r="F122">
        <f t="shared" si="4"/>
        <v>2.971861572749257E-2</v>
      </c>
      <c r="G122">
        <f t="shared" si="5"/>
        <v>1110619.8900000001</v>
      </c>
      <c r="H122">
        <f t="shared" si="6"/>
        <v>-757663.90000000014</v>
      </c>
      <c r="I122">
        <f t="shared" si="7"/>
        <v>-2.1466242859343461</v>
      </c>
    </row>
    <row r="123" spans="1:9" x14ac:dyDescent="0.25">
      <c r="A123">
        <v>1811520.99</v>
      </c>
      <c r="B123">
        <v>106189.9</v>
      </c>
      <c r="C123">
        <v>98677</v>
      </c>
      <c r="D123" t="s">
        <v>18</v>
      </c>
      <c r="E123">
        <v>604010.99</v>
      </c>
      <c r="F123">
        <f t="shared" si="4"/>
        <v>5.0857248539661726E-2</v>
      </c>
      <c r="G123">
        <f t="shared" si="5"/>
        <v>2016387.89</v>
      </c>
      <c r="H123">
        <f t="shared" si="6"/>
        <v>-1412376.9</v>
      </c>
      <c r="I123">
        <f t="shared" si="7"/>
        <v>-2.33832980423088</v>
      </c>
    </row>
    <row r="124" spans="1:9" x14ac:dyDescent="0.25">
      <c r="A124">
        <v>403285.99</v>
      </c>
      <c r="B124">
        <v>74520.899999999994</v>
      </c>
      <c r="C124">
        <v>47972</v>
      </c>
      <c r="D124" t="s">
        <v>18</v>
      </c>
      <c r="E124">
        <v>787895.99</v>
      </c>
      <c r="F124">
        <f t="shared" si="4"/>
        <v>6.6340220377170328E-2</v>
      </c>
      <c r="G124">
        <f t="shared" si="5"/>
        <v>525778.89</v>
      </c>
      <c r="H124">
        <f t="shared" si="6"/>
        <v>262117.09999999998</v>
      </c>
      <c r="I124">
        <f t="shared" si="7"/>
        <v>0.33267982490937664</v>
      </c>
    </row>
    <row r="125" spans="1:9" x14ac:dyDescent="0.25">
      <c r="A125">
        <v>1144034.99</v>
      </c>
      <c r="B125">
        <v>98523.9</v>
      </c>
      <c r="C125">
        <v>52896</v>
      </c>
      <c r="D125" t="s">
        <v>18</v>
      </c>
      <c r="E125">
        <v>2061628.99</v>
      </c>
      <c r="F125">
        <f t="shared" si="4"/>
        <v>0.17358753346690228</v>
      </c>
      <c r="G125">
        <f t="shared" si="5"/>
        <v>1295454.8899999999</v>
      </c>
      <c r="H125">
        <f t="shared" si="6"/>
        <v>766174.10000000009</v>
      </c>
      <c r="I125">
        <f t="shared" si="7"/>
        <v>0.37163529602870016</v>
      </c>
    </row>
    <row r="126" spans="1:9" x14ac:dyDescent="0.25">
      <c r="A126">
        <v>1898414.99</v>
      </c>
      <c r="B126">
        <v>115191.9</v>
      </c>
      <c r="C126">
        <v>87803</v>
      </c>
      <c r="D126" t="s">
        <v>36</v>
      </c>
      <c r="E126">
        <v>1951631.99</v>
      </c>
      <c r="F126">
        <f t="shared" si="4"/>
        <v>0.22067272454097617</v>
      </c>
      <c r="G126">
        <f t="shared" si="5"/>
        <v>2101409.8899999997</v>
      </c>
      <c r="H126">
        <f t="shared" si="6"/>
        <v>-149777.89999999967</v>
      </c>
      <c r="I126">
        <f t="shared" si="7"/>
        <v>-7.674495026083257E-2</v>
      </c>
    </row>
    <row r="127" spans="1:9" x14ac:dyDescent="0.25">
      <c r="A127">
        <v>767013.99</v>
      </c>
      <c r="B127">
        <v>125165.9</v>
      </c>
      <c r="C127">
        <v>62271</v>
      </c>
      <c r="D127" t="s">
        <v>36</v>
      </c>
      <c r="E127">
        <v>491939.99</v>
      </c>
      <c r="F127">
        <f t="shared" si="4"/>
        <v>5.5624082029912085E-2</v>
      </c>
      <c r="G127">
        <f t="shared" si="5"/>
        <v>954450.89</v>
      </c>
      <c r="H127">
        <f t="shared" si="6"/>
        <v>-462510.9</v>
      </c>
      <c r="I127">
        <f t="shared" si="7"/>
        <v>-0.94017747977756394</v>
      </c>
    </row>
    <row r="128" spans="1:9" x14ac:dyDescent="0.25">
      <c r="A128">
        <v>1281757.99</v>
      </c>
      <c r="B128">
        <v>117275.9</v>
      </c>
      <c r="C128">
        <v>87831</v>
      </c>
      <c r="D128" t="s">
        <v>36</v>
      </c>
      <c r="E128">
        <v>2946679.99</v>
      </c>
      <c r="F128">
        <f t="shared" si="4"/>
        <v>0.33318366632413954</v>
      </c>
      <c r="G128">
        <f t="shared" si="5"/>
        <v>1486864.89</v>
      </c>
      <c r="H128">
        <f t="shared" si="6"/>
        <v>1459815.1000000003</v>
      </c>
      <c r="I128">
        <f t="shared" si="7"/>
        <v>0.4954101242598794</v>
      </c>
    </row>
    <row r="129" spans="1:9" x14ac:dyDescent="0.25">
      <c r="A129">
        <v>377619.99</v>
      </c>
      <c r="B129">
        <v>128096.9</v>
      </c>
      <c r="C129">
        <v>93521</v>
      </c>
      <c r="D129" t="s">
        <v>36</v>
      </c>
      <c r="E129">
        <v>934324.99</v>
      </c>
      <c r="F129">
        <f t="shared" si="4"/>
        <v>0.10564493829086102</v>
      </c>
      <c r="G129">
        <f t="shared" si="5"/>
        <v>599237.89</v>
      </c>
      <c r="H129">
        <f t="shared" si="6"/>
        <v>335087.09999999998</v>
      </c>
      <c r="I129">
        <f t="shared" si="7"/>
        <v>0.35864084080636649</v>
      </c>
    </row>
    <row r="130" spans="1:9" x14ac:dyDescent="0.25">
      <c r="A130">
        <v>1831011.99</v>
      </c>
      <c r="B130">
        <v>71497.899999999994</v>
      </c>
      <c r="C130">
        <v>99314</v>
      </c>
      <c r="D130" t="s">
        <v>36</v>
      </c>
      <c r="E130">
        <v>2409781.9900000002</v>
      </c>
      <c r="F130">
        <f t="shared" si="4"/>
        <v>0.27247614304737616</v>
      </c>
      <c r="G130">
        <f t="shared" si="5"/>
        <v>2001823.89</v>
      </c>
      <c r="H130">
        <f t="shared" si="6"/>
        <v>407958.10000000033</v>
      </c>
      <c r="I130">
        <f t="shared" si="7"/>
        <v>0.16929253421800214</v>
      </c>
    </row>
    <row r="131" spans="1:9" x14ac:dyDescent="0.25">
      <c r="A131">
        <v>1414192.99</v>
      </c>
      <c r="B131">
        <v>59725.9</v>
      </c>
      <c r="C131">
        <v>38668</v>
      </c>
      <c r="D131" t="s">
        <v>36</v>
      </c>
      <c r="E131">
        <v>109651.99</v>
      </c>
      <c r="F131">
        <f t="shared" ref="F131:F194" si="8">IFERROR(E131/SUMIFS($E$2:$E$272, $D$2:$D$272, $D131, $D$2:$D$272, D131),"")</f>
        <v>1.2398445766734883E-2</v>
      </c>
      <c r="G131">
        <f t="shared" ref="G131:G194" si="9">SUM(A131:C131)</f>
        <v>1512586.89</v>
      </c>
      <c r="H131">
        <f t="shared" ref="H131:H194" si="10">E131-G131</f>
        <v>-1402934.9</v>
      </c>
      <c r="I131">
        <f t="shared" ref="I131:I194" si="11">H131/E131</f>
        <v>-12.794431728963604</v>
      </c>
    </row>
    <row r="132" spans="1:9" x14ac:dyDescent="0.25">
      <c r="A132">
        <v>426133.99</v>
      </c>
      <c r="B132">
        <v>126042.9</v>
      </c>
      <c r="C132">
        <v>41114</v>
      </c>
      <c r="D132" t="s">
        <v>37</v>
      </c>
      <c r="E132">
        <v>1713378.99</v>
      </c>
      <c r="F132">
        <f t="shared" si="8"/>
        <v>0.24061604861933958</v>
      </c>
      <c r="G132">
        <f t="shared" si="9"/>
        <v>593290.89</v>
      </c>
      <c r="H132">
        <f t="shared" si="10"/>
        <v>1120088.1000000001</v>
      </c>
      <c r="I132">
        <f t="shared" si="11"/>
        <v>0.65373049776920644</v>
      </c>
    </row>
    <row r="133" spans="1:9" x14ac:dyDescent="0.25">
      <c r="A133">
        <v>1325060.99</v>
      </c>
      <c r="B133">
        <v>117884.9</v>
      </c>
      <c r="C133">
        <v>69464</v>
      </c>
      <c r="D133" t="s">
        <v>37</v>
      </c>
      <c r="E133">
        <v>1133511.99</v>
      </c>
      <c r="F133">
        <f t="shared" si="8"/>
        <v>0.15918321497361443</v>
      </c>
      <c r="G133">
        <f t="shared" si="9"/>
        <v>1512409.89</v>
      </c>
      <c r="H133">
        <f t="shared" si="10"/>
        <v>-378897.89999999991</v>
      </c>
      <c r="I133">
        <f t="shared" si="11"/>
        <v>-0.33426898289801055</v>
      </c>
    </row>
    <row r="134" spans="1:9" x14ac:dyDescent="0.25">
      <c r="A134">
        <v>905087.99</v>
      </c>
      <c r="B134">
        <v>105388.9</v>
      </c>
      <c r="C134">
        <v>116151</v>
      </c>
      <c r="D134" t="s">
        <v>37</v>
      </c>
      <c r="E134">
        <v>1513242.99</v>
      </c>
      <c r="F134">
        <f t="shared" si="8"/>
        <v>0.21251022160293609</v>
      </c>
      <c r="G134">
        <f t="shared" si="9"/>
        <v>1126627.8900000001</v>
      </c>
      <c r="H134">
        <f t="shared" si="10"/>
        <v>386615.09999999986</v>
      </c>
      <c r="I134">
        <f t="shared" si="11"/>
        <v>0.2554877852102258</v>
      </c>
    </row>
    <row r="135" spans="1:9" x14ac:dyDescent="0.25">
      <c r="A135">
        <v>1606788.99</v>
      </c>
      <c r="B135">
        <v>120739.9</v>
      </c>
      <c r="C135">
        <v>65992</v>
      </c>
      <c r="D135" t="s">
        <v>37</v>
      </c>
      <c r="E135">
        <v>2760666.99</v>
      </c>
      <c r="F135">
        <f t="shared" si="8"/>
        <v>0.38769051480410993</v>
      </c>
      <c r="G135">
        <f t="shared" si="9"/>
        <v>1793520.89</v>
      </c>
      <c r="H135">
        <f t="shared" si="10"/>
        <v>967146.10000000033</v>
      </c>
      <c r="I135">
        <f t="shared" si="11"/>
        <v>0.35033059166618291</v>
      </c>
    </row>
    <row r="136" spans="1:9" x14ac:dyDescent="0.25">
      <c r="A136">
        <v>1313644.99</v>
      </c>
      <c r="B136">
        <v>115013.9</v>
      </c>
      <c r="C136">
        <v>43392</v>
      </c>
      <c r="D136" t="s">
        <v>13</v>
      </c>
      <c r="E136">
        <v>581341.99</v>
      </c>
      <c r="F136">
        <f t="shared" si="8"/>
        <v>9.1860539226977719E-2</v>
      </c>
      <c r="G136">
        <f t="shared" si="9"/>
        <v>1472050.89</v>
      </c>
      <c r="H136">
        <f t="shared" si="10"/>
        <v>-890708.89999999991</v>
      </c>
      <c r="I136">
        <f t="shared" si="11"/>
        <v>-1.5321599253479006</v>
      </c>
    </row>
    <row r="137" spans="1:9" x14ac:dyDescent="0.25">
      <c r="A137">
        <v>280581.99</v>
      </c>
      <c r="B137">
        <v>84113.9</v>
      </c>
      <c r="C137">
        <v>54340</v>
      </c>
      <c r="D137" t="s">
        <v>13</v>
      </c>
      <c r="E137">
        <v>1922351.99</v>
      </c>
      <c r="F137">
        <f t="shared" si="8"/>
        <v>0.30375973768117742</v>
      </c>
      <c r="G137">
        <f t="shared" si="9"/>
        <v>419035.89</v>
      </c>
      <c r="H137">
        <f t="shared" si="10"/>
        <v>1503316.1</v>
      </c>
      <c r="I137">
        <f t="shared" si="11"/>
        <v>0.78201916601131938</v>
      </c>
    </row>
    <row r="138" spans="1:9" x14ac:dyDescent="0.25">
      <c r="A138">
        <v>62911.99</v>
      </c>
      <c r="B138">
        <v>124929.9</v>
      </c>
      <c r="C138">
        <v>111495</v>
      </c>
      <c r="D138" t="s">
        <v>13</v>
      </c>
      <c r="E138">
        <v>2414626.9900000002</v>
      </c>
      <c r="F138">
        <f t="shared" si="8"/>
        <v>0.38154638947276825</v>
      </c>
      <c r="G138">
        <f t="shared" si="9"/>
        <v>299336.89</v>
      </c>
      <c r="H138">
        <f t="shared" si="10"/>
        <v>2115290.1</v>
      </c>
      <c r="I138">
        <f t="shared" si="11"/>
        <v>0.87603182966160742</v>
      </c>
    </row>
    <row r="139" spans="1:9" x14ac:dyDescent="0.25">
      <c r="A139">
        <v>1345684.99</v>
      </c>
      <c r="B139">
        <v>116947.9</v>
      </c>
      <c r="C139">
        <v>63356</v>
      </c>
      <c r="D139" t="s">
        <v>13</v>
      </c>
      <c r="E139">
        <v>82682.990000000005</v>
      </c>
      <c r="F139">
        <f t="shared" si="8"/>
        <v>1.3065122039952434E-2</v>
      </c>
      <c r="G139">
        <f t="shared" si="9"/>
        <v>1525988.89</v>
      </c>
      <c r="H139">
        <f t="shared" si="10"/>
        <v>-1443305.9</v>
      </c>
      <c r="I139">
        <f t="shared" si="11"/>
        <v>-17.455898728384156</v>
      </c>
    </row>
    <row r="140" spans="1:9" x14ac:dyDescent="0.25">
      <c r="A140">
        <v>793672.99</v>
      </c>
      <c r="B140">
        <v>105752.9</v>
      </c>
      <c r="C140">
        <v>69551</v>
      </c>
      <c r="D140" t="s">
        <v>13</v>
      </c>
      <c r="E140">
        <v>1327523.99</v>
      </c>
      <c r="F140">
        <f t="shared" si="8"/>
        <v>0.20976821157912398</v>
      </c>
      <c r="G140">
        <f t="shared" si="9"/>
        <v>968976.89</v>
      </c>
      <c r="H140">
        <f t="shared" si="10"/>
        <v>358547.1</v>
      </c>
      <c r="I140">
        <f t="shared" si="11"/>
        <v>0.27008709650512602</v>
      </c>
    </row>
    <row r="141" spans="1:9" x14ac:dyDescent="0.25">
      <c r="A141">
        <v>428588.99</v>
      </c>
      <c r="B141">
        <v>121691.9</v>
      </c>
      <c r="C141">
        <v>94738</v>
      </c>
      <c r="D141" t="s">
        <v>26</v>
      </c>
      <c r="E141">
        <v>970840.99</v>
      </c>
      <c r="F141">
        <f t="shared" si="8"/>
        <v>0.15650756507136257</v>
      </c>
      <c r="G141">
        <f t="shared" si="9"/>
        <v>645018.89</v>
      </c>
      <c r="H141">
        <f t="shared" si="10"/>
        <v>325822.09999999998</v>
      </c>
      <c r="I141">
        <f t="shared" si="11"/>
        <v>0.33560809994229845</v>
      </c>
    </row>
    <row r="142" spans="1:9" x14ac:dyDescent="0.25">
      <c r="A142">
        <v>991833.99</v>
      </c>
      <c r="B142">
        <v>66858.899999999994</v>
      </c>
      <c r="C142">
        <v>65021</v>
      </c>
      <c r="D142" t="s">
        <v>26</v>
      </c>
      <c r="E142">
        <v>1662457.99</v>
      </c>
      <c r="F142">
        <f t="shared" si="8"/>
        <v>0.26800192279513418</v>
      </c>
      <c r="G142">
        <f t="shared" si="9"/>
        <v>1123713.8899999999</v>
      </c>
      <c r="H142">
        <f t="shared" si="10"/>
        <v>538744.10000000009</v>
      </c>
      <c r="I142">
        <f t="shared" si="11"/>
        <v>0.32406479035298819</v>
      </c>
    </row>
    <row r="143" spans="1:9" x14ac:dyDescent="0.25">
      <c r="A143">
        <v>1874331.99</v>
      </c>
      <c r="B143">
        <v>111443.9</v>
      </c>
      <c r="C143">
        <v>118292</v>
      </c>
      <c r="D143" t="s">
        <v>26</v>
      </c>
      <c r="E143">
        <v>1831174.99</v>
      </c>
      <c r="F143">
        <f t="shared" si="8"/>
        <v>0.29520049303282581</v>
      </c>
      <c r="G143">
        <f t="shared" si="9"/>
        <v>2104067.8899999997</v>
      </c>
      <c r="H143">
        <f t="shared" si="10"/>
        <v>-272892.89999999967</v>
      </c>
      <c r="I143">
        <f t="shared" si="11"/>
        <v>-0.14902611792442605</v>
      </c>
    </row>
    <row r="144" spans="1:9" x14ac:dyDescent="0.25">
      <c r="A144">
        <v>993777.99</v>
      </c>
      <c r="B144">
        <v>133429.9</v>
      </c>
      <c r="C144">
        <v>119502</v>
      </c>
      <c r="D144" t="s">
        <v>26</v>
      </c>
      <c r="E144">
        <v>419013.99</v>
      </c>
      <c r="F144">
        <f t="shared" si="8"/>
        <v>6.7548506893735774E-2</v>
      </c>
      <c r="G144">
        <f t="shared" si="9"/>
        <v>1246709.8899999999</v>
      </c>
      <c r="H144">
        <f t="shared" si="10"/>
        <v>-827695.89999999991</v>
      </c>
      <c r="I144">
        <f t="shared" si="11"/>
        <v>-1.9753419211611525</v>
      </c>
    </row>
    <row r="145" spans="1:9" x14ac:dyDescent="0.25">
      <c r="A145">
        <v>84190.99</v>
      </c>
      <c r="B145">
        <v>87091.9</v>
      </c>
      <c r="C145">
        <v>40147</v>
      </c>
      <c r="D145" t="s">
        <v>26</v>
      </c>
      <c r="E145">
        <v>1319668.99</v>
      </c>
      <c r="F145">
        <f t="shared" si="8"/>
        <v>0.21274151220694165</v>
      </c>
      <c r="G145">
        <f t="shared" si="9"/>
        <v>211429.89</v>
      </c>
      <c r="H145">
        <f t="shared" si="10"/>
        <v>1108239.1000000001</v>
      </c>
      <c r="I145">
        <f t="shared" si="11"/>
        <v>0.83978566473703387</v>
      </c>
    </row>
    <row r="146" spans="1:9" x14ac:dyDescent="0.25">
      <c r="A146">
        <v>1869665.99</v>
      </c>
      <c r="B146">
        <v>139938.9</v>
      </c>
      <c r="C146">
        <v>118554</v>
      </c>
      <c r="D146" t="s">
        <v>42</v>
      </c>
      <c r="E146">
        <v>1896355.99</v>
      </c>
      <c r="F146">
        <f t="shared" si="8"/>
        <v>0.24129309834725199</v>
      </c>
      <c r="G146">
        <f t="shared" si="9"/>
        <v>2128158.8899999997</v>
      </c>
      <c r="H146">
        <f t="shared" si="10"/>
        <v>-231802.89999999967</v>
      </c>
      <c r="I146">
        <f t="shared" si="11"/>
        <v>-0.12223596266859139</v>
      </c>
    </row>
    <row r="147" spans="1:9" x14ac:dyDescent="0.25">
      <c r="A147">
        <v>1873452.99</v>
      </c>
      <c r="B147">
        <v>68891.899999999994</v>
      </c>
      <c r="C147">
        <v>100048</v>
      </c>
      <c r="D147" t="s">
        <v>42</v>
      </c>
      <c r="E147">
        <v>547389.99</v>
      </c>
      <c r="F147">
        <f t="shared" si="8"/>
        <v>6.9650122333503053E-2</v>
      </c>
      <c r="G147">
        <f t="shared" si="9"/>
        <v>2042392.89</v>
      </c>
      <c r="H147">
        <f t="shared" si="10"/>
        <v>-1495002.9</v>
      </c>
      <c r="I147">
        <f t="shared" si="11"/>
        <v>-2.7311476777279027</v>
      </c>
    </row>
    <row r="148" spans="1:9" x14ac:dyDescent="0.25">
      <c r="A148">
        <v>285488.99</v>
      </c>
      <c r="B148">
        <v>133076.9</v>
      </c>
      <c r="C148">
        <v>113758</v>
      </c>
      <c r="D148" t="s">
        <v>42</v>
      </c>
      <c r="E148">
        <v>2566559.9900000002</v>
      </c>
      <c r="F148">
        <f t="shared" si="8"/>
        <v>0.32657012467431928</v>
      </c>
      <c r="G148">
        <f t="shared" si="9"/>
        <v>532323.89</v>
      </c>
      <c r="H148">
        <f t="shared" si="10"/>
        <v>2034236.1</v>
      </c>
      <c r="I148">
        <f t="shared" si="11"/>
        <v>0.79259246147603191</v>
      </c>
    </row>
    <row r="149" spans="1:9" x14ac:dyDescent="0.25">
      <c r="A149">
        <v>912331.99</v>
      </c>
      <c r="B149">
        <v>59714.9</v>
      </c>
      <c r="C149">
        <v>70942</v>
      </c>
      <c r="D149" t="s">
        <v>42</v>
      </c>
      <c r="E149">
        <v>2848832.99</v>
      </c>
      <c r="F149">
        <f t="shared" si="8"/>
        <v>0.36248665464492563</v>
      </c>
      <c r="G149">
        <f t="shared" si="9"/>
        <v>1042988.89</v>
      </c>
      <c r="H149">
        <f t="shared" si="10"/>
        <v>1805844.1</v>
      </c>
      <c r="I149">
        <f t="shared" si="11"/>
        <v>0.63388907188974952</v>
      </c>
    </row>
    <row r="150" spans="1:9" x14ac:dyDescent="0.25">
      <c r="A150">
        <v>709772.99</v>
      </c>
      <c r="B150">
        <v>95324.9</v>
      </c>
      <c r="C150">
        <v>66426</v>
      </c>
      <c r="D150" t="s">
        <v>15</v>
      </c>
      <c r="E150">
        <v>233808.99</v>
      </c>
      <c r="F150">
        <f t="shared" si="8"/>
        <v>1.8175693241219669E-2</v>
      </c>
      <c r="G150">
        <f t="shared" si="9"/>
        <v>871523.89</v>
      </c>
      <c r="H150">
        <f t="shared" si="10"/>
        <v>-637714.9</v>
      </c>
      <c r="I150">
        <f t="shared" si="11"/>
        <v>-2.7275037627937233</v>
      </c>
    </row>
    <row r="151" spans="1:9" x14ac:dyDescent="0.25">
      <c r="A151">
        <v>1654682.99</v>
      </c>
      <c r="B151">
        <v>124855.9</v>
      </c>
      <c r="C151">
        <v>56673</v>
      </c>
      <c r="D151" t="s">
        <v>15</v>
      </c>
      <c r="E151">
        <v>665469.99</v>
      </c>
      <c r="F151">
        <f t="shared" si="8"/>
        <v>5.1731879084193987E-2</v>
      </c>
      <c r="G151">
        <f t="shared" si="9"/>
        <v>1836211.89</v>
      </c>
      <c r="H151">
        <f t="shared" si="10"/>
        <v>-1170741.8999999999</v>
      </c>
      <c r="I151">
        <f t="shared" si="11"/>
        <v>-1.7592707674165742</v>
      </c>
    </row>
    <row r="152" spans="1:9" x14ac:dyDescent="0.25">
      <c r="A152">
        <v>1662821.99</v>
      </c>
      <c r="B152">
        <v>111347.9</v>
      </c>
      <c r="C152">
        <v>78968</v>
      </c>
      <c r="D152" t="s">
        <v>15</v>
      </c>
      <c r="E152">
        <v>2758380.99</v>
      </c>
      <c r="F152">
        <f t="shared" si="8"/>
        <v>0.21442925148708708</v>
      </c>
      <c r="G152">
        <f t="shared" si="9"/>
        <v>1853137.89</v>
      </c>
      <c r="H152">
        <f t="shared" si="10"/>
        <v>905243.10000000033</v>
      </c>
      <c r="I152">
        <f t="shared" si="11"/>
        <v>0.32817913960464185</v>
      </c>
    </row>
    <row r="153" spans="1:9" x14ac:dyDescent="0.25">
      <c r="A153">
        <v>1512091.99</v>
      </c>
      <c r="B153">
        <v>85478.9</v>
      </c>
      <c r="C153">
        <v>119854</v>
      </c>
      <c r="D153" t="s">
        <v>15</v>
      </c>
      <c r="E153">
        <v>1174263.99</v>
      </c>
      <c r="F153">
        <f t="shared" si="8"/>
        <v>9.1284180588824426E-2</v>
      </c>
      <c r="G153">
        <f t="shared" si="9"/>
        <v>1717424.89</v>
      </c>
      <c r="H153">
        <f t="shared" si="10"/>
        <v>-543160.89999999991</v>
      </c>
      <c r="I153">
        <f t="shared" si="11"/>
        <v>-0.46255433584402084</v>
      </c>
    </row>
    <row r="154" spans="1:9" x14ac:dyDescent="0.25">
      <c r="A154">
        <v>893005.99</v>
      </c>
      <c r="B154">
        <v>53014.9</v>
      </c>
      <c r="C154">
        <v>73197</v>
      </c>
      <c r="D154" t="s">
        <v>15</v>
      </c>
      <c r="E154">
        <v>629490.99</v>
      </c>
      <c r="F154">
        <f t="shared" si="8"/>
        <v>4.8934966668098087E-2</v>
      </c>
      <c r="G154">
        <f t="shared" si="9"/>
        <v>1019217.89</v>
      </c>
      <c r="H154">
        <f t="shared" si="10"/>
        <v>-389726.9</v>
      </c>
      <c r="I154">
        <f t="shared" si="11"/>
        <v>-0.61911434189073944</v>
      </c>
    </row>
    <row r="155" spans="1:9" x14ac:dyDescent="0.25">
      <c r="A155">
        <v>988486.99</v>
      </c>
      <c r="B155">
        <v>131645.9</v>
      </c>
      <c r="C155">
        <v>36296</v>
      </c>
      <c r="D155" t="s">
        <v>15</v>
      </c>
      <c r="E155">
        <v>917606.99</v>
      </c>
      <c r="F155">
        <f t="shared" si="8"/>
        <v>7.1332343406636869E-2</v>
      </c>
      <c r="G155">
        <f t="shared" si="9"/>
        <v>1156428.8899999999</v>
      </c>
      <c r="H155">
        <f t="shared" si="10"/>
        <v>-238821.89999999991</v>
      </c>
      <c r="I155">
        <f t="shared" si="11"/>
        <v>-0.26026599906349873</v>
      </c>
    </row>
    <row r="156" spans="1:9" x14ac:dyDescent="0.25">
      <c r="A156">
        <v>682450.99</v>
      </c>
      <c r="B156">
        <v>119982.9</v>
      </c>
      <c r="C156">
        <v>90778</v>
      </c>
      <c r="D156" t="s">
        <v>15</v>
      </c>
      <c r="E156">
        <v>1470792.99</v>
      </c>
      <c r="F156">
        <f t="shared" si="8"/>
        <v>0.11433556172316672</v>
      </c>
      <c r="G156">
        <f t="shared" si="9"/>
        <v>893211.89</v>
      </c>
      <c r="H156">
        <f t="shared" si="10"/>
        <v>577581.1</v>
      </c>
      <c r="I156">
        <f t="shared" si="11"/>
        <v>0.39270047105677325</v>
      </c>
    </row>
    <row r="157" spans="1:9" x14ac:dyDescent="0.25">
      <c r="A157">
        <v>1091617.99</v>
      </c>
      <c r="B157">
        <v>136386.9</v>
      </c>
      <c r="C157">
        <v>84006</v>
      </c>
      <c r="D157" t="s">
        <v>15</v>
      </c>
      <c r="E157">
        <v>2342700.9900000002</v>
      </c>
      <c r="F157">
        <f t="shared" si="8"/>
        <v>0.18211538636791355</v>
      </c>
      <c r="G157">
        <f t="shared" si="9"/>
        <v>1312010.8899999999</v>
      </c>
      <c r="H157">
        <f t="shared" si="10"/>
        <v>1030690.1000000003</v>
      </c>
      <c r="I157">
        <f t="shared" si="11"/>
        <v>0.43995802469012496</v>
      </c>
    </row>
    <row r="158" spans="1:9" x14ac:dyDescent="0.25">
      <c r="A158">
        <v>1449131.99</v>
      </c>
      <c r="B158">
        <v>88678.9</v>
      </c>
      <c r="C158">
        <v>49148</v>
      </c>
      <c r="D158" t="s">
        <v>15</v>
      </c>
      <c r="E158">
        <v>2671311.9900000002</v>
      </c>
      <c r="F158">
        <f t="shared" si="8"/>
        <v>0.20766073743285951</v>
      </c>
      <c r="G158">
        <f t="shared" si="9"/>
        <v>1586958.89</v>
      </c>
      <c r="H158">
        <f t="shared" si="10"/>
        <v>1084353.1000000003</v>
      </c>
      <c r="I158">
        <f t="shared" si="11"/>
        <v>0.4059252921632715</v>
      </c>
    </row>
    <row r="159" spans="1:9" x14ac:dyDescent="0.25">
      <c r="A159">
        <v>376431.99</v>
      </c>
      <c r="B159">
        <v>71866.899999999994</v>
      </c>
      <c r="C159">
        <v>69615</v>
      </c>
      <c r="D159" t="s">
        <v>28</v>
      </c>
      <c r="E159">
        <v>859121.99</v>
      </c>
      <c r="F159">
        <f t="shared" si="8"/>
        <v>0.1631075724489591</v>
      </c>
      <c r="G159">
        <f t="shared" si="9"/>
        <v>517913.89</v>
      </c>
      <c r="H159">
        <f t="shared" si="10"/>
        <v>341208.1</v>
      </c>
      <c r="I159">
        <f t="shared" si="11"/>
        <v>0.39715908098220137</v>
      </c>
    </row>
    <row r="160" spans="1:9" x14ac:dyDescent="0.25">
      <c r="A160">
        <v>1127721.99</v>
      </c>
      <c r="B160">
        <v>61467.9</v>
      </c>
      <c r="C160">
        <v>112405</v>
      </c>
      <c r="D160" t="s">
        <v>28</v>
      </c>
      <c r="E160">
        <v>1655145.99</v>
      </c>
      <c r="F160">
        <f t="shared" si="8"/>
        <v>0.31423575187212832</v>
      </c>
      <c r="G160">
        <f t="shared" si="9"/>
        <v>1301594.8899999999</v>
      </c>
      <c r="H160">
        <f t="shared" si="10"/>
        <v>353551.10000000009</v>
      </c>
      <c r="I160">
        <f t="shared" si="11"/>
        <v>0.21360719968877193</v>
      </c>
    </row>
    <row r="161" spans="1:9" x14ac:dyDescent="0.25">
      <c r="A161">
        <v>1090234.99</v>
      </c>
      <c r="B161">
        <v>112746.9</v>
      </c>
      <c r="C161">
        <v>55117</v>
      </c>
      <c r="D161" t="s">
        <v>28</v>
      </c>
      <c r="E161">
        <v>411626.99</v>
      </c>
      <c r="F161">
        <f t="shared" si="8"/>
        <v>7.8148947268096305E-2</v>
      </c>
      <c r="G161">
        <f t="shared" si="9"/>
        <v>1258098.8899999999</v>
      </c>
      <c r="H161">
        <f t="shared" si="10"/>
        <v>-846471.89999999991</v>
      </c>
      <c r="I161">
        <f t="shared" si="11"/>
        <v>-2.0564052420372141</v>
      </c>
    </row>
    <row r="162" spans="1:9" x14ac:dyDescent="0.25">
      <c r="A162">
        <v>963763.99</v>
      </c>
      <c r="B162">
        <v>101418.9</v>
      </c>
      <c r="C162">
        <v>47123</v>
      </c>
      <c r="D162" t="s">
        <v>28</v>
      </c>
      <c r="E162">
        <v>1247023.99</v>
      </c>
      <c r="F162">
        <f t="shared" si="8"/>
        <v>0.23675224026626887</v>
      </c>
      <c r="G162">
        <f t="shared" si="9"/>
        <v>1112305.8899999999</v>
      </c>
      <c r="H162">
        <f t="shared" si="10"/>
        <v>134718.10000000009</v>
      </c>
      <c r="I162">
        <f t="shared" si="11"/>
        <v>0.10803168269441239</v>
      </c>
    </row>
    <row r="163" spans="1:9" x14ac:dyDescent="0.25">
      <c r="A163">
        <v>675145.99</v>
      </c>
      <c r="B163">
        <v>87898.9</v>
      </c>
      <c r="C163">
        <v>101996</v>
      </c>
      <c r="D163" t="s">
        <v>28</v>
      </c>
      <c r="E163">
        <v>250970.99</v>
      </c>
      <c r="F163">
        <f t="shared" si="8"/>
        <v>4.7647795552307984E-2</v>
      </c>
      <c r="G163">
        <f t="shared" si="9"/>
        <v>865040.89</v>
      </c>
      <c r="H163">
        <f t="shared" si="10"/>
        <v>-614069.9</v>
      </c>
      <c r="I163">
        <f t="shared" si="11"/>
        <v>-2.4467764182625253</v>
      </c>
    </row>
    <row r="164" spans="1:9" x14ac:dyDescent="0.25">
      <c r="A164">
        <v>965645.99</v>
      </c>
      <c r="B164">
        <v>50416.9</v>
      </c>
      <c r="C164">
        <v>31879</v>
      </c>
      <c r="D164" t="s">
        <v>28</v>
      </c>
      <c r="E164">
        <v>843320.99</v>
      </c>
      <c r="F164">
        <f t="shared" si="8"/>
        <v>0.16010769259223934</v>
      </c>
      <c r="G164">
        <f t="shared" si="9"/>
        <v>1047941.89</v>
      </c>
      <c r="H164">
        <f t="shared" si="10"/>
        <v>-204620.90000000002</v>
      </c>
      <c r="I164">
        <f t="shared" si="11"/>
        <v>-0.24263702958466624</v>
      </c>
    </row>
    <row r="165" spans="1:9" x14ac:dyDescent="0.25">
      <c r="A165">
        <v>1081346.99</v>
      </c>
      <c r="B165">
        <v>104034.9</v>
      </c>
      <c r="C165">
        <v>111462</v>
      </c>
      <c r="D165" t="s">
        <v>11</v>
      </c>
      <c r="E165">
        <v>2129557.9900000002</v>
      </c>
      <c r="F165">
        <f t="shared" si="8"/>
        <v>0.14857694812576105</v>
      </c>
      <c r="G165">
        <f t="shared" si="9"/>
        <v>1296843.8899999999</v>
      </c>
      <c r="H165">
        <f t="shared" si="10"/>
        <v>832714.10000000033</v>
      </c>
      <c r="I165">
        <f t="shared" si="11"/>
        <v>0.39102673132653232</v>
      </c>
    </row>
    <row r="166" spans="1:9" x14ac:dyDescent="0.25">
      <c r="A166">
        <v>661071.99</v>
      </c>
      <c r="B166">
        <v>61617.9</v>
      </c>
      <c r="C166">
        <v>30590</v>
      </c>
      <c r="D166" t="s">
        <v>11</v>
      </c>
      <c r="E166">
        <v>1736189.99</v>
      </c>
      <c r="F166">
        <f t="shared" si="8"/>
        <v>0.12113208998863449</v>
      </c>
      <c r="G166">
        <f t="shared" si="9"/>
        <v>753279.89</v>
      </c>
      <c r="H166">
        <f t="shared" si="10"/>
        <v>982910.1</v>
      </c>
      <c r="I166">
        <f t="shared" si="11"/>
        <v>0.56613049589117836</v>
      </c>
    </row>
    <row r="167" spans="1:9" x14ac:dyDescent="0.25">
      <c r="A167">
        <v>1237607.99</v>
      </c>
      <c r="B167">
        <v>94379.9</v>
      </c>
      <c r="C167">
        <v>71075</v>
      </c>
      <c r="D167" t="s">
        <v>11</v>
      </c>
      <c r="E167">
        <v>2256555.9900000002</v>
      </c>
      <c r="F167">
        <f t="shared" si="8"/>
        <v>0.15743746065778907</v>
      </c>
      <c r="G167">
        <f t="shared" si="9"/>
        <v>1403062.89</v>
      </c>
      <c r="H167">
        <f t="shared" si="10"/>
        <v>853493.10000000033</v>
      </c>
      <c r="I167">
        <f t="shared" si="11"/>
        <v>0.37822819543688796</v>
      </c>
    </row>
    <row r="168" spans="1:9" x14ac:dyDescent="0.25">
      <c r="A168">
        <v>1314588.99</v>
      </c>
      <c r="B168">
        <v>100486.9</v>
      </c>
      <c r="C168">
        <v>103424</v>
      </c>
      <c r="D168" t="s">
        <v>11</v>
      </c>
      <c r="E168">
        <v>2177681.9900000002</v>
      </c>
      <c r="F168">
        <f t="shared" si="8"/>
        <v>0.15193450734001102</v>
      </c>
      <c r="G168">
        <f t="shared" si="9"/>
        <v>1518499.89</v>
      </c>
      <c r="H168">
        <f t="shared" si="10"/>
        <v>659182.10000000033</v>
      </c>
      <c r="I168">
        <f t="shared" si="11"/>
        <v>0.30269897213045338</v>
      </c>
    </row>
    <row r="169" spans="1:9" x14ac:dyDescent="0.25">
      <c r="A169">
        <v>1420846.99</v>
      </c>
      <c r="B169">
        <v>79539.899999999994</v>
      </c>
      <c r="C169">
        <v>63485</v>
      </c>
      <c r="D169" t="s">
        <v>11</v>
      </c>
      <c r="E169">
        <v>471661.99</v>
      </c>
      <c r="F169">
        <f t="shared" si="8"/>
        <v>3.290734478713267E-2</v>
      </c>
      <c r="G169">
        <f t="shared" si="9"/>
        <v>1563871.89</v>
      </c>
      <c r="H169">
        <f t="shared" si="10"/>
        <v>-1092209.8999999999</v>
      </c>
      <c r="I169">
        <f t="shared" si="11"/>
        <v>-2.315662324199582</v>
      </c>
    </row>
    <row r="170" spans="1:9" x14ac:dyDescent="0.25">
      <c r="A170">
        <v>115854.99</v>
      </c>
      <c r="B170">
        <v>138855.9</v>
      </c>
      <c r="C170">
        <v>77127</v>
      </c>
      <c r="D170" t="s">
        <v>11</v>
      </c>
      <c r="E170">
        <v>694653.99</v>
      </c>
      <c r="F170">
        <f t="shared" si="8"/>
        <v>4.84652544435209E-2</v>
      </c>
      <c r="G170">
        <f t="shared" si="9"/>
        <v>331837.89</v>
      </c>
      <c r="H170">
        <f t="shared" si="10"/>
        <v>362816.1</v>
      </c>
      <c r="I170">
        <f t="shared" si="11"/>
        <v>0.52229758300243834</v>
      </c>
    </row>
    <row r="171" spans="1:9" x14ac:dyDescent="0.25">
      <c r="A171">
        <v>1791848.99</v>
      </c>
      <c r="B171">
        <v>79281.899999999994</v>
      </c>
      <c r="C171">
        <v>103100</v>
      </c>
      <c r="D171" t="s">
        <v>11</v>
      </c>
      <c r="E171">
        <v>1311427.99</v>
      </c>
      <c r="F171">
        <f t="shared" si="8"/>
        <v>9.149690656740514E-2</v>
      </c>
      <c r="G171">
        <f t="shared" si="9"/>
        <v>1974230.89</v>
      </c>
      <c r="H171">
        <f t="shared" si="10"/>
        <v>-662802.89999999991</v>
      </c>
      <c r="I171">
        <f t="shared" si="11"/>
        <v>-0.50540548551201803</v>
      </c>
    </row>
    <row r="172" spans="1:9" x14ac:dyDescent="0.25">
      <c r="A172">
        <v>859197.99</v>
      </c>
      <c r="B172">
        <v>93983.9</v>
      </c>
      <c r="C172">
        <v>71485</v>
      </c>
      <c r="D172" t="s">
        <v>11</v>
      </c>
      <c r="E172">
        <v>833587.99</v>
      </c>
      <c r="F172">
        <f t="shared" si="8"/>
        <v>5.8158528732287502E-2</v>
      </c>
      <c r="G172">
        <f t="shared" si="9"/>
        <v>1024666.89</v>
      </c>
      <c r="H172">
        <f t="shared" si="10"/>
        <v>-191078.90000000002</v>
      </c>
      <c r="I172">
        <f t="shared" si="11"/>
        <v>-0.22922463170324711</v>
      </c>
    </row>
    <row r="173" spans="1:9" x14ac:dyDescent="0.25">
      <c r="A173">
        <v>705193.99</v>
      </c>
      <c r="B173">
        <v>86704.9</v>
      </c>
      <c r="C173">
        <v>97281</v>
      </c>
      <c r="D173" t="s">
        <v>11</v>
      </c>
      <c r="E173">
        <v>2721712.99</v>
      </c>
      <c r="F173">
        <f t="shared" si="8"/>
        <v>0.18989095935745803</v>
      </c>
      <c r="G173">
        <f t="shared" si="9"/>
        <v>889179.89</v>
      </c>
      <c r="H173">
        <f t="shared" si="10"/>
        <v>1832533.1</v>
      </c>
      <c r="I173">
        <f t="shared" si="11"/>
        <v>0.67330137554290759</v>
      </c>
    </row>
    <row r="174" spans="1:9" x14ac:dyDescent="0.25">
      <c r="A174">
        <v>1674670.99</v>
      </c>
      <c r="B174">
        <v>107310.9</v>
      </c>
      <c r="C174">
        <v>50052</v>
      </c>
      <c r="D174" t="s">
        <v>43</v>
      </c>
      <c r="E174">
        <v>1867711.99</v>
      </c>
      <c r="F174">
        <f t="shared" si="8"/>
        <v>0.20372690127054585</v>
      </c>
      <c r="G174">
        <f t="shared" si="9"/>
        <v>1832033.89</v>
      </c>
      <c r="H174">
        <f t="shared" si="10"/>
        <v>35678.100000000093</v>
      </c>
      <c r="I174">
        <f t="shared" si="11"/>
        <v>1.9102570519986914E-2</v>
      </c>
    </row>
    <row r="175" spans="1:9" x14ac:dyDescent="0.25">
      <c r="A175">
        <v>1774454.99</v>
      </c>
      <c r="B175">
        <v>66246.899999999994</v>
      </c>
      <c r="C175">
        <v>105008</v>
      </c>
      <c r="D175" t="s">
        <v>43</v>
      </c>
      <c r="E175">
        <v>2193925.9900000002</v>
      </c>
      <c r="F175">
        <f t="shared" si="8"/>
        <v>0.23930977899842826</v>
      </c>
      <c r="G175">
        <f t="shared" si="9"/>
        <v>1945709.89</v>
      </c>
      <c r="H175">
        <f t="shared" si="10"/>
        <v>248216.10000000033</v>
      </c>
      <c r="I175">
        <f t="shared" si="11"/>
        <v>0.11313786387115105</v>
      </c>
    </row>
    <row r="176" spans="1:9" x14ac:dyDescent="0.25">
      <c r="A176">
        <v>1565000.99</v>
      </c>
      <c r="B176">
        <v>106917.9</v>
      </c>
      <c r="C176">
        <v>53272</v>
      </c>
      <c r="D176" t="s">
        <v>43</v>
      </c>
      <c r="E176">
        <v>159162.99</v>
      </c>
      <c r="F176">
        <f t="shared" si="8"/>
        <v>1.7361232847070213E-2</v>
      </c>
      <c r="G176">
        <f t="shared" si="9"/>
        <v>1725190.89</v>
      </c>
      <c r="H176">
        <f t="shared" si="10"/>
        <v>-1566027.9</v>
      </c>
      <c r="I176">
        <f t="shared" si="11"/>
        <v>-9.8391460225772338</v>
      </c>
    </row>
    <row r="177" spans="1:9" x14ac:dyDescent="0.25">
      <c r="A177">
        <v>943395.99</v>
      </c>
      <c r="B177">
        <v>110586.9</v>
      </c>
      <c r="C177">
        <v>118280</v>
      </c>
      <c r="D177" t="s">
        <v>43</v>
      </c>
      <c r="E177">
        <v>1141042.99</v>
      </c>
      <c r="F177">
        <f t="shared" si="8"/>
        <v>0.12446306165715543</v>
      </c>
      <c r="G177">
        <f t="shared" si="9"/>
        <v>1172262.8899999999</v>
      </c>
      <c r="H177">
        <f t="shared" si="10"/>
        <v>-31219.899999999907</v>
      </c>
      <c r="I177">
        <f t="shared" si="11"/>
        <v>-2.7360844660199793E-2</v>
      </c>
    </row>
    <row r="178" spans="1:9" x14ac:dyDescent="0.25">
      <c r="A178">
        <v>467335.99</v>
      </c>
      <c r="B178">
        <v>54642.9</v>
      </c>
      <c r="C178">
        <v>33824</v>
      </c>
      <c r="D178" t="s">
        <v>43</v>
      </c>
      <c r="E178">
        <v>1884640.99</v>
      </c>
      <c r="F178">
        <f t="shared" si="8"/>
        <v>0.20557348828721381</v>
      </c>
      <c r="G178">
        <f t="shared" si="9"/>
        <v>555802.89</v>
      </c>
      <c r="H178">
        <f t="shared" si="10"/>
        <v>1328838.1000000001</v>
      </c>
      <c r="I178">
        <f t="shared" si="11"/>
        <v>0.70508818764469305</v>
      </c>
    </row>
    <row r="179" spans="1:9" x14ac:dyDescent="0.25">
      <c r="A179">
        <v>1340661.99</v>
      </c>
      <c r="B179">
        <v>109442.9</v>
      </c>
      <c r="C179">
        <v>93597</v>
      </c>
      <c r="D179" t="s">
        <v>43</v>
      </c>
      <c r="E179">
        <v>1921238.99</v>
      </c>
      <c r="F179">
        <f t="shared" si="8"/>
        <v>0.20956553693958629</v>
      </c>
      <c r="G179">
        <f t="shared" si="9"/>
        <v>1543701.89</v>
      </c>
      <c r="H179">
        <f t="shared" si="10"/>
        <v>377537.10000000009</v>
      </c>
      <c r="I179">
        <f t="shared" si="11"/>
        <v>0.196507098786289</v>
      </c>
    </row>
    <row r="180" spans="1:9" x14ac:dyDescent="0.25">
      <c r="A180">
        <v>117151.99</v>
      </c>
      <c r="B180">
        <v>121389.9</v>
      </c>
      <c r="C180">
        <v>33288</v>
      </c>
      <c r="D180" t="s">
        <v>21</v>
      </c>
      <c r="E180">
        <v>858384.99</v>
      </c>
      <c r="F180">
        <f t="shared" si="8"/>
        <v>0.25080693956602357</v>
      </c>
      <c r="G180">
        <f t="shared" si="9"/>
        <v>271829.89</v>
      </c>
      <c r="H180">
        <f t="shared" si="10"/>
        <v>586555.1</v>
      </c>
      <c r="I180">
        <f t="shared" si="11"/>
        <v>0.68332404088286769</v>
      </c>
    </row>
    <row r="181" spans="1:9" x14ac:dyDescent="0.25">
      <c r="A181">
        <v>1149973.99</v>
      </c>
      <c r="B181">
        <v>80906.899999999994</v>
      </c>
      <c r="C181">
        <v>94419</v>
      </c>
      <c r="D181" t="s">
        <v>21</v>
      </c>
      <c r="E181">
        <v>2564107.9900000002</v>
      </c>
      <c r="F181">
        <f t="shared" si="8"/>
        <v>0.74919306043397638</v>
      </c>
      <c r="G181">
        <f t="shared" si="9"/>
        <v>1325299.8899999999</v>
      </c>
      <c r="H181">
        <f t="shared" si="10"/>
        <v>1238808.1000000003</v>
      </c>
      <c r="I181">
        <f t="shared" si="11"/>
        <v>0.48313413663985355</v>
      </c>
    </row>
    <row r="182" spans="1:9" x14ac:dyDescent="0.25">
      <c r="A182">
        <v>165349.20000000001</v>
      </c>
      <c r="B182">
        <v>136897.79999999999</v>
      </c>
      <c r="C182">
        <v>471784.1</v>
      </c>
      <c r="D182" t="s">
        <v>5</v>
      </c>
      <c r="E182">
        <v>192261.83</v>
      </c>
      <c r="F182">
        <f t="shared" si="8"/>
        <v>5.821541722454017E-2</v>
      </c>
      <c r="G182">
        <f t="shared" si="9"/>
        <v>774031.1</v>
      </c>
      <c r="H182">
        <f t="shared" si="10"/>
        <v>-581769.27</v>
      </c>
      <c r="I182">
        <f t="shared" si="11"/>
        <v>-3.0259218379436006</v>
      </c>
    </row>
    <row r="183" spans="1:9" x14ac:dyDescent="0.25">
      <c r="A183">
        <v>144372.41</v>
      </c>
      <c r="B183">
        <v>118671.85</v>
      </c>
      <c r="C183">
        <v>383199.62</v>
      </c>
      <c r="D183" t="s">
        <v>5</v>
      </c>
      <c r="E183">
        <v>182901.99</v>
      </c>
      <c r="F183">
        <f t="shared" si="8"/>
        <v>5.5381328987915458E-2</v>
      </c>
      <c r="G183">
        <f t="shared" si="9"/>
        <v>646243.88</v>
      </c>
      <c r="H183">
        <f t="shared" si="10"/>
        <v>-463341.89</v>
      </c>
      <c r="I183">
        <f t="shared" si="11"/>
        <v>-2.5332796543110332</v>
      </c>
    </row>
    <row r="184" spans="1:9" x14ac:dyDescent="0.25">
      <c r="A184">
        <v>131876.9</v>
      </c>
      <c r="B184">
        <v>99814.71</v>
      </c>
      <c r="C184">
        <v>362861.36</v>
      </c>
      <c r="D184" t="s">
        <v>5</v>
      </c>
      <c r="E184">
        <v>156991.12</v>
      </c>
      <c r="F184">
        <f t="shared" si="8"/>
        <v>4.7535714974458805E-2</v>
      </c>
      <c r="G184">
        <f t="shared" si="9"/>
        <v>594552.97</v>
      </c>
      <c r="H184">
        <f t="shared" si="10"/>
        <v>-437561.85</v>
      </c>
      <c r="I184">
        <f t="shared" si="11"/>
        <v>-2.7871757969495343</v>
      </c>
    </row>
    <row r="185" spans="1:9" x14ac:dyDescent="0.25">
      <c r="A185">
        <v>120542.52</v>
      </c>
      <c r="B185">
        <v>148718.95000000001</v>
      </c>
      <c r="C185">
        <v>311613.28999999998</v>
      </c>
      <c r="D185" t="s">
        <v>5</v>
      </c>
      <c r="E185">
        <v>152211.76999999999</v>
      </c>
      <c r="F185">
        <f t="shared" si="8"/>
        <v>4.6088564209732875E-2</v>
      </c>
      <c r="G185">
        <f t="shared" si="9"/>
        <v>580874.76</v>
      </c>
      <c r="H185">
        <f t="shared" si="10"/>
        <v>-428662.99</v>
      </c>
      <c r="I185">
        <f t="shared" si="11"/>
        <v>-2.8162276149866732</v>
      </c>
    </row>
    <row r="186" spans="1:9" x14ac:dyDescent="0.25">
      <c r="A186">
        <v>114523.61</v>
      </c>
      <c r="B186">
        <v>122616.84</v>
      </c>
      <c r="C186">
        <v>261776.23</v>
      </c>
      <c r="D186" t="s">
        <v>5</v>
      </c>
      <c r="E186">
        <v>129917.04</v>
      </c>
      <c r="F186">
        <f t="shared" si="8"/>
        <v>3.9337889835841439E-2</v>
      </c>
      <c r="G186">
        <f t="shared" si="9"/>
        <v>498916.68000000005</v>
      </c>
      <c r="H186">
        <f t="shared" si="10"/>
        <v>-368999.64000000007</v>
      </c>
      <c r="I186">
        <f t="shared" si="11"/>
        <v>-2.8402712992845287</v>
      </c>
    </row>
    <row r="187" spans="1:9" x14ac:dyDescent="0.25">
      <c r="A187">
        <v>94657.16</v>
      </c>
      <c r="B187">
        <v>145077.57999999999</v>
      </c>
      <c r="C187">
        <v>282574.31</v>
      </c>
      <c r="D187" t="s">
        <v>5</v>
      </c>
      <c r="E187">
        <v>125370.37</v>
      </c>
      <c r="F187">
        <f t="shared" si="8"/>
        <v>3.7961192802258119E-2</v>
      </c>
      <c r="G187">
        <f t="shared" si="9"/>
        <v>522309.05</v>
      </c>
      <c r="H187">
        <f t="shared" si="10"/>
        <v>-396938.68</v>
      </c>
      <c r="I187">
        <f t="shared" si="11"/>
        <v>-3.1661283284080599</v>
      </c>
    </row>
    <row r="188" spans="1:9" x14ac:dyDescent="0.25">
      <c r="A188">
        <v>86419.7</v>
      </c>
      <c r="B188">
        <v>153514.10999999999</v>
      </c>
      <c r="C188">
        <v>0</v>
      </c>
      <c r="D188" t="s">
        <v>5</v>
      </c>
      <c r="E188">
        <v>122776.86</v>
      </c>
      <c r="F188">
        <f t="shared" si="8"/>
        <v>3.7175897734974005E-2</v>
      </c>
      <c r="G188">
        <f t="shared" si="9"/>
        <v>239933.81</v>
      </c>
      <c r="H188">
        <f t="shared" si="10"/>
        <v>-117156.95</v>
      </c>
      <c r="I188">
        <f t="shared" si="11"/>
        <v>-0.95422663521448581</v>
      </c>
    </row>
    <row r="189" spans="1:9" x14ac:dyDescent="0.25">
      <c r="A189">
        <v>78389.47</v>
      </c>
      <c r="B189">
        <v>153773.43</v>
      </c>
      <c r="C189">
        <v>299737.28999999998</v>
      </c>
      <c r="D189" t="s">
        <v>5</v>
      </c>
      <c r="E189">
        <v>111313.02</v>
      </c>
      <c r="F189">
        <f t="shared" si="8"/>
        <v>3.3704734329344441E-2</v>
      </c>
      <c r="G189">
        <f t="shared" si="9"/>
        <v>531900.18999999994</v>
      </c>
      <c r="H189">
        <f t="shared" si="10"/>
        <v>-420587.16999999993</v>
      </c>
      <c r="I189">
        <f t="shared" si="11"/>
        <v>-3.77841846353643</v>
      </c>
    </row>
    <row r="190" spans="1:9" x14ac:dyDescent="0.25">
      <c r="A190">
        <v>77044.009999999995</v>
      </c>
      <c r="B190">
        <v>99281.34</v>
      </c>
      <c r="C190">
        <v>140574.81</v>
      </c>
      <c r="D190" t="s">
        <v>5</v>
      </c>
      <c r="E190">
        <v>108552.04</v>
      </c>
      <c r="F190">
        <f t="shared" si="8"/>
        <v>3.2868730622063538E-2</v>
      </c>
      <c r="G190">
        <f t="shared" si="9"/>
        <v>316900.15999999997</v>
      </c>
      <c r="H190">
        <f t="shared" si="10"/>
        <v>-208348.12</v>
      </c>
      <c r="I190">
        <f t="shared" si="11"/>
        <v>-1.919338595571304</v>
      </c>
    </row>
    <row r="191" spans="1:9" x14ac:dyDescent="0.25">
      <c r="A191">
        <v>72107.600000000006</v>
      </c>
      <c r="B191">
        <v>127864.55</v>
      </c>
      <c r="C191">
        <v>353183.81</v>
      </c>
      <c r="D191" t="s">
        <v>5</v>
      </c>
      <c r="E191">
        <v>105008.31</v>
      </c>
      <c r="F191">
        <f t="shared" si="8"/>
        <v>3.1795716178785224E-2</v>
      </c>
      <c r="G191">
        <f t="shared" si="9"/>
        <v>553155.96</v>
      </c>
      <c r="H191">
        <f t="shared" si="10"/>
        <v>-448147.64999999997</v>
      </c>
      <c r="I191">
        <f t="shared" si="11"/>
        <v>-4.2677350963937997</v>
      </c>
    </row>
    <row r="192" spans="1:9" x14ac:dyDescent="0.25">
      <c r="A192">
        <v>65605.48</v>
      </c>
      <c r="B192">
        <v>153032.06</v>
      </c>
      <c r="C192">
        <v>107138.38</v>
      </c>
      <c r="D192" t="s">
        <v>5</v>
      </c>
      <c r="E192">
        <v>101004.64</v>
      </c>
      <c r="F192">
        <f t="shared" si="8"/>
        <v>3.0583435407925116E-2</v>
      </c>
      <c r="G192">
        <f t="shared" si="9"/>
        <v>325775.92</v>
      </c>
      <c r="H192">
        <f t="shared" si="10"/>
        <v>-224771.27999999997</v>
      </c>
      <c r="I192">
        <f t="shared" si="11"/>
        <v>-2.2253559836458994</v>
      </c>
    </row>
    <row r="193" spans="1:9" x14ac:dyDescent="0.25">
      <c r="A193">
        <v>61136.38</v>
      </c>
      <c r="B193">
        <v>152701.92000000001</v>
      </c>
      <c r="C193">
        <v>88218.23</v>
      </c>
      <c r="D193" t="s">
        <v>5</v>
      </c>
      <c r="E193">
        <v>97483.56</v>
      </c>
      <c r="F193">
        <f t="shared" si="8"/>
        <v>2.9517279212069789E-2</v>
      </c>
      <c r="G193">
        <f t="shared" si="9"/>
        <v>302056.53000000003</v>
      </c>
      <c r="H193">
        <f t="shared" si="10"/>
        <v>-204572.97000000003</v>
      </c>
      <c r="I193">
        <f t="shared" si="11"/>
        <v>-2.0985381535101921</v>
      </c>
    </row>
    <row r="194" spans="1:9" x14ac:dyDescent="0.25">
      <c r="A194">
        <v>46014.02</v>
      </c>
      <c r="B194">
        <v>85047.44</v>
      </c>
      <c r="C194">
        <v>205517.64</v>
      </c>
      <c r="D194" t="s">
        <v>5</v>
      </c>
      <c r="E194">
        <v>96479.51</v>
      </c>
      <c r="F194">
        <f t="shared" si="8"/>
        <v>2.9213260522222201E-2</v>
      </c>
      <c r="G194">
        <f t="shared" si="9"/>
        <v>336579.1</v>
      </c>
      <c r="H194">
        <f t="shared" si="10"/>
        <v>-240099.58999999997</v>
      </c>
      <c r="I194">
        <f t="shared" si="11"/>
        <v>-2.4886070627846264</v>
      </c>
    </row>
    <row r="195" spans="1:9" x14ac:dyDescent="0.25">
      <c r="A195">
        <v>20229.59</v>
      </c>
      <c r="B195">
        <v>65947.929999999993</v>
      </c>
      <c r="C195">
        <v>185265.1</v>
      </c>
      <c r="D195" t="s">
        <v>5</v>
      </c>
      <c r="E195">
        <v>81229.06</v>
      </c>
      <c r="F195">
        <f t="shared" ref="F195:F258" si="12">IFERROR(E195/SUMIFS($E$2:$E$272, $D$2:$D$272, $D195, $D$2:$D$272, D195),"")</f>
        <v>2.4595540459888515E-2</v>
      </c>
      <c r="G195">
        <f t="shared" ref="G195:G258" si="13">SUM(A195:C195)</f>
        <v>271442.62</v>
      </c>
      <c r="H195">
        <f t="shared" ref="H195:H258" si="14">E195-G195</f>
        <v>-190213.56</v>
      </c>
      <c r="I195">
        <f t="shared" ref="I195:I258" si="15">H195/E195</f>
        <v>-2.3416934776790472</v>
      </c>
    </row>
    <row r="196" spans="1:9" x14ac:dyDescent="0.25">
      <c r="A196">
        <v>15505.73</v>
      </c>
      <c r="B196">
        <v>127382.3</v>
      </c>
      <c r="C196">
        <v>35534.17</v>
      </c>
      <c r="D196" t="s">
        <v>5</v>
      </c>
      <c r="E196">
        <v>69758.98</v>
      </c>
      <c r="F196">
        <f t="shared" si="12"/>
        <v>2.1122487629803344E-2</v>
      </c>
      <c r="G196">
        <f t="shared" si="13"/>
        <v>178422.2</v>
      </c>
      <c r="H196">
        <f t="shared" si="14"/>
        <v>-108663.22000000002</v>
      </c>
      <c r="I196">
        <f t="shared" si="15"/>
        <v>-1.5576950809773884</v>
      </c>
    </row>
    <row r="197" spans="1:9" x14ac:dyDescent="0.25">
      <c r="A197">
        <v>1000.23</v>
      </c>
      <c r="B197">
        <v>124153.04</v>
      </c>
      <c r="C197">
        <v>1903.93</v>
      </c>
      <c r="D197" t="s">
        <v>5</v>
      </c>
      <c r="E197">
        <v>64926.080000000002</v>
      </c>
      <c r="F197">
        <f t="shared" si="12"/>
        <v>1.9659122333090626E-2</v>
      </c>
      <c r="G197">
        <f t="shared" si="13"/>
        <v>127057.19999999998</v>
      </c>
      <c r="H197">
        <f t="shared" si="14"/>
        <v>-62131.119999999981</v>
      </c>
      <c r="I197">
        <f t="shared" si="15"/>
        <v>-0.95695165948721961</v>
      </c>
    </row>
    <row r="198" spans="1:9" x14ac:dyDescent="0.25">
      <c r="A198">
        <v>542.04999999999995</v>
      </c>
      <c r="B198">
        <v>51743.15</v>
      </c>
      <c r="C198">
        <v>0</v>
      </c>
      <c r="D198" t="s">
        <v>5</v>
      </c>
      <c r="E198">
        <v>35673.410000000003</v>
      </c>
      <c r="F198">
        <f t="shared" si="12"/>
        <v>1.0801636741791566E-2</v>
      </c>
      <c r="G198">
        <f t="shared" si="13"/>
        <v>52285.200000000004</v>
      </c>
      <c r="H198">
        <f t="shared" si="14"/>
        <v>-16611.79</v>
      </c>
      <c r="I198">
        <f t="shared" si="15"/>
        <v>-0.4656630807091332</v>
      </c>
    </row>
    <row r="199" spans="1:9" x14ac:dyDescent="0.25">
      <c r="A199">
        <v>165349.20000000001</v>
      </c>
      <c r="B199">
        <v>136897.79999999999</v>
      </c>
      <c r="C199">
        <v>471784.1</v>
      </c>
      <c r="D199" t="s">
        <v>5</v>
      </c>
      <c r="E199">
        <v>192261.83</v>
      </c>
      <c r="F199">
        <f t="shared" si="12"/>
        <v>5.821541722454017E-2</v>
      </c>
      <c r="G199">
        <f t="shared" si="13"/>
        <v>774031.1</v>
      </c>
      <c r="H199">
        <f t="shared" si="14"/>
        <v>-581769.27</v>
      </c>
      <c r="I199">
        <f t="shared" si="15"/>
        <v>-3.0259218379436006</v>
      </c>
    </row>
    <row r="200" spans="1:9" x14ac:dyDescent="0.25">
      <c r="A200">
        <v>144372.41</v>
      </c>
      <c r="B200">
        <v>118671.85</v>
      </c>
      <c r="C200">
        <v>383199.62</v>
      </c>
      <c r="D200" t="s">
        <v>5</v>
      </c>
      <c r="E200">
        <v>182901.99</v>
      </c>
      <c r="F200">
        <f t="shared" si="12"/>
        <v>5.5381328987915458E-2</v>
      </c>
      <c r="G200">
        <f t="shared" si="13"/>
        <v>646243.88</v>
      </c>
      <c r="H200">
        <f t="shared" si="14"/>
        <v>-463341.89</v>
      </c>
      <c r="I200">
        <f t="shared" si="15"/>
        <v>-2.5332796543110332</v>
      </c>
    </row>
    <row r="201" spans="1:9" x14ac:dyDescent="0.25">
      <c r="A201">
        <v>131876.9</v>
      </c>
      <c r="B201">
        <v>99814.71</v>
      </c>
      <c r="C201">
        <v>362861.36</v>
      </c>
      <c r="D201" t="s">
        <v>5</v>
      </c>
      <c r="E201">
        <v>156991.12</v>
      </c>
      <c r="F201">
        <f t="shared" si="12"/>
        <v>4.7535714974458805E-2</v>
      </c>
      <c r="G201">
        <f t="shared" si="13"/>
        <v>594552.97</v>
      </c>
      <c r="H201">
        <f t="shared" si="14"/>
        <v>-437561.85</v>
      </c>
      <c r="I201">
        <f t="shared" si="15"/>
        <v>-2.7871757969495343</v>
      </c>
    </row>
    <row r="202" spans="1:9" x14ac:dyDescent="0.25">
      <c r="A202">
        <v>120542.52</v>
      </c>
      <c r="B202">
        <v>148718.95000000001</v>
      </c>
      <c r="C202">
        <v>311613.28999999998</v>
      </c>
      <c r="D202" t="s">
        <v>5</v>
      </c>
      <c r="E202">
        <v>152211.76999999999</v>
      </c>
      <c r="F202">
        <f t="shared" si="12"/>
        <v>4.6088564209732875E-2</v>
      </c>
      <c r="G202">
        <f t="shared" si="13"/>
        <v>580874.76</v>
      </c>
      <c r="H202">
        <f t="shared" si="14"/>
        <v>-428662.99</v>
      </c>
      <c r="I202">
        <f t="shared" si="15"/>
        <v>-2.8162276149866732</v>
      </c>
    </row>
    <row r="203" spans="1:9" x14ac:dyDescent="0.25">
      <c r="A203">
        <v>165349.20000000001</v>
      </c>
      <c r="B203">
        <v>136897.79999999999</v>
      </c>
      <c r="C203">
        <v>471784.1</v>
      </c>
      <c r="D203" t="s">
        <v>5</v>
      </c>
      <c r="E203">
        <v>192261.83</v>
      </c>
      <c r="F203">
        <f t="shared" si="12"/>
        <v>5.821541722454017E-2</v>
      </c>
      <c r="G203">
        <f t="shared" si="13"/>
        <v>774031.1</v>
      </c>
      <c r="H203">
        <f t="shared" si="14"/>
        <v>-581769.27</v>
      </c>
      <c r="I203">
        <f t="shared" si="15"/>
        <v>-3.0259218379436006</v>
      </c>
    </row>
    <row r="204" spans="1:9" x14ac:dyDescent="0.25">
      <c r="A204">
        <v>144372.41</v>
      </c>
      <c r="B204">
        <v>118671.85</v>
      </c>
      <c r="C204">
        <v>383199.62</v>
      </c>
      <c r="D204" t="s">
        <v>5</v>
      </c>
      <c r="E204">
        <v>182901.99</v>
      </c>
      <c r="F204">
        <f t="shared" si="12"/>
        <v>5.5381328987915458E-2</v>
      </c>
      <c r="G204">
        <f t="shared" si="13"/>
        <v>646243.88</v>
      </c>
      <c r="H204">
        <f t="shared" si="14"/>
        <v>-463341.89</v>
      </c>
      <c r="I204">
        <f t="shared" si="15"/>
        <v>-2.5332796543110332</v>
      </c>
    </row>
    <row r="205" spans="1:9" x14ac:dyDescent="0.25">
      <c r="A205">
        <v>131876.9</v>
      </c>
      <c r="B205">
        <v>99814.71</v>
      </c>
      <c r="C205">
        <v>362861.36</v>
      </c>
      <c r="D205" t="s">
        <v>5</v>
      </c>
      <c r="E205">
        <v>156991.12</v>
      </c>
      <c r="F205">
        <f t="shared" si="12"/>
        <v>4.7535714974458805E-2</v>
      </c>
      <c r="G205">
        <f t="shared" si="13"/>
        <v>594552.97</v>
      </c>
      <c r="H205">
        <f t="shared" si="14"/>
        <v>-437561.85</v>
      </c>
      <c r="I205">
        <f t="shared" si="15"/>
        <v>-2.7871757969495343</v>
      </c>
    </row>
    <row r="206" spans="1:9" x14ac:dyDescent="0.25">
      <c r="A206">
        <v>120542.52</v>
      </c>
      <c r="B206">
        <v>148718.95000000001</v>
      </c>
      <c r="C206">
        <v>311613.28999999998</v>
      </c>
      <c r="D206" t="s">
        <v>5</v>
      </c>
      <c r="E206">
        <v>152211.76999999999</v>
      </c>
      <c r="F206">
        <f t="shared" si="12"/>
        <v>4.6088564209732875E-2</v>
      </c>
      <c r="G206">
        <f t="shared" si="13"/>
        <v>580874.76</v>
      </c>
      <c r="H206">
        <f t="shared" si="14"/>
        <v>-428662.99</v>
      </c>
      <c r="I206">
        <f t="shared" si="15"/>
        <v>-2.8162276149866732</v>
      </c>
    </row>
    <row r="207" spans="1:9" x14ac:dyDescent="0.25">
      <c r="A207">
        <v>1537783.99</v>
      </c>
      <c r="B207">
        <v>116063.9</v>
      </c>
      <c r="C207">
        <v>33838</v>
      </c>
      <c r="D207" t="s">
        <v>23</v>
      </c>
      <c r="E207">
        <v>2933777.99</v>
      </c>
      <c r="F207">
        <f t="shared" si="12"/>
        <v>0.31091911056691557</v>
      </c>
      <c r="G207">
        <f t="shared" si="13"/>
        <v>1687685.89</v>
      </c>
      <c r="H207">
        <f t="shared" si="14"/>
        <v>1246092.1000000003</v>
      </c>
      <c r="I207">
        <f t="shared" si="15"/>
        <v>0.42473973976469848</v>
      </c>
    </row>
    <row r="208" spans="1:9" x14ac:dyDescent="0.25">
      <c r="A208">
        <v>353425.99</v>
      </c>
      <c r="B208">
        <v>61483.9</v>
      </c>
      <c r="C208">
        <v>83905</v>
      </c>
      <c r="D208" t="s">
        <v>23</v>
      </c>
      <c r="E208">
        <v>2499388.9900000002</v>
      </c>
      <c r="F208">
        <f t="shared" si="12"/>
        <v>0.26488296128076871</v>
      </c>
      <c r="G208">
        <f t="shared" si="13"/>
        <v>498814.89</v>
      </c>
      <c r="H208">
        <f t="shared" si="14"/>
        <v>2000574.1</v>
      </c>
      <c r="I208">
        <f t="shared" si="15"/>
        <v>0.80042526713698936</v>
      </c>
    </row>
    <row r="209" spans="1:9" x14ac:dyDescent="0.25">
      <c r="A209">
        <v>1227466.99</v>
      </c>
      <c r="B209">
        <v>137328.9</v>
      </c>
      <c r="C209">
        <v>102111</v>
      </c>
      <c r="D209" t="s">
        <v>23</v>
      </c>
      <c r="E209">
        <v>2472614.9900000002</v>
      </c>
      <c r="F209">
        <f t="shared" si="12"/>
        <v>0.26204547722618332</v>
      </c>
      <c r="G209">
        <f t="shared" si="13"/>
        <v>1466906.89</v>
      </c>
      <c r="H209">
        <f t="shared" si="14"/>
        <v>1005708.1000000003</v>
      </c>
      <c r="I209">
        <f t="shared" si="15"/>
        <v>0.4067386568743564</v>
      </c>
    </row>
    <row r="210" spans="1:9" x14ac:dyDescent="0.25">
      <c r="A210">
        <v>85781.99</v>
      </c>
      <c r="B210">
        <v>72137.899999999994</v>
      </c>
      <c r="C210">
        <v>91081</v>
      </c>
      <c r="D210" t="s">
        <v>23</v>
      </c>
      <c r="E210">
        <v>786225.99</v>
      </c>
      <c r="F210">
        <f t="shared" si="12"/>
        <v>8.3323511986465149E-2</v>
      </c>
      <c r="G210">
        <f t="shared" si="13"/>
        <v>249000.89</v>
      </c>
      <c r="H210">
        <f t="shared" si="14"/>
        <v>537225.1</v>
      </c>
      <c r="I210">
        <f t="shared" si="15"/>
        <v>0.68329603298919184</v>
      </c>
    </row>
    <row r="211" spans="1:9" x14ac:dyDescent="0.25">
      <c r="A211">
        <v>476147.99</v>
      </c>
      <c r="B211">
        <v>93143.9</v>
      </c>
      <c r="C211">
        <v>75686</v>
      </c>
      <c r="D211" t="s">
        <v>23</v>
      </c>
      <c r="E211">
        <v>743815.99</v>
      </c>
      <c r="F211">
        <f t="shared" si="12"/>
        <v>7.8828938939667262E-2</v>
      </c>
      <c r="G211">
        <f t="shared" si="13"/>
        <v>644977.89</v>
      </c>
      <c r="H211">
        <f t="shared" si="14"/>
        <v>98838.099999999977</v>
      </c>
      <c r="I211">
        <f t="shared" si="15"/>
        <v>0.1328797731277597</v>
      </c>
    </row>
    <row r="212" spans="1:9" x14ac:dyDescent="0.25">
      <c r="A212">
        <v>1539046.99</v>
      </c>
      <c r="B212">
        <v>131664.9</v>
      </c>
      <c r="C212">
        <v>69861</v>
      </c>
      <c r="D212" t="s">
        <v>33</v>
      </c>
      <c r="E212">
        <v>2838170.99</v>
      </c>
      <c r="F212">
        <f t="shared" si="12"/>
        <v>0.18078417018822471</v>
      </c>
      <c r="G212">
        <f t="shared" si="13"/>
        <v>1740572.89</v>
      </c>
      <c r="H212">
        <f t="shared" si="14"/>
        <v>1097598.1000000003</v>
      </c>
      <c r="I212">
        <f t="shared" si="15"/>
        <v>0.38672726339155494</v>
      </c>
    </row>
    <row r="213" spans="1:9" x14ac:dyDescent="0.25">
      <c r="A213">
        <v>408464.99</v>
      </c>
      <c r="B213">
        <v>87226.9</v>
      </c>
      <c r="C213">
        <v>81616</v>
      </c>
      <c r="D213" t="s">
        <v>33</v>
      </c>
      <c r="E213">
        <v>1250949.99</v>
      </c>
      <c r="F213">
        <f t="shared" si="12"/>
        <v>7.9682287179292891E-2</v>
      </c>
      <c r="G213">
        <f t="shared" si="13"/>
        <v>577307.89</v>
      </c>
      <c r="H213">
        <f t="shared" si="14"/>
        <v>673642.1</v>
      </c>
      <c r="I213">
        <f t="shared" si="15"/>
        <v>0.53850442094811479</v>
      </c>
    </row>
    <row r="214" spans="1:9" x14ac:dyDescent="0.25">
      <c r="A214">
        <v>1789337.99</v>
      </c>
      <c r="B214">
        <v>60721.9</v>
      </c>
      <c r="C214">
        <v>117914</v>
      </c>
      <c r="D214" t="s">
        <v>33</v>
      </c>
      <c r="E214">
        <v>2691584.99</v>
      </c>
      <c r="F214">
        <f t="shared" si="12"/>
        <v>0.17144702014878643</v>
      </c>
      <c r="G214">
        <f t="shared" si="13"/>
        <v>1967973.89</v>
      </c>
      <c r="H214">
        <f t="shared" si="14"/>
        <v>723611.10000000033</v>
      </c>
      <c r="I214">
        <f t="shared" si="15"/>
        <v>0.26884200301622291</v>
      </c>
    </row>
    <row r="215" spans="1:9" x14ac:dyDescent="0.25">
      <c r="A215">
        <v>1926104.99</v>
      </c>
      <c r="B215">
        <v>125226.9</v>
      </c>
      <c r="C215">
        <v>116396</v>
      </c>
      <c r="D215" t="s">
        <v>33</v>
      </c>
      <c r="E215">
        <v>2123716.9900000002</v>
      </c>
      <c r="F215">
        <f t="shared" si="12"/>
        <v>0.13527529352690071</v>
      </c>
      <c r="G215">
        <f t="shared" si="13"/>
        <v>2167727.8899999997</v>
      </c>
      <c r="H215">
        <f t="shared" si="14"/>
        <v>-44010.899999999441</v>
      </c>
      <c r="I215">
        <f t="shared" si="15"/>
        <v>-2.0723523994597527E-2</v>
      </c>
    </row>
    <row r="216" spans="1:9" x14ac:dyDescent="0.25">
      <c r="A216">
        <v>622877.99</v>
      </c>
      <c r="B216">
        <v>102675.9</v>
      </c>
      <c r="C216">
        <v>74392</v>
      </c>
      <c r="D216" t="s">
        <v>33</v>
      </c>
      <c r="E216">
        <v>2591338.9900000002</v>
      </c>
      <c r="F216">
        <f t="shared" si="12"/>
        <v>0.16506160856204874</v>
      </c>
      <c r="G216">
        <f t="shared" si="13"/>
        <v>799945.89</v>
      </c>
      <c r="H216">
        <f t="shared" si="14"/>
        <v>1791393.1</v>
      </c>
      <c r="I216">
        <f t="shared" si="15"/>
        <v>0.69130017605299876</v>
      </c>
    </row>
    <row r="217" spans="1:9" x14ac:dyDescent="0.25">
      <c r="A217">
        <v>1129652.99</v>
      </c>
      <c r="B217">
        <v>82978.899999999994</v>
      </c>
      <c r="C217">
        <v>55502</v>
      </c>
      <c r="D217" t="s">
        <v>33</v>
      </c>
      <c r="E217">
        <v>2096818.99</v>
      </c>
      <c r="F217">
        <f t="shared" si="12"/>
        <v>0.13356196031799389</v>
      </c>
      <c r="G217">
        <f t="shared" si="13"/>
        <v>1268133.8899999999</v>
      </c>
      <c r="H217">
        <f t="shared" si="14"/>
        <v>828685.10000000009</v>
      </c>
      <c r="I217">
        <f t="shared" si="15"/>
        <v>0.39521060423055404</v>
      </c>
    </row>
    <row r="218" spans="1:9" x14ac:dyDescent="0.25">
      <c r="A218">
        <v>131039.99</v>
      </c>
      <c r="B218">
        <v>88689.9</v>
      </c>
      <c r="C218">
        <v>111461</v>
      </c>
      <c r="D218" t="s">
        <v>33</v>
      </c>
      <c r="E218">
        <v>2106641.9900000002</v>
      </c>
      <c r="F218">
        <f t="shared" si="12"/>
        <v>0.13418766007675259</v>
      </c>
      <c r="G218">
        <f t="shared" si="13"/>
        <v>331190.89</v>
      </c>
      <c r="H218">
        <f t="shared" si="14"/>
        <v>1775451.1</v>
      </c>
      <c r="I218">
        <f t="shared" si="15"/>
        <v>0.84278729296571175</v>
      </c>
    </row>
    <row r="219" spans="1:9" x14ac:dyDescent="0.25">
      <c r="A219">
        <v>1506211.99</v>
      </c>
      <c r="B219">
        <v>96731.9</v>
      </c>
      <c r="C219">
        <v>50984</v>
      </c>
      <c r="D219" t="s">
        <v>30</v>
      </c>
      <c r="E219">
        <v>2589110.9900000002</v>
      </c>
      <c r="F219">
        <f t="shared" si="12"/>
        <v>0.1776475455011593</v>
      </c>
      <c r="G219">
        <f t="shared" si="13"/>
        <v>1653927.89</v>
      </c>
      <c r="H219">
        <f t="shared" si="14"/>
        <v>935183.10000000033</v>
      </c>
      <c r="I219">
        <f t="shared" si="15"/>
        <v>0.3611985363362118</v>
      </c>
    </row>
    <row r="220" spans="1:9" x14ac:dyDescent="0.25">
      <c r="A220">
        <v>868495.99</v>
      </c>
      <c r="B220">
        <v>105685.9</v>
      </c>
      <c r="C220">
        <v>64005</v>
      </c>
      <c r="D220" t="s">
        <v>30</v>
      </c>
      <c r="E220">
        <v>765640.99</v>
      </c>
      <c r="F220">
        <f t="shared" si="12"/>
        <v>5.2533183449419305E-2</v>
      </c>
      <c r="G220">
        <f t="shared" si="13"/>
        <v>1038186.89</v>
      </c>
      <c r="H220">
        <f t="shared" si="14"/>
        <v>-272545.90000000002</v>
      </c>
      <c r="I220">
        <f t="shared" si="15"/>
        <v>-0.35597088395175919</v>
      </c>
    </row>
    <row r="221" spans="1:9" x14ac:dyDescent="0.25">
      <c r="A221">
        <v>1240265.99</v>
      </c>
      <c r="B221">
        <v>58710.9</v>
      </c>
      <c r="C221">
        <v>69532</v>
      </c>
      <c r="D221" t="s">
        <v>30</v>
      </c>
      <c r="E221">
        <v>2227867.9900000002</v>
      </c>
      <c r="F221">
        <f t="shared" si="12"/>
        <v>0.15286145771761653</v>
      </c>
      <c r="G221">
        <f t="shared" si="13"/>
        <v>1368508.89</v>
      </c>
      <c r="H221">
        <f t="shared" si="14"/>
        <v>859359.10000000033</v>
      </c>
      <c r="I221">
        <f t="shared" si="15"/>
        <v>0.38573160701501003</v>
      </c>
    </row>
    <row r="222" spans="1:9" x14ac:dyDescent="0.25">
      <c r="A222">
        <v>182561.99</v>
      </c>
      <c r="B222">
        <v>86746.9</v>
      </c>
      <c r="C222">
        <v>88238</v>
      </c>
      <c r="D222" t="s">
        <v>30</v>
      </c>
      <c r="E222">
        <v>2311956.9900000002</v>
      </c>
      <c r="F222">
        <f t="shared" si="12"/>
        <v>0.15863108463254727</v>
      </c>
      <c r="G222">
        <f t="shared" si="13"/>
        <v>357546.89</v>
      </c>
      <c r="H222">
        <f t="shared" si="14"/>
        <v>1954410.1</v>
      </c>
      <c r="I222">
        <f t="shared" si="15"/>
        <v>0.84534881420955843</v>
      </c>
    </row>
    <row r="223" spans="1:9" x14ac:dyDescent="0.25">
      <c r="A223">
        <v>1769588.99</v>
      </c>
      <c r="B223">
        <v>129933.9</v>
      </c>
      <c r="C223">
        <v>119419</v>
      </c>
      <c r="D223" t="s">
        <v>30</v>
      </c>
      <c r="E223">
        <v>1799251.99</v>
      </c>
      <c r="F223">
        <f t="shared" si="12"/>
        <v>0.12345268356439844</v>
      </c>
      <c r="G223">
        <f t="shared" si="13"/>
        <v>2018941.89</v>
      </c>
      <c r="H223">
        <f t="shared" si="14"/>
        <v>-219689.89999999991</v>
      </c>
      <c r="I223">
        <f t="shared" si="15"/>
        <v>-0.12210068474066266</v>
      </c>
    </row>
    <row r="224" spans="1:9" x14ac:dyDescent="0.25">
      <c r="A224">
        <v>1157123.99</v>
      </c>
      <c r="B224">
        <v>107896.9</v>
      </c>
      <c r="C224">
        <v>60551</v>
      </c>
      <c r="D224" t="s">
        <v>30</v>
      </c>
      <c r="E224">
        <v>1594495.99</v>
      </c>
      <c r="F224">
        <f t="shared" si="12"/>
        <v>0.10940369108507821</v>
      </c>
      <c r="G224">
        <f t="shared" si="13"/>
        <v>1325571.8899999999</v>
      </c>
      <c r="H224">
        <f t="shared" si="14"/>
        <v>268924.10000000009</v>
      </c>
      <c r="I224">
        <f t="shared" si="15"/>
        <v>0.16865774620104257</v>
      </c>
    </row>
    <row r="225" spans="1:9" x14ac:dyDescent="0.25">
      <c r="A225">
        <v>1821542.99</v>
      </c>
      <c r="B225">
        <v>53279.9</v>
      </c>
      <c r="C225">
        <v>47019</v>
      </c>
      <c r="D225" t="s">
        <v>30</v>
      </c>
      <c r="E225">
        <v>561220.99</v>
      </c>
      <c r="F225">
        <f t="shared" si="12"/>
        <v>3.8507245051410739E-2</v>
      </c>
      <c r="G225">
        <f t="shared" si="13"/>
        <v>1921841.89</v>
      </c>
      <c r="H225">
        <f t="shared" si="14"/>
        <v>-1360620.9</v>
      </c>
      <c r="I225">
        <f t="shared" si="15"/>
        <v>-2.4243941767039039</v>
      </c>
    </row>
    <row r="226" spans="1:9" x14ac:dyDescent="0.25">
      <c r="A226">
        <v>580840.99</v>
      </c>
      <c r="B226">
        <v>53904.9</v>
      </c>
      <c r="C226">
        <v>112994</v>
      </c>
      <c r="D226" t="s">
        <v>30</v>
      </c>
      <c r="E226">
        <v>1198331.99</v>
      </c>
      <c r="F226">
        <f t="shared" si="12"/>
        <v>8.2221556951878577E-2</v>
      </c>
      <c r="G226">
        <f t="shared" si="13"/>
        <v>747739.89</v>
      </c>
      <c r="H226">
        <f t="shared" si="14"/>
        <v>450592.1</v>
      </c>
      <c r="I226">
        <f t="shared" si="15"/>
        <v>0.37601608215432852</v>
      </c>
    </row>
    <row r="227" spans="1:9" x14ac:dyDescent="0.25">
      <c r="A227">
        <v>1715627.99</v>
      </c>
      <c r="B227">
        <v>61617.9</v>
      </c>
      <c r="C227">
        <v>38514</v>
      </c>
      <c r="D227" t="s">
        <v>30</v>
      </c>
      <c r="E227">
        <v>1526547.99</v>
      </c>
      <c r="F227">
        <f t="shared" si="12"/>
        <v>0.10474155204649153</v>
      </c>
      <c r="G227">
        <f t="shared" si="13"/>
        <v>1815759.89</v>
      </c>
      <c r="H227">
        <f t="shared" si="14"/>
        <v>-289211.89999999991</v>
      </c>
      <c r="I227">
        <f t="shared" si="15"/>
        <v>-0.18945483659508136</v>
      </c>
    </row>
    <row r="228" spans="1:9" x14ac:dyDescent="0.25">
      <c r="A228">
        <v>1205687.99</v>
      </c>
      <c r="B228">
        <v>132886.9</v>
      </c>
      <c r="C228">
        <v>62168</v>
      </c>
      <c r="D228" t="s">
        <v>40</v>
      </c>
      <c r="E228">
        <v>357061.99</v>
      </c>
      <c r="F228">
        <f t="shared" si="12"/>
        <v>4.0511361172401915E-2</v>
      </c>
      <c r="G228">
        <f t="shared" si="13"/>
        <v>1400742.89</v>
      </c>
      <c r="H228">
        <f t="shared" si="14"/>
        <v>-1043680.8999999999</v>
      </c>
      <c r="I228">
        <f t="shared" si="15"/>
        <v>-2.9229683618802436</v>
      </c>
    </row>
    <row r="229" spans="1:9" x14ac:dyDescent="0.25">
      <c r="A229">
        <v>454836.99</v>
      </c>
      <c r="B229">
        <v>89803.9</v>
      </c>
      <c r="C229">
        <v>114574</v>
      </c>
      <c r="D229" t="s">
        <v>40</v>
      </c>
      <c r="E229">
        <v>695176.99</v>
      </c>
      <c r="F229">
        <f t="shared" si="12"/>
        <v>7.887304420342596E-2</v>
      </c>
      <c r="G229">
        <f t="shared" si="13"/>
        <v>659214.89</v>
      </c>
      <c r="H229">
        <f t="shared" si="14"/>
        <v>35962.099999999977</v>
      </c>
      <c r="I229">
        <f t="shared" si="15"/>
        <v>5.173085490070662E-2</v>
      </c>
    </row>
    <row r="230" spans="1:9" x14ac:dyDescent="0.25">
      <c r="A230">
        <v>91257.99</v>
      </c>
      <c r="B230">
        <v>83779.899999999994</v>
      </c>
      <c r="C230">
        <v>40363</v>
      </c>
      <c r="D230" t="s">
        <v>40</v>
      </c>
      <c r="E230">
        <v>2809075.99</v>
      </c>
      <c r="F230">
        <f t="shared" si="12"/>
        <v>0.31871074261254323</v>
      </c>
      <c r="G230">
        <f t="shared" si="13"/>
        <v>215400.89</v>
      </c>
      <c r="H230">
        <f t="shared" si="14"/>
        <v>2593675.1</v>
      </c>
      <c r="I230">
        <f t="shared" si="15"/>
        <v>0.92331966427152434</v>
      </c>
    </row>
    <row r="231" spans="1:9" x14ac:dyDescent="0.25">
      <c r="A231">
        <v>1744185.99</v>
      </c>
      <c r="B231">
        <v>82986.899999999994</v>
      </c>
      <c r="C231">
        <v>92040</v>
      </c>
      <c r="D231" t="s">
        <v>40</v>
      </c>
      <c r="E231">
        <v>2422168.9900000002</v>
      </c>
      <c r="F231">
        <f t="shared" si="12"/>
        <v>0.27481324118112371</v>
      </c>
      <c r="G231">
        <f t="shared" si="13"/>
        <v>1919212.89</v>
      </c>
      <c r="H231">
        <f t="shared" si="14"/>
        <v>502956.10000000033</v>
      </c>
      <c r="I231">
        <f t="shared" si="15"/>
        <v>0.20764698998148773</v>
      </c>
    </row>
    <row r="232" spans="1:9" x14ac:dyDescent="0.25">
      <c r="A232">
        <v>1836513.99</v>
      </c>
      <c r="B232">
        <v>104613.9</v>
      </c>
      <c r="C232">
        <v>43241</v>
      </c>
      <c r="D232" t="s">
        <v>40</v>
      </c>
      <c r="E232">
        <v>640116.99</v>
      </c>
      <c r="F232">
        <f t="shared" si="12"/>
        <v>7.2626074185271824E-2</v>
      </c>
      <c r="G232">
        <f t="shared" si="13"/>
        <v>1984368.89</v>
      </c>
      <c r="H232">
        <f t="shared" si="14"/>
        <v>-1344251.9</v>
      </c>
      <c r="I232">
        <f t="shared" si="15"/>
        <v>-2.1000097185359818</v>
      </c>
    </row>
    <row r="233" spans="1:9" x14ac:dyDescent="0.25">
      <c r="A233">
        <v>1072542.99</v>
      </c>
      <c r="B233">
        <v>75328.899999999994</v>
      </c>
      <c r="C233">
        <v>98809</v>
      </c>
      <c r="D233" t="s">
        <v>40</v>
      </c>
      <c r="E233">
        <v>1890271.99</v>
      </c>
      <c r="F233">
        <f t="shared" si="12"/>
        <v>0.21446553664523324</v>
      </c>
      <c r="G233">
        <f t="shared" si="13"/>
        <v>1246680.8899999999</v>
      </c>
      <c r="H233">
        <f t="shared" si="14"/>
        <v>643591.10000000009</v>
      </c>
      <c r="I233">
        <f t="shared" si="15"/>
        <v>0.34047539370246926</v>
      </c>
    </row>
    <row r="234" spans="1:9" x14ac:dyDescent="0.25">
      <c r="A234">
        <v>327306.99</v>
      </c>
      <c r="B234">
        <v>70991.899999999994</v>
      </c>
      <c r="C234">
        <v>84270</v>
      </c>
      <c r="D234" t="s">
        <v>39</v>
      </c>
      <c r="E234">
        <v>2239061.9900000002</v>
      </c>
      <c r="F234">
        <f t="shared" si="12"/>
        <v>0.39316684787340295</v>
      </c>
      <c r="G234">
        <f t="shared" si="13"/>
        <v>482568.89</v>
      </c>
      <c r="H234">
        <f t="shared" si="14"/>
        <v>1756493.1</v>
      </c>
      <c r="I234">
        <f t="shared" si="15"/>
        <v>0.78447720869041238</v>
      </c>
    </row>
    <row r="235" spans="1:9" x14ac:dyDescent="0.25">
      <c r="A235">
        <v>1239880.99</v>
      </c>
      <c r="B235">
        <v>113657.9</v>
      </c>
      <c r="C235">
        <v>116146</v>
      </c>
      <c r="D235" t="s">
        <v>39</v>
      </c>
      <c r="E235">
        <v>1267055.99</v>
      </c>
      <c r="F235">
        <f t="shared" si="12"/>
        <v>0.22248799358494489</v>
      </c>
      <c r="G235">
        <f t="shared" si="13"/>
        <v>1469684.89</v>
      </c>
      <c r="H235">
        <f t="shared" si="14"/>
        <v>-202628.89999999991</v>
      </c>
      <c r="I235">
        <f t="shared" si="15"/>
        <v>-0.15992103079833112</v>
      </c>
    </row>
    <row r="236" spans="1:9" x14ac:dyDescent="0.25">
      <c r="A236">
        <v>239630.99</v>
      </c>
      <c r="B236">
        <v>134743.9</v>
      </c>
      <c r="C236">
        <v>87932</v>
      </c>
      <c r="D236" t="s">
        <v>39</v>
      </c>
      <c r="E236">
        <v>2188822.9900000002</v>
      </c>
      <c r="F236">
        <f t="shared" si="12"/>
        <v>0.38434515854165208</v>
      </c>
      <c r="G236">
        <f t="shared" si="13"/>
        <v>462306.89</v>
      </c>
      <c r="H236">
        <f t="shared" si="14"/>
        <v>1726516.1</v>
      </c>
      <c r="I236">
        <f t="shared" si="15"/>
        <v>0.78878744781458998</v>
      </c>
    </row>
    <row r="237" spans="1:9" x14ac:dyDescent="0.25">
      <c r="A237">
        <v>786949.99</v>
      </c>
      <c r="B237">
        <v>86226.9</v>
      </c>
      <c r="C237">
        <v>117927</v>
      </c>
      <c r="D237" t="s">
        <v>32</v>
      </c>
      <c r="E237">
        <v>520897.99</v>
      </c>
      <c r="F237">
        <f t="shared" si="12"/>
        <v>0.10568810675357236</v>
      </c>
      <c r="G237">
        <f t="shared" si="13"/>
        <v>991103.89</v>
      </c>
      <c r="H237">
        <f t="shared" si="14"/>
        <v>-470205.9</v>
      </c>
      <c r="I237">
        <f t="shared" si="15"/>
        <v>-0.902683268176942</v>
      </c>
    </row>
    <row r="238" spans="1:9" x14ac:dyDescent="0.25">
      <c r="A238">
        <v>814532.99</v>
      </c>
      <c r="B238">
        <v>86203.9</v>
      </c>
      <c r="C238">
        <v>100677</v>
      </c>
      <c r="D238" t="s">
        <v>32</v>
      </c>
      <c r="E238">
        <v>954222.99</v>
      </c>
      <c r="F238">
        <f t="shared" si="12"/>
        <v>0.19360800611619372</v>
      </c>
      <c r="G238">
        <f t="shared" si="13"/>
        <v>1001413.89</v>
      </c>
      <c r="H238">
        <f t="shared" si="14"/>
        <v>-47190.900000000023</v>
      </c>
      <c r="I238">
        <f t="shared" si="15"/>
        <v>-4.9454792532299001E-2</v>
      </c>
    </row>
    <row r="239" spans="1:9" x14ac:dyDescent="0.25">
      <c r="A239">
        <v>1161310.99</v>
      </c>
      <c r="B239">
        <v>50764.9</v>
      </c>
      <c r="C239">
        <v>64134</v>
      </c>
      <c r="D239" t="s">
        <v>32</v>
      </c>
      <c r="E239">
        <v>1283606.99</v>
      </c>
      <c r="F239">
        <f t="shared" si="12"/>
        <v>0.26043869470249192</v>
      </c>
      <c r="G239">
        <f t="shared" si="13"/>
        <v>1276209.8899999999</v>
      </c>
      <c r="H239">
        <f t="shared" si="14"/>
        <v>7397.1000000000931</v>
      </c>
      <c r="I239">
        <f t="shared" si="15"/>
        <v>5.7627451841782921E-3</v>
      </c>
    </row>
    <row r="240" spans="1:9" x14ac:dyDescent="0.25">
      <c r="A240">
        <v>1477955.99</v>
      </c>
      <c r="B240">
        <v>90880.9</v>
      </c>
      <c r="C240">
        <v>115352</v>
      </c>
      <c r="D240" t="s">
        <v>32</v>
      </c>
      <c r="E240">
        <v>913819.99</v>
      </c>
      <c r="F240">
        <f t="shared" si="12"/>
        <v>0.18541039994542582</v>
      </c>
      <c r="G240">
        <f t="shared" si="13"/>
        <v>1684188.89</v>
      </c>
      <c r="H240">
        <f t="shared" si="14"/>
        <v>-770368.89999999991</v>
      </c>
      <c r="I240">
        <f t="shared" si="15"/>
        <v>-0.84302040711541004</v>
      </c>
    </row>
    <row r="241" spans="1:9" x14ac:dyDescent="0.25">
      <c r="A241">
        <v>232702.99</v>
      </c>
      <c r="B241">
        <v>121384.9</v>
      </c>
      <c r="C241">
        <v>73714</v>
      </c>
      <c r="D241" t="s">
        <v>32</v>
      </c>
      <c r="E241">
        <v>549596.99</v>
      </c>
      <c r="F241">
        <f t="shared" si="12"/>
        <v>0.11151101840604538</v>
      </c>
      <c r="G241">
        <f t="shared" si="13"/>
        <v>427801.89</v>
      </c>
      <c r="H241">
        <f t="shared" si="14"/>
        <v>121795.09999999998</v>
      </c>
      <c r="I241">
        <f t="shared" si="15"/>
        <v>0.22160801863197974</v>
      </c>
    </row>
    <row r="242" spans="1:9" x14ac:dyDescent="0.25">
      <c r="A242">
        <v>1059202.99</v>
      </c>
      <c r="B242">
        <v>115841.9</v>
      </c>
      <c r="C242">
        <v>45634</v>
      </c>
      <c r="D242" t="s">
        <v>32</v>
      </c>
      <c r="E242">
        <v>706488.99</v>
      </c>
      <c r="F242">
        <f t="shared" si="12"/>
        <v>0.14334377407627069</v>
      </c>
      <c r="G242">
        <f t="shared" si="13"/>
        <v>1220678.8899999999</v>
      </c>
      <c r="H242">
        <f t="shared" si="14"/>
        <v>-514189.89999999991</v>
      </c>
      <c r="I242">
        <f t="shared" si="15"/>
        <v>-0.72781020975287936</v>
      </c>
    </row>
    <row r="243" spans="1:9" x14ac:dyDescent="0.25">
      <c r="A243">
        <v>1346495.99</v>
      </c>
      <c r="B243">
        <v>89709.9</v>
      </c>
      <c r="C243">
        <v>51718</v>
      </c>
      <c r="D243" t="s">
        <v>19</v>
      </c>
      <c r="E243">
        <v>2232578.9900000002</v>
      </c>
      <c r="F243">
        <f t="shared" si="12"/>
        <v>0.19841324803522689</v>
      </c>
      <c r="G243">
        <f t="shared" si="13"/>
        <v>1487923.89</v>
      </c>
      <c r="H243">
        <f t="shared" si="14"/>
        <v>744655.10000000033</v>
      </c>
      <c r="I243">
        <f t="shared" si="15"/>
        <v>0.33354031518499611</v>
      </c>
    </row>
    <row r="244" spans="1:9" x14ac:dyDescent="0.25">
      <c r="A244">
        <v>1542921.99</v>
      </c>
      <c r="B244">
        <v>59358.9</v>
      </c>
      <c r="C244">
        <v>51112</v>
      </c>
      <c r="D244" t="s">
        <v>19</v>
      </c>
      <c r="E244">
        <v>2535064.9900000002</v>
      </c>
      <c r="F244">
        <f t="shared" si="12"/>
        <v>0.22529571446262242</v>
      </c>
      <c r="G244">
        <f t="shared" si="13"/>
        <v>1653392.89</v>
      </c>
      <c r="H244">
        <f t="shared" si="14"/>
        <v>881672.10000000033</v>
      </c>
      <c r="I244">
        <f t="shared" si="15"/>
        <v>0.34779072863137928</v>
      </c>
    </row>
    <row r="245" spans="1:9" x14ac:dyDescent="0.25">
      <c r="A245">
        <v>577258.99</v>
      </c>
      <c r="B245">
        <v>110489.9</v>
      </c>
      <c r="C245">
        <v>106890</v>
      </c>
      <c r="D245" t="s">
        <v>19</v>
      </c>
      <c r="E245">
        <v>1081279.99</v>
      </c>
      <c r="F245">
        <f t="shared" si="12"/>
        <v>9.6095267317461236E-2</v>
      </c>
      <c r="G245">
        <f t="shared" si="13"/>
        <v>794638.89</v>
      </c>
      <c r="H245">
        <f t="shared" si="14"/>
        <v>286641.09999999998</v>
      </c>
      <c r="I245">
        <f t="shared" si="15"/>
        <v>0.26509424261148123</v>
      </c>
    </row>
    <row r="246" spans="1:9" x14ac:dyDescent="0.25">
      <c r="A246">
        <v>739095.99</v>
      </c>
      <c r="B246">
        <v>119197.9</v>
      </c>
      <c r="C246">
        <v>107812</v>
      </c>
      <c r="D246" t="s">
        <v>19</v>
      </c>
      <c r="E246">
        <v>990322.99</v>
      </c>
      <c r="F246">
        <f t="shared" si="12"/>
        <v>8.8011757671273921E-2</v>
      </c>
      <c r="G246">
        <f t="shared" si="13"/>
        <v>966105.89</v>
      </c>
      <c r="H246">
        <f t="shared" si="14"/>
        <v>24217.099999999977</v>
      </c>
      <c r="I246">
        <f t="shared" si="15"/>
        <v>2.4453739077591217E-2</v>
      </c>
    </row>
    <row r="247" spans="1:9" x14ac:dyDescent="0.25">
      <c r="A247">
        <v>1019595.99</v>
      </c>
      <c r="B247">
        <v>66110.899999999994</v>
      </c>
      <c r="C247">
        <v>97604</v>
      </c>
      <c r="D247" t="s">
        <v>19</v>
      </c>
      <c r="E247">
        <v>2636294.9900000002</v>
      </c>
      <c r="F247">
        <f t="shared" si="12"/>
        <v>0.23429220380905583</v>
      </c>
      <c r="G247">
        <f t="shared" si="13"/>
        <v>1183310.8899999999</v>
      </c>
      <c r="H247">
        <f t="shared" si="14"/>
        <v>1452984.1000000003</v>
      </c>
      <c r="I247">
        <f t="shared" si="15"/>
        <v>0.5511462508981213</v>
      </c>
    </row>
    <row r="248" spans="1:9" x14ac:dyDescent="0.25">
      <c r="A248">
        <v>1557004.99</v>
      </c>
      <c r="B248">
        <v>81097.899999999994</v>
      </c>
      <c r="C248">
        <v>112433</v>
      </c>
      <c r="D248" t="s">
        <v>19</v>
      </c>
      <c r="E248">
        <v>1776624.99</v>
      </c>
      <c r="F248">
        <f t="shared" si="12"/>
        <v>0.15789180870435965</v>
      </c>
      <c r="G248">
        <f t="shared" si="13"/>
        <v>1750535.89</v>
      </c>
      <c r="H248">
        <f t="shared" si="14"/>
        <v>26089.100000000093</v>
      </c>
      <c r="I248">
        <f t="shared" si="15"/>
        <v>1.4684640904437629E-2</v>
      </c>
    </row>
    <row r="249" spans="1:9" x14ac:dyDescent="0.25">
      <c r="A249">
        <v>1832172.99</v>
      </c>
      <c r="B249">
        <v>59523.9</v>
      </c>
      <c r="C249">
        <v>67418</v>
      </c>
      <c r="D249" t="s">
        <v>20</v>
      </c>
      <c r="E249">
        <v>2245508.9900000002</v>
      </c>
      <c r="F249">
        <f t="shared" si="12"/>
        <v>0.95600113805189524</v>
      </c>
      <c r="G249">
        <f t="shared" si="13"/>
        <v>1959114.89</v>
      </c>
      <c r="H249">
        <f t="shared" si="14"/>
        <v>286394.10000000033</v>
      </c>
      <c r="I249">
        <f t="shared" si="15"/>
        <v>0.12754083874765529</v>
      </c>
    </row>
    <row r="250" spans="1:9" x14ac:dyDescent="0.25">
      <c r="A250">
        <v>111268.99</v>
      </c>
      <c r="B250">
        <v>77058.899999999994</v>
      </c>
      <c r="C250">
        <v>109064</v>
      </c>
      <c r="D250" t="s">
        <v>20</v>
      </c>
      <c r="E250">
        <v>103346.99</v>
      </c>
      <c r="F250">
        <f t="shared" si="12"/>
        <v>4.3998861948104623E-2</v>
      </c>
      <c r="G250">
        <f t="shared" si="13"/>
        <v>297391.89</v>
      </c>
      <c r="H250">
        <f t="shared" si="14"/>
        <v>-194044.90000000002</v>
      </c>
      <c r="I250">
        <f t="shared" si="15"/>
        <v>-1.8776057241725184</v>
      </c>
    </row>
    <row r="251" spans="1:9" x14ac:dyDescent="0.25">
      <c r="A251">
        <v>1912041.99</v>
      </c>
      <c r="B251">
        <v>132439.9</v>
      </c>
      <c r="C251">
        <v>81226</v>
      </c>
      <c r="D251" t="s">
        <v>27</v>
      </c>
      <c r="E251">
        <v>1637394.99</v>
      </c>
      <c r="F251">
        <f t="shared" si="12"/>
        <v>0.66443497018218223</v>
      </c>
      <c r="G251">
        <f t="shared" si="13"/>
        <v>2125707.8899999997</v>
      </c>
      <c r="H251">
        <f t="shared" si="14"/>
        <v>-488312.89999999967</v>
      </c>
      <c r="I251">
        <f t="shared" si="15"/>
        <v>-0.2982254758212004</v>
      </c>
    </row>
    <row r="252" spans="1:9" x14ac:dyDescent="0.25">
      <c r="A252">
        <v>1975518.99</v>
      </c>
      <c r="B252">
        <v>69304.899999999994</v>
      </c>
      <c r="C252">
        <v>106660</v>
      </c>
      <c r="D252" t="s">
        <v>27</v>
      </c>
      <c r="E252">
        <v>826946.99</v>
      </c>
      <c r="F252">
        <f t="shared" si="12"/>
        <v>0.33556502981781772</v>
      </c>
      <c r="G252">
        <f t="shared" si="13"/>
        <v>2151483.8899999997</v>
      </c>
      <c r="H252">
        <f t="shared" si="14"/>
        <v>-1324536.8999999997</v>
      </c>
      <c r="I252">
        <f t="shared" si="15"/>
        <v>-1.6017192347480456</v>
      </c>
    </row>
    <row r="253" spans="1:9" x14ac:dyDescent="0.25">
      <c r="A253">
        <v>775784.99</v>
      </c>
      <c r="B253">
        <v>52350.9</v>
      </c>
      <c r="C253">
        <v>80389</v>
      </c>
      <c r="D253" t="s">
        <v>8</v>
      </c>
      <c r="E253">
        <v>1513476.99</v>
      </c>
      <c r="F253">
        <f t="shared" si="12"/>
        <v>0.12140313188039747</v>
      </c>
      <c r="G253">
        <f t="shared" si="13"/>
        <v>908524.89</v>
      </c>
      <c r="H253">
        <f t="shared" si="14"/>
        <v>604952.1</v>
      </c>
      <c r="I253">
        <f t="shared" si="15"/>
        <v>0.39971014029093366</v>
      </c>
    </row>
    <row r="254" spans="1:9" x14ac:dyDescent="0.25">
      <c r="A254">
        <v>1579216.99</v>
      </c>
      <c r="B254">
        <v>50958.9</v>
      </c>
      <c r="C254">
        <v>97575</v>
      </c>
      <c r="D254" t="s">
        <v>8</v>
      </c>
      <c r="E254">
        <v>1589647.99</v>
      </c>
      <c r="F254">
        <f t="shared" si="12"/>
        <v>0.12751316726221174</v>
      </c>
      <c r="G254">
        <f t="shared" si="13"/>
        <v>1727750.89</v>
      </c>
      <c r="H254">
        <f t="shared" si="14"/>
        <v>-138102.89999999991</v>
      </c>
      <c r="I254">
        <f t="shared" si="15"/>
        <v>-8.6876403372799477E-2</v>
      </c>
    </row>
    <row r="255" spans="1:9" x14ac:dyDescent="0.25">
      <c r="A255">
        <v>1547195.99</v>
      </c>
      <c r="B255">
        <v>55176.9</v>
      </c>
      <c r="C255">
        <v>106472</v>
      </c>
      <c r="D255" t="s">
        <v>8</v>
      </c>
      <c r="E255">
        <v>419373.99</v>
      </c>
      <c r="F255">
        <f t="shared" si="12"/>
        <v>3.3639966878636518E-2</v>
      </c>
      <c r="G255">
        <f t="shared" si="13"/>
        <v>1708844.89</v>
      </c>
      <c r="H255">
        <f t="shared" si="14"/>
        <v>-1289470.8999999999</v>
      </c>
      <c r="I255">
        <f t="shared" si="15"/>
        <v>-3.0747517269728624</v>
      </c>
    </row>
    <row r="256" spans="1:9" x14ac:dyDescent="0.25">
      <c r="A256">
        <v>1800584.99</v>
      </c>
      <c r="B256">
        <v>131206.9</v>
      </c>
      <c r="C256">
        <v>96302</v>
      </c>
      <c r="D256" t="s">
        <v>8</v>
      </c>
      <c r="E256">
        <v>2212633.9900000002</v>
      </c>
      <c r="F256">
        <f t="shared" si="12"/>
        <v>0.17748581436379823</v>
      </c>
      <c r="G256">
        <f t="shared" si="13"/>
        <v>2028093.89</v>
      </c>
      <c r="H256">
        <f t="shared" si="14"/>
        <v>184540.10000000033</v>
      </c>
      <c r="I256">
        <f t="shared" si="15"/>
        <v>8.3402903884704546E-2</v>
      </c>
    </row>
    <row r="257" spans="1:9" x14ac:dyDescent="0.25">
      <c r="A257">
        <v>1757511.99</v>
      </c>
      <c r="B257">
        <v>61351.9</v>
      </c>
      <c r="C257">
        <v>69894</v>
      </c>
      <c r="D257" t="s">
        <v>8</v>
      </c>
      <c r="E257">
        <v>1484078.99</v>
      </c>
      <c r="F257">
        <f t="shared" si="12"/>
        <v>0.11904497956318258</v>
      </c>
      <c r="G257">
        <f t="shared" si="13"/>
        <v>1888757.89</v>
      </c>
      <c r="H257">
        <f t="shared" si="14"/>
        <v>-404678.89999999991</v>
      </c>
      <c r="I257">
        <f t="shared" si="15"/>
        <v>-0.27268016239486009</v>
      </c>
    </row>
    <row r="258" spans="1:9" x14ac:dyDescent="0.25">
      <c r="A258">
        <v>1277692.99</v>
      </c>
      <c r="B258">
        <v>84839.9</v>
      </c>
      <c r="C258">
        <v>77094</v>
      </c>
      <c r="D258" t="s">
        <v>8</v>
      </c>
      <c r="E258">
        <v>2618856.9900000002</v>
      </c>
      <c r="F258">
        <f t="shared" si="12"/>
        <v>0.21007087827141052</v>
      </c>
      <c r="G258">
        <f t="shared" si="13"/>
        <v>1439626.89</v>
      </c>
      <c r="H258">
        <f t="shared" si="14"/>
        <v>1179230.1000000003</v>
      </c>
      <c r="I258">
        <f t="shared" si="15"/>
        <v>0.45028426695418761</v>
      </c>
    </row>
    <row r="259" spans="1:9" x14ac:dyDescent="0.25">
      <c r="A259">
        <v>1088269.99</v>
      </c>
      <c r="B259">
        <v>78661.899999999994</v>
      </c>
      <c r="C259">
        <v>101603</v>
      </c>
      <c r="D259" t="s">
        <v>8</v>
      </c>
      <c r="E259">
        <v>190797.99</v>
      </c>
      <c r="F259">
        <f t="shared" ref="F259:F272" si="16">IFERROR(E259/SUMIFS($E$2:$E$272, $D$2:$D$272, $D259, $D$2:$D$272, D259),"")</f>
        <v>1.5304807205879461E-2</v>
      </c>
      <c r="G259">
        <f t="shared" ref="G259:G272" si="17">SUM(A259:C259)</f>
        <v>1268534.8899999999</v>
      </c>
      <c r="H259">
        <f t="shared" ref="H259:H272" si="18">E259-G259</f>
        <v>-1077736.8999999999</v>
      </c>
      <c r="I259">
        <f t="shared" ref="I259:I272" si="19">H259/E259</f>
        <v>-5.6485757528158445</v>
      </c>
    </row>
    <row r="260" spans="1:9" x14ac:dyDescent="0.25">
      <c r="A260">
        <v>1651177.99</v>
      </c>
      <c r="B260">
        <v>51157.9</v>
      </c>
      <c r="C260">
        <v>45636</v>
      </c>
      <c r="D260" t="s">
        <v>8</v>
      </c>
      <c r="E260">
        <v>2437672.9900000002</v>
      </c>
      <c r="F260">
        <f t="shared" si="16"/>
        <v>0.1955372545744834</v>
      </c>
      <c r="G260">
        <f t="shared" si="17"/>
        <v>1747971.89</v>
      </c>
      <c r="H260">
        <f t="shared" si="18"/>
        <v>689701.10000000033</v>
      </c>
      <c r="I260">
        <f t="shared" si="19"/>
        <v>0.28293421752193276</v>
      </c>
    </row>
    <row r="261" spans="1:9" x14ac:dyDescent="0.25">
      <c r="A261">
        <v>193521.99</v>
      </c>
      <c r="B261">
        <v>85399.9</v>
      </c>
      <c r="C261">
        <v>32638</v>
      </c>
      <c r="D261" t="s">
        <v>44</v>
      </c>
      <c r="E261">
        <v>635061.99</v>
      </c>
      <c r="F261">
        <f t="shared" si="16"/>
        <v>0.511488851219421</v>
      </c>
      <c r="G261">
        <f t="shared" si="17"/>
        <v>311559.89</v>
      </c>
      <c r="H261">
        <f t="shared" si="18"/>
        <v>323502.09999999998</v>
      </c>
      <c r="I261">
        <f t="shared" si="19"/>
        <v>0.50940239707937796</v>
      </c>
    </row>
    <row r="262" spans="1:9" x14ac:dyDescent="0.25">
      <c r="A262">
        <v>349663.99</v>
      </c>
      <c r="B262">
        <v>85435.9</v>
      </c>
      <c r="C262">
        <v>55477</v>
      </c>
      <c r="D262" t="s">
        <v>44</v>
      </c>
      <c r="E262">
        <v>606532.99</v>
      </c>
      <c r="F262">
        <f t="shared" si="16"/>
        <v>0.488511148780579</v>
      </c>
      <c r="G262">
        <f t="shared" si="17"/>
        <v>490576.89</v>
      </c>
      <c r="H262">
        <f t="shared" si="18"/>
        <v>115956.09999999998</v>
      </c>
      <c r="I262">
        <f t="shared" si="19"/>
        <v>0.19117855403050701</v>
      </c>
    </row>
    <row r="263" spans="1:9" x14ac:dyDescent="0.25">
      <c r="A263">
        <v>753705.99</v>
      </c>
      <c r="B263">
        <v>135318.9</v>
      </c>
      <c r="C263">
        <v>119221</v>
      </c>
      <c r="D263" t="s">
        <v>10</v>
      </c>
      <c r="E263">
        <v>2187155.9900000002</v>
      </c>
      <c r="F263">
        <f t="shared" si="16"/>
        <v>0.13088481898780541</v>
      </c>
      <c r="G263">
        <f t="shared" si="17"/>
        <v>1008245.89</v>
      </c>
      <c r="H263">
        <f t="shared" si="18"/>
        <v>1178910.1000000001</v>
      </c>
      <c r="I263">
        <f t="shared" si="19"/>
        <v>0.53901509786688784</v>
      </c>
    </row>
    <row r="264" spans="1:9" x14ac:dyDescent="0.25">
      <c r="A264">
        <v>1510231.99</v>
      </c>
      <c r="B264">
        <v>60037.9</v>
      </c>
      <c r="C264">
        <v>44028</v>
      </c>
      <c r="D264" t="s">
        <v>10</v>
      </c>
      <c r="E264">
        <v>721738.99</v>
      </c>
      <c r="F264">
        <f t="shared" si="16"/>
        <v>4.3190644606282282E-2</v>
      </c>
      <c r="G264">
        <f t="shared" si="17"/>
        <v>1614297.89</v>
      </c>
      <c r="H264">
        <f t="shared" si="18"/>
        <v>-892558.89999999991</v>
      </c>
      <c r="I264">
        <f t="shared" si="19"/>
        <v>-1.2366782346066685</v>
      </c>
    </row>
    <row r="265" spans="1:9" x14ac:dyDescent="0.25">
      <c r="A265">
        <v>189440.99</v>
      </c>
      <c r="B265">
        <v>134720.9</v>
      </c>
      <c r="C265">
        <v>54263</v>
      </c>
      <c r="D265" t="s">
        <v>10</v>
      </c>
      <c r="E265">
        <v>2024263.99</v>
      </c>
      <c r="F265">
        <f t="shared" si="16"/>
        <v>0.12113695919543567</v>
      </c>
      <c r="G265">
        <f t="shared" si="17"/>
        <v>378424.89</v>
      </c>
      <c r="H265">
        <f t="shared" si="18"/>
        <v>1645839.1</v>
      </c>
      <c r="I265">
        <f t="shared" si="19"/>
        <v>0.81305556396327539</v>
      </c>
    </row>
    <row r="266" spans="1:9" x14ac:dyDescent="0.25">
      <c r="A266">
        <v>131883.99</v>
      </c>
      <c r="B266">
        <v>87447.9</v>
      </c>
      <c r="C266">
        <v>113439</v>
      </c>
      <c r="D266" t="s">
        <v>10</v>
      </c>
      <c r="E266">
        <v>2782326.99</v>
      </c>
      <c r="F266">
        <f t="shared" si="16"/>
        <v>0.16650132231813766</v>
      </c>
      <c r="G266">
        <f t="shared" si="17"/>
        <v>332770.89</v>
      </c>
      <c r="H266">
        <f t="shared" si="18"/>
        <v>2449556.1</v>
      </c>
      <c r="I266">
        <f t="shared" si="19"/>
        <v>0.8803983531784666</v>
      </c>
    </row>
    <row r="267" spans="1:9" x14ac:dyDescent="0.25">
      <c r="A267">
        <v>327095.99</v>
      </c>
      <c r="B267">
        <v>109810.9</v>
      </c>
      <c r="C267">
        <v>70987</v>
      </c>
      <c r="D267" t="s">
        <v>10</v>
      </c>
      <c r="E267">
        <v>1016701.99</v>
      </c>
      <c r="F267">
        <f t="shared" si="16"/>
        <v>6.0841959391150481E-2</v>
      </c>
      <c r="G267">
        <f t="shared" si="17"/>
        <v>507893.89</v>
      </c>
      <c r="H267">
        <f t="shared" si="18"/>
        <v>508808.1</v>
      </c>
      <c r="I267">
        <f t="shared" si="19"/>
        <v>0.50044959585453352</v>
      </c>
    </row>
    <row r="268" spans="1:9" x14ac:dyDescent="0.25">
      <c r="A268">
        <v>1852246.99</v>
      </c>
      <c r="B268">
        <v>94551.9</v>
      </c>
      <c r="C268">
        <v>62784</v>
      </c>
      <c r="D268" t="s">
        <v>10</v>
      </c>
      <c r="E268">
        <v>1166211.99</v>
      </c>
      <c r="F268">
        <f t="shared" si="16"/>
        <v>6.9789007236085762E-2</v>
      </c>
      <c r="G268">
        <f t="shared" si="17"/>
        <v>2009582.89</v>
      </c>
      <c r="H268">
        <f t="shared" si="18"/>
        <v>-843370.89999999991</v>
      </c>
      <c r="I268">
        <f t="shared" si="19"/>
        <v>-0.72317117919530216</v>
      </c>
    </row>
    <row r="269" spans="1:9" x14ac:dyDescent="0.25">
      <c r="A269">
        <v>1798229.99</v>
      </c>
      <c r="B269">
        <v>135222.9</v>
      </c>
      <c r="C269">
        <v>34782</v>
      </c>
      <c r="D269" t="s">
        <v>10</v>
      </c>
      <c r="E269">
        <v>129362.99</v>
      </c>
      <c r="F269">
        <f t="shared" si="16"/>
        <v>7.7414009825020665E-3</v>
      </c>
      <c r="G269">
        <f t="shared" si="17"/>
        <v>1968234.89</v>
      </c>
      <c r="H269">
        <f t="shared" si="18"/>
        <v>-1838871.9</v>
      </c>
      <c r="I269">
        <f t="shared" si="19"/>
        <v>-14.214822183686383</v>
      </c>
    </row>
    <row r="270" spans="1:9" x14ac:dyDescent="0.25">
      <c r="A270">
        <v>861790.99</v>
      </c>
      <c r="B270">
        <v>107318.9</v>
      </c>
      <c r="C270">
        <v>114935</v>
      </c>
      <c r="D270" t="s">
        <v>10</v>
      </c>
      <c r="E270">
        <v>2935405.99</v>
      </c>
      <c r="F270">
        <f t="shared" si="16"/>
        <v>0.1756619479422086</v>
      </c>
      <c r="G270">
        <f t="shared" si="17"/>
        <v>1084044.8900000001</v>
      </c>
      <c r="H270">
        <f t="shared" si="18"/>
        <v>1851361.1</v>
      </c>
      <c r="I270">
        <f t="shared" si="19"/>
        <v>0.63070018467871281</v>
      </c>
    </row>
    <row r="271" spans="1:9" x14ac:dyDescent="0.25">
      <c r="A271">
        <v>1387658.99</v>
      </c>
      <c r="B271">
        <v>120777.9</v>
      </c>
      <c r="C271">
        <v>119665</v>
      </c>
      <c r="D271" t="s">
        <v>10</v>
      </c>
      <c r="E271">
        <v>1570538.99</v>
      </c>
      <c r="F271">
        <f t="shared" si="16"/>
        <v>9.3984934023585903E-2</v>
      </c>
      <c r="G271">
        <f t="shared" si="17"/>
        <v>1628101.89</v>
      </c>
      <c r="H271">
        <f t="shared" si="18"/>
        <v>-57562.899999999907</v>
      </c>
      <c r="I271">
        <f t="shared" si="19"/>
        <v>-3.6651684782432498E-2</v>
      </c>
    </row>
    <row r="272" spans="1:9" x14ac:dyDescent="0.25">
      <c r="A272">
        <v>637793.99</v>
      </c>
      <c r="B272">
        <v>75079.899999999994</v>
      </c>
      <c r="C272">
        <v>107567</v>
      </c>
      <c r="D272" t="s">
        <v>10</v>
      </c>
      <c r="E272">
        <v>2176831.9900000002</v>
      </c>
      <c r="F272">
        <f t="shared" si="16"/>
        <v>0.13026700531680607</v>
      </c>
      <c r="G272">
        <f t="shared" si="17"/>
        <v>820440.89</v>
      </c>
      <c r="H272">
        <f t="shared" si="18"/>
        <v>1356391.1</v>
      </c>
      <c r="I272">
        <f t="shared" si="19"/>
        <v>0.62310325566283131</v>
      </c>
    </row>
  </sheetData>
  <autoFilter ref="D1:D272" xr:uid="{00000000-0009-0000-0000-000000000000}">
    <sortState xmlns:xlrd2="http://schemas.microsoft.com/office/spreadsheetml/2017/richdata2" ref="D2:D272">
      <sortCondition ref="D1:D272"/>
    </sortState>
  </autoFilter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04E6-1247-4546-B7B7-C2061FC88FC2}">
  <dimension ref="A1:E42"/>
  <sheetViews>
    <sheetView tabSelected="1" workbookViewId="0">
      <selection activeCell="J32" sqref="J32"/>
    </sheetView>
  </sheetViews>
  <sheetFormatPr defaultRowHeight="15" x14ac:dyDescent="0.25"/>
  <cols>
    <col min="1" max="1" width="13" customWidth="1"/>
    <col min="2" max="2" width="34.7109375" customWidth="1"/>
    <col min="3" max="3" width="26.7109375" customWidth="1"/>
    <col min="4" max="4" width="18.7109375" customWidth="1"/>
    <col min="5" max="5" width="25.85546875" customWidth="1"/>
  </cols>
  <sheetData>
    <row r="1" spans="1:5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25">
      <c r="A2" t="s">
        <v>33</v>
      </c>
      <c r="B2">
        <v>0.14285714285714285</v>
      </c>
      <c r="C2">
        <v>8852853.2300000004</v>
      </c>
      <c r="D2">
        <v>6846369.7000000011</v>
      </c>
      <c r="E2">
        <v>3.1026482366105594</v>
      </c>
    </row>
    <row r="3" spans="1:5" x14ac:dyDescent="0.25">
      <c r="A3" t="s">
        <v>24</v>
      </c>
      <c r="B3">
        <v>0.25</v>
      </c>
      <c r="C3">
        <v>3593047.5600000005</v>
      </c>
      <c r="D3">
        <v>5467828.4000000004</v>
      </c>
      <c r="E3">
        <v>2.4243066898090913</v>
      </c>
    </row>
    <row r="4" spans="1:5" x14ac:dyDescent="0.25">
      <c r="A4" t="s">
        <v>10</v>
      </c>
      <c r="B4">
        <v>9.9999999999999978E-2</v>
      </c>
      <c r="C4">
        <v>11352038.9</v>
      </c>
      <c r="D4">
        <v>5358501</v>
      </c>
      <c r="E4">
        <v>-12.224601231066078</v>
      </c>
    </row>
    <row r="5" spans="1:5" x14ac:dyDescent="0.25">
      <c r="A5" t="s">
        <v>23</v>
      </c>
      <c r="B5">
        <v>0.2</v>
      </c>
      <c r="C5">
        <v>4547386.45</v>
      </c>
      <c r="D5">
        <v>4888437.5</v>
      </c>
      <c r="E5">
        <v>2.4480794698929955</v>
      </c>
    </row>
    <row r="6" spans="1:5" x14ac:dyDescent="0.25">
      <c r="A6" t="s">
        <v>29</v>
      </c>
      <c r="B6">
        <v>0.19999999999999998</v>
      </c>
      <c r="C6">
        <v>5283635.45</v>
      </c>
      <c r="D6">
        <v>4561997.5000000009</v>
      </c>
      <c r="E6">
        <v>1.9388690451977513</v>
      </c>
    </row>
    <row r="7" spans="1:5" x14ac:dyDescent="0.25">
      <c r="A7" t="s">
        <v>11</v>
      </c>
      <c r="B7">
        <v>0.1111111111111111</v>
      </c>
      <c r="C7">
        <v>10755474.01</v>
      </c>
      <c r="D7">
        <v>3577556.9000000018</v>
      </c>
      <c r="E7">
        <v>-0.21660908808444912</v>
      </c>
    </row>
    <row r="8" spans="1:5" x14ac:dyDescent="0.25">
      <c r="A8" t="s">
        <v>45</v>
      </c>
      <c r="B8">
        <v>0.19999999999999998</v>
      </c>
      <c r="C8">
        <v>4479278.45</v>
      </c>
      <c r="D8">
        <v>3417724.5</v>
      </c>
      <c r="E8">
        <v>1.6936637926192581</v>
      </c>
    </row>
    <row r="9" spans="1:5" x14ac:dyDescent="0.25">
      <c r="A9" t="s">
        <v>19</v>
      </c>
      <c r="B9">
        <v>0.16666666666666663</v>
      </c>
      <c r="C9">
        <v>7835908.3399999989</v>
      </c>
      <c r="D9">
        <v>3416258.600000001</v>
      </c>
      <c r="E9">
        <v>1.5367099173080068</v>
      </c>
    </row>
    <row r="10" spans="1:5" x14ac:dyDescent="0.25">
      <c r="A10" t="s">
        <v>39</v>
      </c>
      <c r="B10">
        <v>0.33333333333333331</v>
      </c>
      <c r="C10">
        <v>2414560.67</v>
      </c>
      <c r="D10">
        <v>3280380.3000000003</v>
      </c>
      <c r="E10">
        <v>1.4133436257066712</v>
      </c>
    </row>
    <row r="11" spans="1:5" x14ac:dyDescent="0.25">
      <c r="A11" t="s">
        <v>22</v>
      </c>
      <c r="B11">
        <v>0.25</v>
      </c>
      <c r="C11">
        <v>4672466.5599999996</v>
      </c>
      <c r="D11">
        <v>3064438.4000000004</v>
      </c>
      <c r="E11">
        <v>1.5219036081050441</v>
      </c>
    </row>
    <row r="12" spans="1:5" x14ac:dyDescent="0.25">
      <c r="A12" t="s">
        <v>30</v>
      </c>
      <c r="B12">
        <v>0.1111111111111111</v>
      </c>
      <c r="C12">
        <v>12248026.01</v>
      </c>
      <c r="D12">
        <v>2326399.9000000013</v>
      </c>
      <c r="E12">
        <v>-0.95496779607525573</v>
      </c>
    </row>
    <row r="13" spans="1:5" x14ac:dyDescent="0.25">
      <c r="A13" t="s">
        <v>42</v>
      </c>
      <c r="B13">
        <v>0.25</v>
      </c>
      <c r="C13">
        <v>5745864.5599999987</v>
      </c>
      <c r="D13">
        <v>2113274.4000000004</v>
      </c>
      <c r="E13">
        <v>-1.4269021070307124</v>
      </c>
    </row>
    <row r="14" spans="1:5" x14ac:dyDescent="0.25">
      <c r="A14" t="s">
        <v>37</v>
      </c>
      <c r="B14">
        <v>0.25</v>
      </c>
      <c r="C14">
        <v>5025849.5599999996</v>
      </c>
      <c r="D14">
        <v>2094951.4000000004</v>
      </c>
      <c r="E14">
        <v>0.92527989174760461</v>
      </c>
    </row>
    <row r="15" spans="1:5" x14ac:dyDescent="0.25">
      <c r="A15" t="s">
        <v>35</v>
      </c>
      <c r="B15">
        <v>1</v>
      </c>
      <c r="C15">
        <v>941084.89</v>
      </c>
      <c r="D15">
        <v>2001198.1</v>
      </c>
      <c r="E15">
        <v>0.68015146972657448</v>
      </c>
    </row>
    <row r="16" spans="1:5" x14ac:dyDescent="0.25">
      <c r="A16" t="s">
        <v>38</v>
      </c>
      <c r="B16">
        <v>0.33333333333333331</v>
      </c>
      <c r="C16">
        <v>1676800.67</v>
      </c>
      <c r="D16">
        <v>1999313.3000000003</v>
      </c>
      <c r="E16">
        <v>1.0179307921466683</v>
      </c>
    </row>
    <row r="17" spans="1:5" x14ac:dyDescent="0.25">
      <c r="A17" t="s">
        <v>16</v>
      </c>
      <c r="B17">
        <v>0.24999999999999997</v>
      </c>
      <c r="C17">
        <v>4701395.5599999996</v>
      </c>
      <c r="D17">
        <v>1947673.4000000004</v>
      </c>
      <c r="E17">
        <v>-3.6010981680824217</v>
      </c>
    </row>
    <row r="18" spans="1:5" x14ac:dyDescent="0.25">
      <c r="A18" t="s">
        <v>21</v>
      </c>
      <c r="B18">
        <v>0.5</v>
      </c>
      <c r="C18">
        <v>1597129.7799999998</v>
      </c>
      <c r="D18">
        <v>1825363.2000000002</v>
      </c>
      <c r="E18">
        <v>1.1664581775227212</v>
      </c>
    </row>
    <row r="19" spans="1:5" x14ac:dyDescent="0.25">
      <c r="A19" t="s">
        <v>13</v>
      </c>
      <c r="B19">
        <v>0.19999999999999996</v>
      </c>
      <c r="C19">
        <v>4685389.4499999993</v>
      </c>
      <c r="D19">
        <v>1643138.5000000005</v>
      </c>
      <c r="E19">
        <v>-17.059920561554005</v>
      </c>
    </row>
    <row r="20" spans="1:5" x14ac:dyDescent="0.25">
      <c r="A20" t="s">
        <v>40</v>
      </c>
      <c r="B20">
        <v>0.16666666666666666</v>
      </c>
      <c r="C20">
        <v>7425621.3399999989</v>
      </c>
      <c r="D20">
        <v>1388251.6000000008</v>
      </c>
      <c r="E20">
        <v>-3.4998051775600372</v>
      </c>
    </row>
    <row r="21" spans="1:5" x14ac:dyDescent="0.25">
      <c r="A21" t="s">
        <v>31</v>
      </c>
      <c r="B21">
        <v>0.33333333333333331</v>
      </c>
      <c r="C21">
        <v>3531939.67</v>
      </c>
      <c r="D21">
        <v>1134415.3000000003</v>
      </c>
      <c r="E21">
        <v>-0.83300687421814679</v>
      </c>
    </row>
    <row r="22" spans="1:5" x14ac:dyDescent="0.25">
      <c r="A22" t="s">
        <v>12</v>
      </c>
      <c r="B22">
        <v>0.16666666666666666</v>
      </c>
      <c r="C22">
        <v>7820351.3399999989</v>
      </c>
      <c r="D22">
        <v>934517.60000000102</v>
      </c>
      <c r="E22">
        <v>-15.40567530108175</v>
      </c>
    </row>
    <row r="23" spans="1:5" x14ac:dyDescent="0.25">
      <c r="A23" t="s">
        <v>26</v>
      </c>
      <c r="B23">
        <v>0.2</v>
      </c>
      <c r="C23">
        <v>5330940.4499999993</v>
      </c>
      <c r="D23">
        <v>872216.50000000058</v>
      </c>
      <c r="E23">
        <v>-0.62490948405325808</v>
      </c>
    </row>
    <row r="24" spans="1:5" x14ac:dyDescent="0.25">
      <c r="A24" t="s">
        <v>17</v>
      </c>
      <c r="B24">
        <v>0.16666666666666666</v>
      </c>
      <c r="C24">
        <v>8795367.3399999999</v>
      </c>
      <c r="D24">
        <v>697419.60000000079</v>
      </c>
      <c r="E24">
        <v>-7.0281054118882045</v>
      </c>
    </row>
    <row r="25" spans="1:5" x14ac:dyDescent="0.25">
      <c r="A25" t="s">
        <v>15</v>
      </c>
      <c r="B25">
        <v>0.1111111111111111</v>
      </c>
      <c r="C25">
        <v>12246127.010000002</v>
      </c>
      <c r="D25">
        <v>617700.9000000013</v>
      </c>
      <c r="E25">
        <v>-4.2619462794937446</v>
      </c>
    </row>
    <row r="26" spans="1:5" x14ac:dyDescent="0.25">
      <c r="A26" t="s">
        <v>44</v>
      </c>
      <c r="B26">
        <v>0.5</v>
      </c>
      <c r="C26">
        <v>802136.78</v>
      </c>
      <c r="D26">
        <v>439458.19999999995</v>
      </c>
      <c r="E26">
        <v>0.70058095110988494</v>
      </c>
    </row>
    <row r="27" spans="1:5" x14ac:dyDescent="0.25">
      <c r="A27" t="s">
        <v>43</v>
      </c>
      <c r="B27">
        <v>0.16666666666666663</v>
      </c>
      <c r="C27">
        <v>8774702.3399999999</v>
      </c>
      <c r="D27">
        <v>393021.60000000079</v>
      </c>
      <c r="E27">
        <v>-8.8326711464153131</v>
      </c>
    </row>
    <row r="28" spans="1:5" x14ac:dyDescent="0.25">
      <c r="A28" t="s">
        <v>34</v>
      </c>
      <c r="B28">
        <v>0.2</v>
      </c>
      <c r="C28">
        <v>5438002.4500000002</v>
      </c>
      <c r="D28">
        <v>254294.50000000012</v>
      </c>
      <c r="E28">
        <v>-7.431271869212055</v>
      </c>
    </row>
    <row r="29" spans="1:5" x14ac:dyDescent="0.25">
      <c r="A29" t="s">
        <v>36</v>
      </c>
      <c r="B29">
        <v>0.16666666666666666</v>
      </c>
      <c r="C29">
        <v>8656374.3399999999</v>
      </c>
      <c r="D29">
        <v>187636.60000000102</v>
      </c>
      <c r="E29">
        <v>-12.788010659717752</v>
      </c>
    </row>
    <row r="30" spans="1:5" x14ac:dyDescent="0.25">
      <c r="A30" t="s">
        <v>20</v>
      </c>
      <c r="B30">
        <v>0.49999999999999994</v>
      </c>
      <c r="C30">
        <v>2256506.7799999998</v>
      </c>
      <c r="D30">
        <v>92349.200000000303</v>
      </c>
      <c r="E30">
        <v>-1.750064885424863</v>
      </c>
    </row>
    <row r="31" spans="1:5" x14ac:dyDescent="0.25">
      <c r="A31" t="s">
        <v>14</v>
      </c>
      <c r="B31">
        <v>0.5</v>
      </c>
      <c r="C31">
        <v>1670507.7799999998</v>
      </c>
      <c r="D31">
        <v>-182589.79999999993</v>
      </c>
      <c r="E31">
        <v>-7.9736834755761521</v>
      </c>
    </row>
    <row r="32" spans="1:5" x14ac:dyDescent="0.25">
      <c r="A32" t="s">
        <v>8</v>
      </c>
      <c r="B32">
        <v>0.12499999999999997</v>
      </c>
      <c r="C32">
        <v>12718106.120000001</v>
      </c>
      <c r="D32">
        <v>-251566.19999999867</v>
      </c>
      <c r="E32">
        <v>-7.8665525169046076</v>
      </c>
    </row>
    <row r="33" spans="1:5" x14ac:dyDescent="0.25">
      <c r="A33" t="s">
        <v>9</v>
      </c>
      <c r="B33">
        <v>0.25</v>
      </c>
      <c r="C33">
        <v>5715701.5599999996</v>
      </c>
      <c r="D33">
        <v>-379353.59999999951</v>
      </c>
      <c r="E33">
        <v>-8.8310171768163492</v>
      </c>
    </row>
    <row r="34" spans="1:5" x14ac:dyDescent="0.25">
      <c r="A34" t="s">
        <v>18</v>
      </c>
      <c r="B34">
        <v>0.1111111111111111</v>
      </c>
      <c r="C34">
        <v>12337968.010000002</v>
      </c>
      <c r="D34">
        <v>-461372.09999999963</v>
      </c>
      <c r="E34">
        <v>-5.0471093591874752</v>
      </c>
    </row>
    <row r="35" spans="1:5" x14ac:dyDescent="0.25">
      <c r="A35" t="s">
        <v>25</v>
      </c>
      <c r="B35">
        <v>0.33333333333333326</v>
      </c>
      <c r="C35">
        <v>5165077.67</v>
      </c>
      <c r="D35">
        <v>-821558.69999999949</v>
      </c>
      <c r="E35">
        <v>-1.1734323565813858</v>
      </c>
    </row>
    <row r="36" spans="1:5" x14ac:dyDescent="0.25">
      <c r="A36" t="s">
        <v>28</v>
      </c>
      <c r="B36">
        <v>0.16666666666666666</v>
      </c>
      <c r="C36">
        <v>6102896.3399999989</v>
      </c>
      <c r="D36">
        <v>-835685.39999999979</v>
      </c>
      <c r="E36">
        <v>-4.0270207265190203</v>
      </c>
    </row>
    <row r="37" spans="1:5" x14ac:dyDescent="0.25">
      <c r="A37" t="s">
        <v>41</v>
      </c>
      <c r="B37">
        <v>0.19999999999999996</v>
      </c>
      <c r="C37">
        <v>7391112.4499999993</v>
      </c>
      <c r="D37">
        <v>-1425884.4999999995</v>
      </c>
      <c r="E37">
        <v>-11.608683856686488</v>
      </c>
    </row>
    <row r="38" spans="1:5" x14ac:dyDescent="0.25">
      <c r="A38" t="s">
        <v>32</v>
      </c>
      <c r="B38">
        <v>0.16666666666666666</v>
      </c>
      <c r="C38">
        <v>6601397.3399999989</v>
      </c>
      <c r="D38">
        <v>-1672763.4</v>
      </c>
      <c r="E38">
        <v>-2.2955979137613722</v>
      </c>
    </row>
    <row r="39" spans="1:5" x14ac:dyDescent="0.25">
      <c r="A39" t="s">
        <v>27</v>
      </c>
      <c r="B39">
        <v>0.5</v>
      </c>
      <c r="C39">
        <v>4277191.7799999993</v>
      </c>
      <c r="D39">
        <v>-1812849.7999999993</v>
      </c>
      <c r="E39">
        <v>-1.899944710569246</v>
      </c>
    </row>
    <row r="40" spans="1:5" x14ac:dyDescent="0.25">
      <c r="A40" t="s">
        <v>7</v>
      </c>
      <c r="B40">
        <v>3.5714285714285712E-2</v>
      </c>
      <c r="C40">
        <v>15892110.940000001</v>
      </c>
      <c r="D40">
        <v>-4720544.790000001</v>
      </c>
      <c r="E40">
        <v>-64.406757666184873</v>
      </c>
    </row>
    <row r="41" spans="1:5" x14ac:dyDescent="0.25">
      <c r="A41" t="s">
        <v>6</v>
      </c>
      <c r="B41">
        <v>3.7037037037037035E-2</v>
      </c>
      <c r="C41">
        <v>15631593.720000003</v>
      </c>
      <c r="D41">
        <v>-4877069.7199999988</v>
      </c>
      <c r="E41">
        <v>-65.902457173497524</v>
      </c>
    </row>
    <row r="42" spans="1:5" x14ac:dyDescent="0.25">
      <c r="A42" t="s">
        <v>5</v>
      </c>
      <c r="B42">
        <v>0.04</v>
      </c>
      <c r="C42">
        <v>12043842.75</v>
      </c>
      <c r="D42">
        <v>-8741249.7399999984</v>
      </c>
      <c r="E42">
        <v>-62.548437629774618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competitors</vt:lpstr>
      <vt:lpstr>Financial Viability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Jericho Argayoso</dc:creator>
  <cp:lastModifiedBy>Games</cp:lastModifiedBy>
  <dcterms:created xsi:type="dcterms:W3CDTF">2023-07-25T07:01:25Z</dcterms:created>
  <dcterms:modified xsi:type="dcterms:W3CDTF">2023-10-11T09:01:05Z</dcterms:modified>
</cp:coreProperties>
</file>