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codeName="ThisWorkbook"/>
  <xr:revisionPtr revIDLastSave="0" documentId="8_{A6B37FD6-4B3A-CA4A-8999-C088C69A0B52}" xr6:coauthVersionLast="47" xr6:coauthVersionMax="47"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47" i="11"/>
  <c r="D8" i="11"/>
  <c r="D14" i="11"/>
  <c r="H7" i="11"/>
  <c r="F47" i="11"/>
  <c r="E48" i="11"/>
  <c r="H47" i="11"/>
  <c r="E9" i="11"/>
  <c r="F9" i="11"/>
  <c r="F48" i="11"/>
  <c r="E49" i="11"/>
  <c r="H48" i="11"/>
  <c r="E10" i="11"/>
  <c r="I5" i="11"/>
  <c r="H45" i="11"/>
  <c r="H28" i="11"/>
  <c r="H20" i="11"/>
  <c r="H14" i="11"/>
  <c r="H8" i="11"/>
  <c r="F49" i="11"/>
  <c r="H49" i="11"/>
  <c r="F10" i="11"/>
  <c r="E15" i="11"/>
  <c r="F15" i="11"/>
  <c r="H9" i="11"/>
  <c r="I6" i="11"/>
  <c r="E19" i="11"/>
  <c r="F19" i="11"/>
  <c r="E40" i="11"/>
  <c r="F40" i="11"/>
  <c r="E11" i="11"/>
  <c r="F11" i="11"/>
  <c r="E12" i="11"/>
  <c r="F12" i="11"/>
  <c r="E39" i="11"/>
  <c r="F39" i="11"/>
  <c r="H10" i="11"/>
  <c r="J5" i="11"/>
  <c r="K5" i="11"/>
  <c r="L5" i="11"/>
  <c r="M5" i="11"/>
  <c r="N5" i="11"/>
  <c r="O5" i="11"/>
  <c r="P5" i="11"/>
  <c r="I4" i="11"/>
  <c r="E16" i="11"/>
  <c r="H11" i="11"/>
  <c r="P4" i="11"/>
  <c r="Q5" i="11"/>
  <c r="R5" i="11"/>
  <c r="S5" i="11"/>
  <c r="T5" i="11"/>
  <c r="U5" i="11"/>
  <c r="V5" i="11"/>
  <c r="W5" i="11"/>
  <c r="J6" i="11"/>
  <c r="F16" i="11"/>
  <c r="E17" i="11"/>
  <c r="H12" i="11"/>
  <c r="H15" i="11"/>
  <c r="W4" i="11"/>
  <c r="X5" i="11"/>
  <c r="Y5" i="11"/>
  <c r="Z5" i="11"/>
  <c r="AA5" i="11"/>
  <c r="AB5" i="11"/>
  <c r="AC5" i="11"/>
  <c r="AD5" i="11"/>
  <c r="K6" i="11"/>
  <c r="F17" i="11"/>
  <c r="E18" i="11"/>
  <c r="H19" i="11"/>
  <c r="H16" i="11"/>
  <c r="AE5" i="11"/>
  <c r="AF5" i="11"/>
  <c r="AG5" i="11"/>
  <c r="AH5" i="11"/>
  <c r="AI5" i="11"/>
  <c r="AJ5" i="11"/>
  <c r="AD4" i="11"/>
  <c r="L6" i="11"/>
  <c r="H17" i="11"/>
  <c r="F18" i="11"/>
  <c r="AK5" i="11"/>
  <c r="AL5" i="11"/>
  <c r="AM5" i="11"/>
  <c r="AN5" i="11"/>
  <c r="AO5" i="11"/>
  <c r="AP5" i="11"/>
  <c r="AQ5" i="11"/>
  <c r="M6" i="11"/>
  <c r="H18" i="11"/>
  <c r="E21" i="11"/>
  <c r="F21" i="11"/>
  <c r="E34" i="11"/>
  <c r="F34" i="11"/>
  <c r="E35" i="11"/>
  <c r="F35" i="11"/>
  <c r="E36" i="11"/>
  <c r="F36" i="11"/>
  <c r="E37" i="11"/>
  <c r="F37" i="11"/>
  <c r="E43" i="11"/>
  <c r="F43" i="11"/>
  <c r="AR5" i="11"/>
  <c r="AS5" i="11"/>
  <c r="AK4" i="11"/>
  <c r="N6" i="11"/>
  <c r="E22" i="11"/>
  <c r="F22" i="11"/>
  <c r="E29" i="11"/>
  <c r="F29" i="11"/>
  <c r="H21" i="11"/>
  <c r="AT5" i="11"/>
  <c r="AS6" i="11"/>
  <c r="AR4" i="11"/>
  <c r="O6" i="11"/>
  <c r="E23" i="11"/>
  <c r="F23" i="11"/>
  <c r="H22" i="11"/>
  <c r="AU5" i="11"/>
  <c r="AT6" i="11"/>
  <c r="E24" i="11"/>
  <c r="F24" i="11"/>
  <c r="H29" i="11"/>
  <c r="E30" i="11"/>
  <c r="AV5" i="11"/>
  <c r="AU6" i="11"/>
  <c r="P6" i="11"/>
  <c r="Q6" i="11"/>
  <c r="E25" i="11"/>
  <c r="F25" i="11"/>
  <c r="E26" i="11"/>
  <c r="F26" i="11"/>
  <c r="E27" i="11"/>
  <c r="F27" i="11"/>
  <c r="H24" i="11"/>
  <c r="F30" i="11"/>
  <c r="H23" i="11"/>
  <c r="AW5" i="11"/>
  <c r="AV6" i="11"/>
  <c r="R6" i="11"/>
  <c r="E13" i="11"/>
  <c r="F13" i="11"/>
  <c r="E44" i="11"/>
  <c r="F44" i="11"/>
  <c r="E41" i="11"/>
  <c r="F41" i="11"/>
  <c r="H30" i="11"/>
  <c r="E31" i="11"/>
  <c r="F31" i="11"/>
  <c r="E32" i="11"/>
  <c r="F32" i="11"/>
  <c r="E42" i="11"/>
  <c r="F42" i="11"/>
  <c r="AX5" i="11"/>
  <c r="AY5" i="11"/>
  <c r="AW6" i="11"/>
  <c r="S6" i="11"/>
  <c r="AY6" i="11"/>
  <c r="AZ5" i="11"/>
  <c r="AY4" i="11"/>
  <c r="AX6" i="11"/>
  <c r="T6" i="11"/>
  <c r="BA5" i="11"/>
  <c r="AZ6" i="11"/>
  <c r="U6" i="11"/>
  <c r="BA6" i="11"/>
  <c r="BB5" i="11"/>
  <c r="V6" i="11"/>
  <c r="BB6" i="11"/>
  <c r="BC5" i="11"/>
  <c r="W6" i="11"/>
  <c r="BC6" i="11"/>
  <c r="BD5" i="11"/>
  <c r="X6" i="11"/>
  <c r="BE5" i="11"/>
  <c r="BD6" i="11"/>
  <c r="Y6" i="11"/>
  <c r="BE6" i="11"/>
  <c r="BF5" i="11"/>
  <c r="Z6" i="11"/>
  <c r="BF6" i="11"/>
  <c r="BG5" i="11"/>
  <c r="BF4" i="11"/>
  <c r="AA6" i="11"/>
  <c r="BG6" i="11"/>
  <c r="BH5" i="11"/>
  <c r="AB6" i="11"/>
  <c r="BI5" i="11"/>
  <c r="BH6" i="11"/>
  <c r="AC6" i="11"/>
  <c r="BJ5" i="11"/>
  <c r="BI6" i="11"/>
  <c r="AD6" i="11"/>
  <c r="BK5" i="11"/>
  <c r="BJ6" i="11"/>
  <c r="AE6" i="11"/>
  <c r="BL5" i="11"/>
  <c r="BK6" i="11"/>
  <c r="AF6" i="11"/>
  <c r="BL6" i="11"/>
  <c r="AG6" i="11"/>
  <c r="AH6" i="11"/>
  <c r="AI6" i="11"/>
  <c r="AJ6" i="11"/>
  <c r="AK6" i="11"/>
  <c r="AL6" i="11"/>
  <c r="AM6" i="11"/>
  <c r="AN6" i="11"/>
  <c r="AO6" i="11"/>
  <c r="AP6" i="11"/>
  <c r="AQ6" i="11"/>
  <c r="AR6" i="11"/>
</calcChain>
</file>

<file path=xl/sharedStrings.xml><?xml version="1.0" encoding="utf-8"?>
<sst xmlns="http://schemas.openxmlformats.org/spreadsheetml/2006/main" count="121" uniqueCount="109">
  <si>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</si>
  <si>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</si>
  <si>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</si>
  <si>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</si>
  <si>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</si>
  <si>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</si>
  <si>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</si>
  <si>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</si>
  <si>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</si>
  <si>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</si>
  <si>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</si>
  <si>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</si>
  <si>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</si>
  <si>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Project Lead</t>
  </si>
  <si>
    <t>TASK</t>
  </si>
  <si>
    <t>Insert new rows ABOVE this one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</si>
  <si>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</si>
  <si>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</si>
  <si>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</si>
  <si>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</si>
  <si>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</si>
  <si>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</si>
  <si>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</si>
  <si>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</si>
  <si>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</si>
  <si>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</si>
  <si>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</si>
  <si>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</si>
  <si>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</si>
  <si>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</si>
  <si>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</si>
  <si>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</si>
  <si>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</si>
  <si>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</si>
  <si>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</si>
  <si>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</si>
  <si>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</si>
  <si>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</si>
  <si>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Home Page + All Menu</t>
  </si>
  <si>
    <t>Integration to SSO</t>
  </si>
  <si>
    <t>MENU PROJECT GOVERNANCE</t>
  </si>
  <si>
    <t>Fitur Pilih Project Planning</t>
  </si>
  <si>
    <t>Fitur Checklist Project</t>
  </si>
  <si>
    <t>Validate Checklist</t>
  </si>
  <si>
    <t>Project Name</t>
  </si>
  <si>
    <t>Upload File Project Planning</t>
  </si>
  <si>
    <t>Integration to Service Progo
1. Get Planning Project
2. Get Document Status</t>
  </si>
  <si>
    <t>Fitur Assing PIC</t>
  </si>
  <si>
    <t>Fitur Notifikasi</t>
  </si>
  <si>
    <t>Pembuatan Format Upload Temuan</t>
  </si>
  <si>
    <t>Fitur Halaman Upload Temuan
1. Upload Temuan
2. Tampil Hasil Upload</t>
  </si>
  <si>
    <t>MENU MAINTENANCE TEMUAN AUDIT</t>
  </si>
  <si>
    <t>Fitur Upload Evidence</t>
  </si>
  <si>
    <t>Fitur Send Notif</t>
  </si>
  <si>
    <t>MENU MONITORING</t>
  </si>
  <si>
    <t>Halaman Monitoring</t>
  </si>
  <si>
    <t>Fitur Grafik</t>
  </si>
  <si>
    <t>Halaman Reporting</t>
  </si>
  <si>
    <t>Fitur Periode</t>
  </si>
  <si>
    <t>Fitur Download Report</t>
  </si>
  <si>
    <t>Fitur Log out</t>
  </si>
  <si>
    <t>Login in Page + Error Message</t>
  </si>
  <si>
    <t>Fitur Traffic</t>
  </si>
  <si>
    <t>Halaman Input Tindak Lanjut</t>
  </si>
  <si>
    <t xml:space="preserve">GESIT </t>
  </si>
  <si>
    <t>(Governance, Compliance and Risk IT)</t>
  </si>
  <si>
    <r>
      <t>2</t>
    </r>
    <r>
      <rPr>
        <vertAlign val="superscript"/>
        <sz val="11"/>
        <color theme="0"/>
        <rFont val="Calibri"/>
        <family val="2"/>
        <scheme val="minor"/>
      </rPr>
      <t>nd</t>
    </r>
    <r>
      <rPr>
        <sz val="11"/>
        <color theme="0"/>
        <rFont val="Calibri"/>
        <family val="2"/>
        <scheme val="minor"/>
      </rPr>
      <t xml:space="preserve"> Month</t>
    </r>
  </si>
  <si>
    <r>
      <t>1</t>
    </r>
    <r>
      <rPr>
        <vertAlign val="superscript"/>
        <sz val="11"/>
        <color theme="0"/>
        <rFont val="Calibri"/>
        <family val="2"/>
        <scheme val="minor"/>
      </rPr>
      <t>st</t>
    </r>
    <r>
      <rPr>
        <sz val="11"/>
        <color theme="0"/>
        <rFont val="Calibri"/>
        <family val="2"/>
        <scheme val="minor"/>
      </rPr>
      <t xml:space="preserve"> Month</t>
    </r>
  </si>
  <si>
    <t>Integration All Menu</t>
  </si>
  <si>
    <t>Service Flagging only having a target date</t>
  </si>
  <si>
    <t>TESTING</t>
  </si>
  <si>
    <t>Use Case Login</t>
  </si>
  <si>
    <t>Use Case Project Governance</t>
  </si>
  <si>
    <t>Use Case Maintenance Temuan</t>
  </si>
  <si>
    <t>Use Case Monitoring</t>
  </si>
  <si>
    <t>Use Case Reporting</t>
  </si>
  <si>
    <t>All Use Case</t>
  </si>
  <si>
    <t>Aliza Hanum A              - Front-end        087839193843 (Mobile)</t>
  </si>
  <si>
    <t>Jericho Siahaya              - Back-end        082238463056 (Mobile)</t>
  </si>
  <si>
    <t>Rizal Maulana H              - Back-end        082335566000 (Mobile)</t>
  </si>
  <si>
    <t>Alifya Callista           -  (PMO) (Web)</t>
  </si>
  <si>
    <t>Jones Ananta T              - Back-end        0895366757155 *) Back end Lead  (Web) -&gt; Desain Topologi &amp; Arsitektur aplikasi Gesit.</t>
  </si>
  <si>
    <t xml:space="preserve">CONSTRUCTOR </t>
  </si>
  <si>
    <t>MENU REPORTING (Project &amp; Audit)</t>
  </si>
  <si>
    <t xml:space="preserve">Clara Dilla A               UI/UX        088227869073 *)Front end lead (Web) -&gt; </t>
  </si>
  <si>
    <t>Sinta Bela              - Front-end        081381165290  *) QA &amp; Desain Topologi &amp; Arsitektur aplikasi Gesit.</t>
  </si>
  <si>
    <t>Web : Clara
Mobile : Jericho</t>
  </si>
  <si>
    <t>Web : Jones
Mobile : Aliza</t>
  </si>
  <si>
    <t>CEK ke isu apa aja  yg disiapkan ijin approval aplikasi kita pake mobile</t>
  </si>
  <si>
    <t>Temen2 progo share project database structure nya</t>
  </si>
  <si>
    <t xml:space="preserve"> Bu Ari dan mb tya will cek item yg bisa di f up utk assing pic auditee, input disisi</t>
  </si>
  <si>
    <t>projek insersi, create projek dsb diskusi compliance</t>
  </si>
  <si>
    <t>CEK ke isu apa aja  yg disiapkan ijin approval aplikasi kita pake mobil --&gt; riswan ismahan</t>
  </si>
  <si>
    <t>share project data base structure -- nyontek tim pro tim</t>
  </si>
  <si>
    <t>desain topologi arsitektur -- by tim gesit</t>
  </si>
  <si>
    <t>TASK :</t>
  </si>
  <si>
    <t>N/A</t>
  </si>
  <si>
    <t>Severity level &amp; Kewenangan user</t>
  </si>
  <si>
    <t xml:space="preserve">Prereq pengembangann JAPRI atau sampein di grup. </t>
  </si>
  <si>
    <t>Senin depan tg 19 kumpul :
1. Topologi sama arsitektur ideal dari aplikasi gesit
2. Progress web gesit
3. Progress mobilenya (Android)</t>
  </si>
  <si>
    <t>Web : Rizal
Mobile : Aliza</t>
  </si>
  <si>
    <t>Web : Rizal
Mobile : Jericho</t>
  </si>
  <si>
    <t>Design Document, DRF, Timeline</t>
  </si>
  <si>
    <t>Desain Topologi &amp; Arsitektur aplikasi gesit</t>
  </si>
  <si>
    <t>SDD</t>
  </si>
  <si>
    <t>DRF</t>
  </si>
  <si>
    <t>Desain Topologi,  Arsitektur aplikasi Gesit , SDD, DRF : Callista</t>
  </si>
  <si>
    <t>Web : Clara
Mobile  : Rizal</t>
  </si>
  <si>
    <t xml:space="preserve">Web,  Mobile, Koordinasi  Infras &amp; DB : Sinta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</si>
</sst>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m/yy;@"/>
    <numFmt numFmtId="167" formatCode="ddd\,\ d/m/yy;@"/>
    <numFmt numFmtId="168" formatCode="d"/>
    <numFmt numFmtId="169" formatCode="d\ mmm\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vertAlign val="superscript"/>
      <sz val="11"/>
      <color theme="0"/>
      <name val="Calibri"/>
      <family val="2"/>
      <scheme val="minor"/>
    </font>
    <font>
      <sz val="11"/>
      <color rgb="FF000000"/>
      <name val="Calibri"/>
      <family val="2"/>
      <scheme val="minor"/>
    </font>
  </fonts>
  <fills count="5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bgColor indexed="64"/>
      </patternFill>
    </fill>
    <fill>
      <patternFill patternType="solid">
        <fgColor theme="9" tint="0.59999389629810485"/>
        <bgColor indexed="64"/>
      </patternFill>
    </fill>
    <fill>
      <patternFill patternType="solid">
        <fgColor theme="2" tint="-0.249977111117893"/>
        <bgColor indexed="64"/>
      </patternFill>
    </fill>
  </fills>
  <borders count="2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2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3" borderId="2" xfId="11" applyFill="1">
      <alignment horizontal="center" vertical="center"/>
    </xf>
    <xf numFmtId="0" fontId="9" fillId="4" borderId="2" xfId="11" applyFill="1">
      <alignment horizontal="center" vertical="center"/>
    </xf>
    <xf numFmtId="0" fontId="9" fillId="11"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166" fontId="9" fillId="11" borderId="2" xfId="10" applyFill="1">
      <alignment horizontal="center" vertical="center"/>
    </xf>
    <xf numFmtId="166" fontId="9" fillId="10" borderId="2" xfId="10" applyFill="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9" fontId="5" fillId="45" borderId="2" xfId="2" applyFont="1" applyFill="1" applyBorder="1" applyAlignment="1">
      <alignment horizontal="center" vertical="center"/>
    </xf>
    <xf numFmtId="166" fontId="9" fillId="45" borderId="2" xfId="10"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6" fontId="9" fillId="46" borderId="2" xfId="10" applyFill="1">
      <alignment horizontal="center" vertical="center"/>
    </xf>
    <xf numFmtId="0" fontId="6" fillId="45" borderId="2" xfId="12" applyFont="1" applyFill="1">
      <alignment horizontal="left" vertical="center" indent="2"/>
    </xf>
    <xf numFmtId="0" fontId="9" fillId="0" borderId="2" xfId="12" applyFill="1">
      <alignment horizontal="left" vertical="center" indent="2"/>
    </xf>
    <xf numFmtId="0" fontId="9" fillId="0" borderId="2" xfId="11" applyFill="1">
      <alignment horizontal="center" vertical="center"/>
    </xf>
    <xf numFmtId="9" fontId="5" fillId="0" borderId="2" xfId="2" applyFont="1" applyFill="1" applyBorder="1" applyAlignment="1">
      <alignment horizontal="center" vertical="center"/>
    </xf>
    <xf numFmtId="166" fontId="9" fillId="0" borderId="2" xfId="10" applyFill="1">
      <alignment horizontal="center" vertical="center"/>
    </xf>
    <xf numFmtId="0" fontId="6" fillId="48" borderId="2" xfId="12" applyFont="1" applyFill="1">
      <alignment horizontal="left" vertical="center" indent="2"/>
    </xf>
    <xf numFmtId="0" fontId="9" fillId="8" borderId="2" xfId="11" applyFill="1" applyAlignment="1">
      <alignment horizontal="center" vertical="center" wrapText="1"/>
    </xf>
    <xf numFmtId="0" fontId="9" fillId="9" borderId="2" xfId="11" applyFill="1" applyAlignment="1">
      <alignment horizontal="center" vertical="center" wrapText="1"/>
    </xf>
    <xf numFmtId="0" fontId="9" fillId="6" borderId="2" xfId="11" applyFill="1" applyAlignment="1">
      <alignment horizontal="center" vertical="center" wrapText="1"/>
    </xf>
    <xf numFmtId="0" fontId="9" fillId="5" borderId="2" xfId="11" applyFill="1" applyAlignment="1">
      <alignment horizontal="center" vertical="center" wrapText="1"/>
    </xf>
    <xf numFmtId="0" fontId="9" fillId="45" borderId="2" xfId="11" applyFill="1" applyAlignment="1">
      <alignment horizontal="center" vertical="center" wrapText="1"/>
    </xf>
    <xf numFmtId="0" fontId="0" fillId="0" borderId="18" xfId="0" applyBorder="1" applyAlignment="1">
      <alignment horizontal="left" vertical="center" indent="4"/>
    </xf>
    <xf numFmtId="0" fontId="15" fillId="0" borderId="19" xfId="1" applyFont="1" applyBorder="1" applyAlignment="1" applyProtection="1"/>
    <xf numFmtId="0" fontId="0" fillId="0" borderId="19" xfId="0" applyBorder="1"/>
    <xf numFmtId="0" fontId="0" fillId="0" borderId="19" xfId="0" applyBorder="1" applyAlignment="1">
      <alignment horizontal="center"/>
    </xf>
    <xf numFmtId="0" fontId="0" fillId="0" borderId="20" xfId="0" applyBorder="1"/>
    <xf numFmtId="0" fontId="0" fillId="0" borderId="21" xfId="0" applyBorder="1" applyAlignment="1">
      <alignment horizontal="left" vertical="center" indent="4"/>
    </xf>
    <xf numFmtId="0" fontId="0" fillId="0" borderId="0" xfId="0" applyBorder="1"/>
    <xf numFmtId="0" fontId="0" fillId="0" borderId="0" xfId="0" applyBorder="1" applyAlignment="1">
      <alignment horizontal="center"/>
    </xf>
    <xf numFmtId="0" fontId="0" fillId="0" borderId="22" xfId="0" applyBorder="1"/>
    <xf numFmtId="0" fontId="0" fillId="0" borderId="23" xfId="0" applyBorder="1" applyAlignment="1">
      <alignment horizontal="left" vertical="center" indent="4"/>
    </xf>
    <xf numFmtId="0" fontId="0" fillId="0" borderId="24" xfId="0" applyBorder="1"/>
    <xf numFmtId="0" fontId="0" fillId="0" borderId="24" xfId="0" applyBorder="1" applyAlignment="1">
      <alignment horizontal="center"/>
    </xf>
    <xf numFmtId="0" fontId="0" fillId="0" borderId="25" xfId="0" applyBorder="1"/>
    <xf numFmtId="0" fontId="36" fillId="0" borderId="19" xfId="0" applyFont="1" applyBorder="1" applyAlignment="1">
      <alignment vertical="center"/>
    </xf>
    <xf numFmtId="0" fontId="36" fillId="0" borderId="0" xfId="0" applyFont="1" applyBorder="1" applyAlignment="1">
      <alignment vertical="center"/>
    </xf>
    <xf numFmtId="0" fontId="36" fillId="0" borderId="24" xfId="0" applyFont="1" applyBorder="1" applyAlignment="1">
      <alignment vertical="center"/>
    </xf>
    <xf numFmtId="0" fontId="0" fillId="0" borderId="17" xfId="0" applyBorder="1" applyAlignment="1">
      <alignment wrapText="1"/>
    </xf>
    <xf numFmtId="0" fontId="6" fillId="49" borderId="2" xfId="12" applyFont="1" applyFill="1">
      <alignment horizontal="left" vertical="center" indent="2"/>
    </xf>
    <xf numFmtId="0" fontId="9" fillId="49" borderId="2" xfId="11" applyFill="1" applyAlignment="1">
      <alignment horizontal="center" vertical="center" wrapText="1"/>
    </xf>
    <xf numFmtId="0" fontId="9" fillId="49" borderId="2" xfId="11" applyFill="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0" fontId="22" fillId="47" borderId="0" xfId="0" applyFont="1" applyFill="1" applyBorder="1" applyAlignment="1">
      <alignment horizontal="center" vertical="center"/>
    </xf>
    <xf numFmtId="169" fontId="0" fillId="7" borderId="6" xfId="0" applyNumberFormat="1" applyFill="1" applyBorder="1" applyAlignment="1">
      <alignment horizontal="left" vertical="center" wrapText="1" indent="1"/>
    </xf>
    <xf numFmtId="169" fontId="0" fillId="7" borderId="0" xfId="0" applyNumberFormat="1" applyFill="1" applyBorder="1" applyAlignment="1">
      <alignment horizontal="left" vertical="center" wrapText="1" indent="1"/>
    </xf>
    <xf numFmtId="169" fontId="0" fillId="7" borderId="7" xfId="0" applyNumberFormat="1" applyFill="1" applyBorder="1" applyAlignment="1">
      <alignment horizontal="left" vertical="center" wrapText="1" indent="1"/>
    </xf>
    <xf numFmtId="0" fontId="9" fillId="48" borderId="2" xfId="11" applyFill="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F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A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00000000-0005-0000-0000-000030000000}"/>
    <cellStyle name="Task" xfId="12" xr:uid="{00000000-0005-0000-0000-000031000000}"/>
    <cellStyle name="Title" xfId="5" builtinId="15" customBuiltin="1"/>
    <cellStyle name="Total" xfId="29" builtinId="25" customBuiltin="1"/>
    <cellStyle name="Warning Text" xfId="26" builtinId="11" customBuiltin="1"/>
    <cellStyle name="zHiddenText" xfId="3" xr:uid="{00000000-0005-0000-0000-000035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_rels/drawing1.xml.rels><?xml version="1.0" encoding="UTF-8" standalone="yes"?>
<Relationships xmlns="http://schemas.openxmlformats.org/package/2006/relationships"><Relationship Id="rId2" Type="http://schemas.openxmlformats.org/officeDocument/2006/relationships/image" Target="../media/image1.png" /><Relationship Id="rId1" Type="http://schemas.openxmlformats.org/officeDocument/2006/relationships/hyperlink" Target="https://www.vertex42.com/ExcelTemplates/simple-gantt-chart.html?utm_source=ms&amp;utm_medium=file&amp;utm_campaign=office&amp;utm_content=logo" TargetMode="External"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 /><Relationship Id="rId2" Type="http://schemas.openxmlformats.org/officeDocument/2006/relationships/hyperlink" Target="https://www.vertex42.com/ExcelTemplates/simple-gantt-chart.html?utm_source=ms&amp;utm_medium=file&amp;utm_campaign=office&amp;utm_content=help" TargetMode="External" /><Relationship Id="rId1" Type="http://schemas.openxmlformats.org/officeDocument/2006/relationships/hyperlink" Target="https://www.vertex42.com/ExcelTemplates/excel-project-management.html?utm_source=ms&amp;utm_medium=file&amp;utm_campaign=office&amp;utm_content=text" TargetMode="External" /><Relationship Id="rId6" Type="http://schemas.openxmlformats.org/officeDocument/2006/relationships/drawing" Target="../drawings/drawing1.xml" /><Relationship Id="rId5" Type="http://schemas.openxmlformats.org/officeDocument/2006/relationships/printerSettings" Target="../printerSettings/printerSettings2.bin" /><Relationship Id="rId4" Type="http://schemas.openxmlformats.org/officeDocument/2006/relationships/hyperlink" Target="https://www.vertex42.com/ExcelTemplates/simple-gantt-chart.html?utm_source=ms&amp;utm_medium=file&amp;utm_campaign=office&amp;utm_content=text"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1"/>
  <sheetViews>
    <sheetView showGridLines="0" tabSelected="1" showRuler="0" zoomScaleNormal="100" zoomScalePageLayoutView="70" workbookViewId="0">
      <pane ySplit="6" topLeftCell="A7" activePane="bottomLeft" state="frozen"/>
      <selection pane="bottomLeft" activeCell="B14" sqref="B14"/>
    </sheetView>
  </sheetViews>
  <sheetFormatPr defaultColWidth="8.875" defaultRowHeight="30" customHeight="1" x14ac:dyDescent="0.2"/>
  <cols>
    <col min="1" max="1" width="2.6875" style="43" customWidth="1"/>
    <col min="2" max="2" width="45.6015625" bestFit="1" customWidth="1"/>
    <col min="3" max="3" width="30.66796875" customWidth="1"/>
    <col min="4" max="4" width="10.625" customWidth="1"/>
    <col min="5" max="5" width="10.4921875" style="5" customWidth="1"/>
    <col min="6" max="6" width="10.4921875" customWidth="1"/>
    <col min="7" max="7" width="2.6875" customWidth="1"/>
    <col min="8" max="8" width="6.1875" hidden="1" customWidth="1"/>
    <col min="9" max="64" width="2.5546875" customWidth="1"/>
    <col min="69" max="70" width="10.35546875"/>
  </cols>
  <sheetData>
    <row r="1" spans="1:64" ht="30" customHeight="1" x14ac:dyDescent="0.4">
      <c r="A1" s="44" t="s">
        <v>0</v>
      </c>
      <c r="B1" s="48" t="s">
        <v>64</v>
      </c>
      <c r="C1" s="1"/>
      <c r="D1" s="2"/>
      <c r="E1" s="4"/>
      <c r="F1" s="32"/>
      <c r="H1" s="2"/>
      <c r="I1" s="11"/>
    </row>
    <row r="2" spans="1:64" ht="30" customHeight="1" x14ac:dyDescent="0.25">
      <c r="A2" s="43" t="s">
        <v>1</v>
      </c>
      <c r="B2" s="49" t="s">
        <v>44</v>
      </c>
      <c r="C2" t="s">
        <v>65</v>
      </c>
      <c r="I2" s="46"/>
    </row>
    <row r="3" spans="1:64" ht="30" customHeight="1" x14ac:dyDescent="0.2">
      <c r="A3" s="43" t="s">
        <v>2</v>
      </c>
      <c r="B3" s="50" t="s">
        <v>13</v>
      </c>
      <c r="C3" s="123" t="s">
        <v>16</v>
      </c>
      <c r="D3" s="124"/>
      <c r="E3" s="126">
        <f ca="1">TODAY()</f>
        <v>44407</v>
      </c>
      <c r="F3" s="126"/>
      <c r="I3" s="118" t="s">
        <v>67</v>
      </c>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t="s">
        <v>66</v>
      </c>
      <c r="AL3" s="118"/>
      <c r="AM3" s="118"/>
      <c r="AN3" s="118"/>
      <c r="AO3" s="118"/>
      <c r="AP3" s="118"/>
      <c r="AQ3" s="118"/>
      <c r="AR3" s="118"/>
      <c r="AS3" s="118"/>
      <c r="AT3" s="118"/>
      <c r="AU3" s="118"/>
      <c r="AV3" s="118"/>
      <c r="AW3" s="118"/>
      <c r="AX3" s="118"/>
      <c r="AY3" s="118"/>
      <c r="AZ3" s="118"/>
      <c r="BA3" s="118"/>
      <c r="BB3" s="118"/>
      <c r="BC3" s="118"/>
      <c r="BD3" s="118"/>
      <c r="BE3" s="118"/>
      <c r="BF3" s="118"/>
      <c r="BG3" s="118"/>
      <c r="BH3" s="118"/>
      <c r="BI3" s="118"/>
      <c r="BJ3" s="118"/>
      <c r="BK3" s="118"/>
      <c r="BL3" s="118"/>
    </row>
    <row r="4" spans="1:64" ht="30" customHeight="1" x14ac:dyDescent="0.2">
      <c r="A4" s="44" t="s">
        <v>3</v>
      </c>
      <c r="C4" s="123" t="s">
        <v>17</v>
      </c>
      <c r="D4" s="124"/>
      <c r="E4" s="7">
        <v>1</v>
      </c>
      <c r="I4" s="119">
        <f ca="1">I5</f>
        <v>44403</v>
      </c>
      <c r="J4" s="120"/>
      <c r="K4" s="120"/>
      <c r="L4" s="120"/>
      <c r="M4" s="120"/>
      <c r="N4" s="120"/>
      <c r="O4" s="121"/>
      <c r="P4" s="119">
        <f ca="1">P5</f>
        <v>44410</v>
      </c>
      <c r="Q4" s="120"/>
      <c r="R4" s="120"/>
      <c r="S4" s="120"/>
      <c r="T4" s="120"/>
      <c r="U4" s="120"/>
      <c r="V4" s="121"/>
      <c r="W4" s="115">
        <f ca="1">W5</f>
        <v>44417</v>
      </c>
      <c r="X4" s="116"/>
      <c r="Y4" s="116"/>
      <c r="Z4" s="116"/>
      <c r="AA4" s="116"/>
      <c r="AB4" s="116"/>
      <c r="AC4" s="117"/>
      <c r="AD4" s="115">
        <f ca="1">AD5</f>
        <v>44424</v>
      </c>
      <c r="AE4" s="116"/>
      <c r="AF4" s="116"/>
      <c r="AG4" s="116"/>
      <c r="AH4" s="116"/>
      <c r="AI4" s="116"/>
      <c r="AJ4" s="117"/>
      <c r="AK4" s="115">
        <f ca="1">AK5</f>
        <v>44431</v>
      </c>
      <c r="AL4" s="116"/>
      <c r="AM4" s="116"/>
      <c r="AN4" s="116"/>
      <c r="AO4" s="116"/>
      <c r="AP4" s="116"/>
      <c r="AQ4" s="117"/>
      <c r="AR4" s="115">
        <f ca="1">AR5</f>
        <v>44438</v>
      </c>
      <c r="AS4" s="116"/>
      <c r="AT4" s="116"/>
      <c r="AU4" s="116"/>
      <c r="AV4" s="116"/>
      <c r="AW4" s="116"/>
      <c r="AX4" s="117"/>
      <c r="AY4" s="115">
        <f ca="1">AY5</f>
        <v>44445</v>
      </c>
      <c r="AZ4" s="116"/>
      <c r="BA4" s="116"/>
      <c r="BB4" s="116"/>
      <c r="BC4" s="116"/>
      <c r="BD4" s="116"/>
      <c r="BE4" s="117"/>
      <c r="BF4" s="115">
        <f ca="1">BF5</f>
        <v>44452</v>
      </c>
      <c r="BG4" s="116"/>
      <c r="BH4" s="116"/>
      <c r="BI4" s="116"/>
      <c r="BJ4" s="116"/>
      <c r="BK4" s="116"/>
      <c r="BL4" s="117"/>
    </row>
    <row r="5" spans="1:64" ht="15" customHeight="1" x14ac:dyDescent="0.2">
      <c r="A5" s="44" t="s">
        <v>4</v>
      </c>
      <c r="B5" s="125"/>
      <c r="C5" s="125"/>
      <c r="D5" s="125"/>
      <c r="E5" s="125"/>
      <c r="F5" s="125"/>
      <c r="G5" s="125"/>
      <c r="I5" s="73">
        <f ca="1">Project_Start-WEEKDAY(Project_Start,1)+2+7*(Display_Week-1)</f>
        <v>44403</v>
      </c>
      <c r="J5" s="74">
        <f ca="1">I5+1</f>
        <v>44404</v>
      </c>
      <c r="K5" s="74">
        <f t="shared" ref="K5:AX5" ca="1" si="0">J5+1</f>
        <v>44405</v>
      </c>
      <c r="L5" s="74">
        <f t="shared" ca="1" si="0"/>
        <v>44406</v>
      </c>
      <c r="M5" s="74">
        <f t="shared" ca="1" si="0"/>
        <v>44407</v>
      </c>
      <c r="N5" s="74">
        <f t="shared" ca="1" si="0"/>
        <v>44408</v>
      </c>
      <c r="O5" s="75">
        <f t="shared" ca="1" si="0"/>
        <v>44409</v>
      </c>
      <c r="P5" s="73">
        <f ca="1">O5+1</f>
        <v>44410</v>
      </c>
      <c r="Q5" s="74">
        <f ca="1">P5+1</f>
        <v>44411</v>
      </c>
      <c r="R5" s="74">
        <f t="shared" ca="1" si="0"/>
        <v>44412</v>
      </c>
      <c r="S5" s="74">
        <f t="shared" ca="1" si="0"/>
        <v>44413</v>
      </c>
      <c r="T5" s="74">
        <f t="shared" ca="1" si="0"/>
        <v>44414</v>
      </c>
      <c r="U5" s="74">
        <f t="shared" ca="1" si="0"/>
        <v>44415</v>
      </c>
      <c r="V5" s="75">
        <f t="shared" ca="1" si="0"/>
        <v>44416</v>
      </c>
      <c r="W5" s="73">
        <f ca="1">V5+1</f>
        <v>44417</v>
      </c>
      <c r="X5" s="74">
        <f ca="1">W5+1</f>
        <v>44418</v>
      </c>
      <c r="Y5" s="74">
        <f t="shared" ca="1" si="0"/>
        <v>44419</v>
      </c>
      <c r="Z5" s="74">
        <f t="shared" ca="1" si="0"/>
        <v>44420</v>
      </c>
      <c r="AA5" s="74">
        <f t="shared" ca="1" si="0"/>
        <v>44421</v>
      </c>
      <c r="AB5" s="74">
        <f t="shared" ca="1" si="0"/>
        <v>44422</v>
      </c>
      <c r="AC5" s="75">
        <f t="shared" ca="1" si="0"/>
        <v>44423</v>
      </c>
      <c r="AD5" s="73">
        <f ca="1">AC5+1</f>
        <v>44424</v>
      </c>
      <c r="AE5" s="74">
        <f ca="1">AD5+1</f>
        <v>44425</v>
      </c>
      <c r="AF5" s="74">
        <f t="shared" ca="1" si="0"/>
        <v>44426</v>
      </c>
      <c r="AG5" s="74">
        <f t="shared" ca="1" si="0"/>
        <v>44427</v>
      </c>
      <c r="AH5" s="74">
        <f t="shared" ca="1" si="0"/>
        <v>44428</v>
      </c>
      <c r="AI5" s="74">
        <f t="shared" ca="1" si="0"/>
        <v>44429</v>
      </c>
      <c r="AJ5" s="75">
        <f t="shared" ca="1" si="0"/>
        <v>44430</v>
      </c>
      <c r="AK5" s="73">
        <f ca="1">AJ5+1</f>
        <v>44431</v>
      </c>
      <c r="AL5" s="74">
        <f ca="1">AK5+1</f>
        <v>44432</v>
      </c>
      <c r="AM5" s="74">
        <f t="shared" ca="1" si="0"/>
        <v>44433</v>
      </c>
      <c r="AN5" s="74">
        <f t="shared" ca="1" si="0"/>
        <v>44434</v>
      </c>
      <c r="AO5" s="74">
        <f t="shared" ca="1" si="0"/>
        <v>44435</v>
      </c>
      <c r="AP5" s="74">
        <f t="shared" ca="1" si="0"/>
        <v>44436</v>
      </c>
      <c r="AQ5" s="75">
        <f t="shared" ca="1" si="0"/>
        <v>44437</v>
      </c>
      <c r="AR5" s="73">
        <f ca="1">AQ5+1</f>
        <v>44438</v>
      </c>
      <c r="AS5" s="74">
        <f ca="1">AR5+1</f>
        <v>44439</v>
      </c>
      <c r="AT5" s="74">
        <f t="shared" ca="1" si="0"/>
        <v>44440</v>
      </c>
      <c r="AU5" s="74">
        <f t="shared" ca="1" si="0"/>
        <v>44441</v>
      </c>
      <c r="AV5" s="74">
        <f t="shared" ca="1" si="0"/>
        <v>44442</v>
      </c>
      <c r="AW5" s="74">
        <f t="shared" ca="1" si="0"/>
        <v>44443</v>
      </c>
      <c r="AX5" s="75">
        <f t="shared" ca="1" si="0"/>
        <v>44444</v>
      </c>
      <c r="AY5" s="73">
        <f ca="1">AX5+1</f>
        <v>44445</v>
      </c>
      <c r="AZ5" s="74">
        <f ca="1">AY5+1</f>
        <v>44446</v>
      </c>
      <c r="BA5" s="74">
        <f t="shared" ref="BA5:BE5" ca="1" si="1">AZ5+1</f>
        <v>44447</v>
      </c>
      <c r="BB5" s="74">
        <f t="shared" ca="1" si="1"/>
        <v>44448</v>
      </c>
      <c r="BC5" s="74">
        <f t="shared" ca="1" si="1"/>
        <v>44449</v>
      </c>
      <c r="BD5" s="74">
        <f t="shared" ca="1" si="1"/>
        <v>44450</v>
      </c>
      <c r="BE5" s="75">
        <f t="shared" ca="1" si="1"/>
        <v>44451</v>
      </c>
      <c r="BF5" s="73">
        <f ca="1">BE5+1</f>
        <v>44452</v>
      </c>
      <c r="BG5" s="74">
        <f ca="1">BF5+1</f>
        <v>44453</v>
      </c>
      <c r="BH5" s="74">
        <f t="shared" ref="BH5:BL5" ca="1" si="2">BG5+1</f>
        <v>44454</v>
      </c>
      <c r="BI5" s="74">
        <f t="shared" ca="1" si="2"/>
        <v>44455</v>
      </c>
      <c r="BJ5" s="74">
        <f t="shared" ca="1" si="2"/>
        <v>44456</v>
      </c>
      <c r="BK5" s="74">
        <f t="shared" ca="1" si="2"/>
        <v>44457</v>
      </c>
      <c r="BL5" s="75">
        <f t="shared" ca="1" si="2"/>
        <v>44458</v>
      </c>
    </row>
    <row r="6" spans="1:64" ht="30" customHeight="1" thickBot="1" x14ac:dyDescent="0.25">
      <c r="A6" s="44" t="s">
        <v>5</v>
      </c>
      <c r="B6" s="8" t="s">
        <v>14</v>
      </c>
      <c r="C6" s="9" t="s">
        <v>18</v>
      </c>
      <c r="D6" s="9" t="s">
        <v>19</v>
      </c>
      <c r="E6" s="9" t="s">
        <v>20</v>
      </c>
      <c r="F6" s="9" t="s">
        <v>21</v>
      </c>
      <c r="G6" s="9"/>
      <c r="H6" s="9" t="s">
        <v>22</v>
      </c>
      <c r="I6" s="10" t="str">
        <f t="shared" ref="I6" ca="1" si="3">LEFT(TEXT(I5,"ddd"),1)</f>
        <v>M</v>
      </c>
      <c r="J6" s="10" t="str">
        <f t="shared" ref="J6:AR6" ca="1" si="4">LEFT(TEXT(J5,"ddd"),1)</f>
        <v>T</v>
      </c>
      <c r="K6" s="10" t="str">
        <f t="shared" ca="1" si="4"/>
        <v>W</v>
      </c>
      <c r="L6" s="10" t="str">
        <f t="shared" ca="1" si="4"/>
        <v>T</v>
      </c>
      <c r="M6" s="10" t="str">
        <f t="shared" ca="1" si="4"/>
        <v>F</v>
      </c>
      <c r="N6" s="10" t="str">
        <f t="shared" ca="1" si="4"/>
        <v>S</v>
      </c>
      <c r="O6" s="10" t="str">
        <f t="shared" ca="1" si="4"/>
        <v>S</v>
      </c>
      <c r="P6" s="10" t="str">
        <f t="shared" ca="1" si="4"/>
        <v>M</v>
      </c>
      <c r="Q6" s="10" t="str">
        <f t="shared" ca="1" si="4"/>
        <v>T</v>
      </c>
      <c r="R6" s="10" t="str">
        <f t="shared" ca="1" si="4"/>
        <v>W</v>
      </c>
      <c r="S6" s="10" t="str">
        <f t="shared" ca="1" si="4"/>
        <v>T</v>
      </c>
      <c r="T6" s="10" t="str">
        <f t="shared" ca="1" si="4"/>
        <v>F</v>
      </c>
      <c r="U6" s="10" t="str">
        <f t="shared" ca="1" si="4"/>
        <v>S</v>
      </c>
      <c r="V6" s="10" t="str">
        <f t="shared" ca="1" si="4"/>
        <v>S</v>
      </c>
      <c r="W6" s="10" t="str">
        <f t="shared" ca="1" si="4"/>
        <v>M</v>
      </c>
      <c r="X6" s="10" t="str">
        <f t="shared" ca="1" si="4"/>
        <v>T</v>
      </c>
      <c r="Y6" s="10" t="str">
        <f t="shared" ca="1" si="4"/>
        <v>W</v>
      </c>
      <c r="Z6" s="10" t="str">
        <f t="shared" ca="1" si="4"/>
        <v>T</v>
      </c>
      <c r="AA6" s="10" t="str">
        <f t="shared" ca="1" si="4"/>
        <v>F</v>
      </c>
      <c r="AB6" s="10" t="str">
        <f t="shared" ca="1" si="4"/>
        <v>S</v>
      </c>
      <c r="AC6" s="10" t="str">
        <f t="shared" ca="1" si="4"/>
        <v>S</v>
      </c>
      <c r="AD6" s="10" t="str">
        <f t="shared" ca="1" si="4"/>
        <v>M</v>
      </c>
      <c r="AE6" s="10" t="str">
        <f t="shared" ca="1" si="4"/>
        <v>T</v>
      </c>
      <c r="AF6" s="10" t="str">
        <f t="shared" ca="1" si="4"/>
        <v>W</v>
      </c>
      <c r="AG6" s="10" t="str">
        <f t="shared" ca="1" si="4"/>
        <v>T</v>
      </c>
      <c r="AH6" s="10" t="str">
        <f t="shared" ca="1" si="4"/>
        <v>F</v>
      </c>
      <c r="AI6" s="10" t="str">
        <f t="shared" ca="1" si="4"/>
        <v>S</v>
      </c>
      <c r="AJ6" s="10" t="str">
        <f t="shared" ca="1" si="4"/>
        <v>S</v>
      </c>
      <c r="AK6" s="10" t="str">
        <f t="shared" ca="1" si="4"/>
        <v>M</v>
      </c>
      <c r="AL6" s="10" t="str">
        <f t="shared" ca="1" si="4"/>
        <v>T</v>
      </c>
      <c r="AM6" s="10" t="str">
        <f t="shared" ca="1" si="4"/>
        <v>W</v>
      </c>
      <c r="AN6" s="10" t="str">
        <f t="shared" ca="1" si="4"/>
        <v>T</v>
      </c>
      <c r="AO6" s="10" t="str">
        <f t="shared" ca="1" si="4"/>
        <v>F</v>
      </c>
      <c r="AP6" s="10" t="str">
        <f t="shared" ca="1" si="4"/>
        <v>S</v>
      </c>
      <c r="AQ6" s="10" t="str">
        <f t="shared" ca="1" si="4"/>
        <v>S</v>
      </c>
      <c r="AR6" s="10" t="str">
        <f t="shared" ca="1" si="4"/>
        <v>M</v>
      </c>
      <c r="AS6" s="10" t="str">
        <f t="shared" ref="AS6:BL6" ca="1" si="5">LEFT(TEXT(AS5,"ddd"),1)</f>
        <v>T</v>
      </c>
      <c r="AT6" s="10" t="str">
        <f t="shared" ca="1" si="5"/>
        <v>W</v>
      </c>
      <c r="AU6" s="10" t="str">
        <f t="shared" ca="1" si="5"/>
        <v>T</v>
      </c>
      <c r="AV6" s="10" t="str">
        <f t="shared" ca="1" si="5"/>
        <v>F</v>
      </c>
      <c r="AW6" s="10" t="str">
        <f t="shared" ca="1" si="5"/>
        <v>S</v>
      </c>
      <c r="AX6" s="10" t="str">
        <f t="shared" ca="1" si="5"/>
        <v>S</v>
      </c>
      <c r="AY6" s="10" t="str">
        <f t="shared" ca="1" si="5"/>
        <v>M</v>
      </c>
      <c r="AZ6" s="10" t="str">
        <f t="shared" ca="1" si="5"/>
        <v>T</v>
      </c>
      <c r="BA6" s="10" t="str">
        <f t="shared" ca="1" si="5"/>
        <v>W</v>
      </c>
      <c r="BB6" s="10" t="str">
        <f t="shared" ca="1" si="5"/>
        <v>T</v>
      </c>
      <c r="BC6" s="10" t="str">
        <f t="shared" ca="1" si="5"/>
        <v>F</v>
      </c>
      <c r="BD6" s="10" t="str">
        <f t="shared" ca="1" si="5"/>
        <v>S</v>
      </c>
      <c r="BE6" s="10" t="str">
        <f t="shared" ca="1" si="5"/>
        <v>S</v>
      </c>
      <c r="BF6" s="10" t="str">
        <f t="shared" ca="1" si="5"/>
        <v>M</v>
      </c>
      <c r="BG6" s="10" t="str">
        <f t="shared" ca="1" si="5"/>
        <v>T</v>
      </c>
      <c r="BH6" s="10" t="str">
        <f t="shared" ca="1" si="5"/>
        <v>W</v>
      </c>
      <c r="BI6" s="10" t="str">
        <f t="shared" ca="1" si="5"/>
        <v>T</v>
      </c>
      <c r="BJ6" s="10" t="str">
        <f t="shared" ca="1" si="5"/>
        <v>F</v>
      </c>
      <c r="BK6" s="10" t="str">
        <f t="shared" ca="1" si="5"/>
        <v>S</v>
      </c>
      <c r="BL6" s="10" t="str">
        <f t="shared" ca="1" si="5"/>
        <v>S</v>
      </c>
    </row>
    <row r="7" spans="1:64" ht="30" hidden="1" customHeight="1" thickBot="1" x14ac:dyDescent="0.25">
      <c r="A7" s="43" t="s">
        <v>6</v>
      </c>
      <c r="C7" s="47"/>
      <c r="E7"/>
      <c r="H7" t="str">
        <f ca="1">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 customFormat="1" ht="39.75" customHeight="1" thickBot="1" x14ac:dyDescent="0.25">
      <c r="A8" s="44" t="s">
        <v>7</v>
      </c>
      <c r="B8" s="13" t="s">
        <v>82</v>
      </c>
      <c r="C8" s="90" t="s">
        <v>100</v>
      </c>
      <c r="D8" s="14">
        <f>SUM(D9:D12)/COUNT(D9:D12)</f>
        <v>0</v>
      </c>
      <c r="E8" s="59"/>
      <c r="F8" s="60"/>
      <c r="G8" s="12"/>
      <c r="H8" s="12" t="str">
        <f t="shared" ref="H8:H49" ca="1" si="6">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 customFormat="1" ht="30" customHeight="1" thickBot="1" x14ac:dyDescent="0.25">
      <c r="A9" s="44" t="s">
        <v>8</v>
      </c>
      <c r="B9" s="55" t="s">
        <v>61</v>
      </c>
      <c r="C9" s="51"/>
      <c r="D9" s="15">
        <v>0</v>
      </c>
      <c r="E9" s="69">
        <f ca="1">Project_Start</f>
        <v>44407</v>
      </c>
      <c r="F9" s="69">
        <f ca="1">E9+3</f>
        <v>44410</v>
      </c>
      <c r="G9" s="12"/>
      <c r="H9" s="12">
        <f t="shared" ca="1" si="6"/>
        <v>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3" customFormat="1" ht="30" customHeight="1" thickBot="1" x14ac:dyDescent="0.25">
      <c r="A10" s="44" t="s">
        <v>9</v>
      </c>
      <c r="B10" s="55" t="s">
        <v>38</v>
      </c>
      <c r="C10" s="51"/>
      <c r="D10" s="15">
        <v>0</v>
      </c>
      <c r="E10" s="69">
        <f ca="1">F9</f>
        <v>44410</v>
      </c>
      <c r="F10" s="69">
        <f ca="1">E10+1</f>
        <v>44411</v>
      </c>
      <c r="G10" s="12"/>
      <c r="H10" s="12">
        <f t="shared" ca="1" si="6"/>
        <v>2</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3" customFormat="1" ht="30" customHeight="1" thickBot="1" x14ac:dyDescent="0.25">
      <c r="A11" s="43"/>
      <c r="B11" s="55" t="s">
        <v>39</v>
      </c>
      <c r="C11" s="51"/>
      <c r="D11" s="15">
        <v>0</v>
      </c>
      <c r="E11" s="69">
        <f ca="1">F10</f>
        <v>44411</v>
      </c>
      <c r="F11" s="69">
        <f ca="1">E11+3</f>
        <v>44414</v>
      </c>
      <c r="G11" s="12"/>
      <c r="H11" s="12">
        <f t="shared" ca="1" si="6"/>
        <v>4</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0" customHeight="1" thickBot="1" x14ac:dyDescent="0.25">
      <c r="A12" s="43"/>
      <c r="B12" s="55" t="s">
        <v>60</v>
      </c>
      <c r="C12" s="51"/>
      <c r="D12" s="15">
        <v>0</v>
      </c>
      <c r="E12" s="69">
        <f ca="1">F11</f>
        <v>44414</v>
      </c>
      <c r="F12" s="69">
        <f ca="1">E12+1</f>
        <v>44415</v>
      </c>
      <c r="G12" s="12"/>
      <c r="H12" s="12">
        <f t="shared" ca="1" si="6"/>
        <v>2</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30" customHeight="1" thickBot="1" x14ac:dyDescent="0.25">
      <c r="A13" s="43"/>
      <c r="B13" s="55" t="s">
        <v>68</v>
      </c>
      <c r="C13" s="51"/>
      <c r="D13" s="15">
        <v>0</v>
      </c>
      <c r="E13" s="69">
        <f ca="1">F27+1</f>
        <v>44440</v>
      </c>
      <c r="F13" s="69">
        <f ca="1">E13+5</f>
        <v>44445</v>
      </c>
      <c r="G13" s="12"/>
      <c r="H13" s="12"/>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3" customFormat="1" ht="40.5" customHeight="1" thickBot="1" x14ac:dyDescent="0.25">
      <c r="A14" s="44" t="s">
        <v>10</v>
      </c>
      <c r="B14" s="16" t="s">
        <v>40</v>
      </c>
      <c r="C14" s="91" t="s">
        <v>87</v>
      </c>
      <c r="D14" s="17">
        <f>SUM(D15:D19)/COUNT(D15:D19)</f>
        <v>0</v>
      </c>
      <c r="E14" s="61"/>
      <c r="F14" s="62"/>
      <c r="G14" s="12"/>
      <c r="H14" s="12" t="str">
        <f t="shared" ca="1" si="6"/>
        <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3" customFormat="1" ht="30" customHeight="1" thickBot="1" x14ac:dyDescent="0.25">
      <c r="A15" s="44"/>
      <c r="B15" s="56" t="s">
        <v>41</v>
      </c>
      <c r="C15" s="52"/>
      <c r="D15" s="18">
        <v>0</v>
      </c>
      <c r="E15" s="70">
        <f ca="1">F10+1</f>
        <v>44412</v>
      </c>
      <c r="F15" s="70">
        <f ca="1">E15+2</f>
        <v>44414</v>
      </c>
      <c r="G15" s="12"/>
      <c r="H15" s="12">
        <f t="shared" ca="1" si="6"/>
        <v>3</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3" customFormat="1" ht="30" customHeight="1" thickBot="1" x14ac:dyDescent="0.25">
      <c r="A16" s="43"/>
      <c r="B16" s="56" t="s">
        <v>42</v>
      </c>
      <c r="C16" s="52"/>
      <c r="D16" s="18">
        <v>0</v>
      </c>
      <c r="E16" s="70">
        <f ca="1">F15+1</f>
        <v>44415</v>
      </c>
      <c r="F16" s="70">
        <f ca="1">E16+1</f>
        <v>44416</v>
      </c>
      <c r="G16" s="12"/>
      <c r="H16" s="12">
        <f t="shared" ca="1" si="6"/>
        <v>2</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3" customFormat="1" ht="42" thickBot="1" x14ac:dyDescent="0.25">
      <c r="A17" s="43"/>
      <c r="B17" s="76" t="s">
        <v>46</v>
      </c>
      <c r="C17" s="52"/>
      <c r="D17" s="18">
        <v>0</v>
      </c>
      <c r="E17" s="70">
        <f ca="1">F16+1</f>
        <v>44417</v>
      </c>
      <c r="F17" s="70">
        <f ca="1">E17+3</f>
        <v>44420</v>
      </c>
      <c r="G17" s="12"/>
      <c r="H17" s="12">
        <f t="shared" ca="1" si="6"/>
        <v>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3" customFormat="1" ht="30" customHeight="1" thickBot="1" x14ac:dyDescent="0.25">
      <c r="A18" s="43"/>
      <c r="B18" s="56" t="s">
        <v>43</v>
      </c>
      <c r="C18" s="56"/>
      <c r="D18" s="18">
        <v>0</v>
      </c>
      <c r="E18" s="70">
        <f ca="1">F17+1</f>
        <v>44421</v>
      </c>
      <c r="F18" s="70">
        <f ca="1">E18+1</f>
        <v>44422</v>
      </c>
      <c r="G18" s="12"/>
      <c r="H18" s="12">
        <f t="shared" ca="1" si="6"/>
        <v>2</v>
      </c>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3" customFormat="1" ht="15.75" thickBot="1" x14ac:dyDescent="0.25">
      <c r="A19" s="43"/>
      <c r="B19" s="56" t="s">
        <v>45</v>
      </c>
      <c r="C19" s="52"/>
      <c r="D19" s="18">
        <v>0</v>
      </c>
      <c r="E19" s="70">
        <f ca="1">F15+1</f>
        <v>44415</v>
      </c>
      <c r="F19" s="70">
        <f ca="1">E19+2</f>
        <v>44417</v>
      </c>
      <c r="G19" s="12"/>
      <c r="H19" s="12">
        <f t="shared" ca="1" si="6"/>
        <v>3</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3" customFormat="1" ht="36" customHeight="1" thickBot="1" x14ac:dyDescent="0.25">
      <c r="A20" s="43" t="s">
        <v>11</v>
      </c>
      <c r="B20" s="19" t="s">
        <v>51</v>
      </c>
      <c r="C20" s="92" t="s">
        <v>86</v>
      </c>
      <c r="D20" s="20"/>
      <c r="E20" s="63"/>
      <c r="F20" s="64"/>
      <c r="G20" s="12"/>
      <c r="H20" s="12" t="str">
        <f t="shared" ca="1" si="6"/>
        <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3" customFormat="1" ht="42" thickBot="1" x14ac:dyDescent="0.25">
      <c r="A21" s="43"/>
      <c r="B21" s="77" t="s">
        <v>50</v>
      </c>
      <c r="C21" s="53"/>
      <c r="D21" s="21">
        <v>0</v>
      </c>
      <c r="E21" s="71">
        <f ca="1">F18+1</f>
        <v>44423</v>
      </c>
      <c r="F21" s="71">
        <f ca="1">E21+2</f>
        <v>44425</v>
      </c>
      <c r="G21" s="12"/>
      <c r="H21" s="12">
        <f t="shared" ca="1" si="6"/>
        <v>3</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3" customFormat="1" ht="30" customHeight="1" thickBot="1" x14ac:dyDescent="0.25">
      <c r="A22" s="43"/>
      <c r="B22" s="57" t="s">
        <v>47</v>
      </c>
      <c r="C22" s="53"/>
      <c r="D22" s="21">
        <v>0</v>
      </c>
      <c r="E22" s="71">
        <f t="shared" ref="E22:E27" ca="1" si="7">F21+1</f>
        <v>44426</v>
      </c>
      <c r="F22" s="71">
        <f ca="1">E22+1</f>
        <v>44427</v>
      </c>
      <c r="G22" s="12"/>
      <c r="H22" s="12">
        <f t="shared" ca="1" si="6"/>
        <v>2</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3" customFormat="1" ht="30" customHeight="1" thickBot="1" x14ac:dyDescent="0.25">
      <c r="A23" s="43"/>
      <c r="B23" s="57" t="s">
        <v>48</v>
      </c>
      <c r="C23" s="53"/>
      <c r="D23" s="21">
        <v>0</v>
      </c>
      <c r="E23" s="71">
        <f t="shared" ca="1" si="7"/>
        <v>44428</v>
      </c>
      <c r="F23" s="71">
        <f ca="1">E23+2</f>
        <v>44430</v>
      </c>
      <c r="G23" s="12"/>
      <c r="H23" s="12">
        <f t="shared" ca="1" si="6"/>
        <v>3</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3" customFormat="1" ht="30" customHeight="1" thickBot="1" x14ac:dyDescent="0.25">
      <c r="A24" s="43"/>
      <c r="B24" s="57" t="s">
        <v>49</v>
      </c>
      <c r="C24" s="53"/>
      <c r="D24" s="21">
        <v>0</v>
      </c>
      <c r="E24" s="71">
        <f t="shared" ca="1" si="7"/>
        <v>44431</v>
      </c>
      <c r="F24" s="71">
        <f ca="1">E24+1</f>
        <v>44432</v>
      </c>
      <c r="G24" s="12"/>
      <c r="H24" s="12">
        <f t="shared" ca="1" si="6"/>
        <v>2</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3" customFormat="1" ht="30" customHeight="1" thickBot="1" x14ac:dyDescent="0.25">
      <c r="A25" s="43"/>
      <c r="B25" s="57" t="s">
        <v>63</v>
      </c>
      <c r="C25" s="53"/>
      <c r="D25" s="21">
        <v>0</v>
      </c>
      <c r="E25" s="71">
        <f t="shared" ca="1" si="7"/>
        <v>44433</v>
      </c>
      <c r="F25" s="71">
        <f ca="1">E25+1</f>
        <v>44434</v>
      </c>
      <c r="G25" s="12"/>
      <c r="H25" s="12"/>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3" customFormat="1" ht="30" customHeight="1" thickBot="1" x14ac:dyDescent="0.25">
      <c r="A26" s="43"/>
      <c r="B26" s="57" t="s">
        <v>52</v>
      </c>
      <c r="C26" s="53"/>
      <c r="D26" s="21">
        <v>0</v>
      </c>
      <c r="E26" s="71">
        <f t="shared" ca="1" si="7"/>
        <v>44435</v>
      </c>
      <c r="F26" s="71">
        <f ca="1">E26+1</f>
        <v>44436</v>
      </c>
      <c r="G26" s="12"/>
      <c r="H26" s="12"/>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3" customFormat="1" ht="30" customHeight="1" thickBot="1" x14ac:dyDescent="0.25">
      <c r="A27" s="43"/>
      <c r="B27" s="57" t="s">
        <v>53</v>
      </c>
      <c r="C27" s="53"/>
      <c r="D27" s="21">
        <v>0</v>
      </c>
      <c r="E27" s="71">
        <f t="shared" ca="1" si="7"/>
        <v>44437</v>
      </c>
      <c r="F27" s="71">
        <f ca="1">E27+2</f>
        <v>44439</v>
      </c>
      <c r="G27" s="12"/>
      <c r="H27" s="12"/>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3" customFormat="1" ht="54" customHeight="1" thickBot="1" x14ac:dyDescent="0.25">
      <c r="A28" s="43" t="s">
        <v>11</v>
      </c>
      <c r="B28" s="22" t="s">
        <v>54</v>
      </c>
      <c r="C28" s="93" t="s">
        <v>101</v>
      </c>
      <c r="D28" s="23"/>
      <c r="E28" s="65"/>
      <c r="F28" s="66"/>
      <c r="G28" s="12"/>
      <c r="H28" s="12" t="str">
        <f t="shared" ca="1" si="6"/>
        <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3" customFormat="1" ht="30" customHeight="1" thickBot="1" x14ac:dyDescent="0.25">
      <c r="A29" s="43"/>
      <c r="B29" s="58" t="s">
        <v>55</v>
      </c>
      <c r="C29" s="54"/>
      <c r="D29" s="24">
        <v>0</v>
      </c>
      <c r="E29" s="72">
        <f ca="1">F21+1</f>
        <v>44426</v>
      </c>
      <c r="F29" s="72">
        <f ca="1">E29+2</f>
        <v>44428</v>
      </c>
      <c r="G29" s="12"/>
      <c r="H29" s="12">
        <f t="shared" ca="1" si="6"/>
        <v>3</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3" customFormat="1" ht="30" customHeight="1" thickBot="1" x14ac:dyDescent="0.25">
      <c r="A30" s="43"/>
      <c r="B30" s="58" t="s">
        <v>56</v>
      </c>
      <c r="C30" s="54"/>
      <c r="D30" s="24">
        <v>0</v>
      </c>
      <c r="E30" s="72">
        <f ca="1">F29+1</f>
        <v>44429</v>
      </c>
      <c r="F30" s="72">
        <f ca="1">E30+1</f>
        <v>44430</v>
      </c>
      <c r="G30" s="12"/>
      <c r="H30" s="12">
        <f t="shared" ca="1" si="6"/>
        <v>2</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3" customFormat="1" ht="30" customHeight="1" thickBot="1" x14ac:dyDescent="0.25">
      <c r="A31" s="43"/>
      <c r="B31" s="58" t="s">
        <v>62</v>
      </c>
      <c r="C31" s="54"/>
      <c r="D31" s="24">
        <v>0</v>
      </c>
      <c r="E31" s="72">
        <f ca="1">F30+1</f>
        <v>44431</v>
      </c>
      <c r="F31" s="72">
        <f ca="1">E31+2</f>
        <v>44433</v>
      </c>
      <c r="G31" s="12"/>
      <c r="H31" s="12"/>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3" customFormat="1" ht="30" customHeight="1" thickBot="1" x14ac:dyDescent="0.25">
      <c r="A32" s="43"/>
      <c r="B32" s="58" t="s">
        <v>69</v>
      </c>
      <c r="C32" s="54"/>
      <c r="D32" s="24">
        <v>0</v>
      </c>
      <c r="E32" s="72">
        <f ca="1">F31+1</f>
        <v>44434</v>
      </c>
      <c r="F32" s="72">
        <f ca="1">E32+2</f>
        <v>44436</v>
      </c>
      <c r="G32" s="12"/>
      <c r="H32" s="12"/>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3" customFormat="1" ht="30" customHeight="1" thickBot="1" x14ac:dyDescent="0.25">
      <c r="A33" s="43"/>
      <c r="B33" s="84" t="s">
        <v>83</v>
      </c>
      <c r="C33" s="94" t="s">
        <v>107</v>
      </c>
      <c r="D33" s="78"/>
      <c r="E33" s="79"/>
      <c r="F33" s="79"/>
      <c r="G33" s="12"/>
      <c r="H33" s="12"/>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3" customFormat="1" ht="30" customHeight="1" thickBot="1" x14ac:dyDescent="0.25">
      <c r="A34" s="43"/>
      <c r="B34" s="80" t="s">
        <v>57</v>
      </c>
      <c r="C34" s="81"/>
      <c r="D34" s="82">
        <v>0</v>
      </c>
      <c r="E34" s="83">
        <f ca="1">F21+1</f>
        <v>44426</v>
      </c>
      <c r="F34" s="83">
        <f ca="1">E34+2</f>
        <v>44428</v>
      </c>
      <c r="G34" s="12"/>
      <c r="H34" s="12"/>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3" customFormat="1" ht="30" customHeight="1" thickBot="1" x14ac:dyDescent="0.25">
      <c r="A35" s="43"/>
      <c r="B35" s="80" t="s">
        <v>56</v>
      </c>
      <c r="C35" s="81"/>
      <c r="D35" s="82">
        <v>0</v>
      </c>
      <c r="E35" s="83">
        <f ca="1">F34+1</f>
        <v>44429</v>
      </c>
      <c r="F35" s="83">
        <f ca="1">E35+1</f>
        <v>44430</v>
      </c>
      <c r="G35" s="12"/>
      <c r="H35" s="12"/>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3" customFormat="1" ht="30" customHeight="1" thickBot="1" x14ac:dyDescent="0.25">
      <c r="A36" s="43"/>
      <c r="B36" s="80" t="s">
        <v>58</v>
      </c>
      <c r="C36" s="81"/>
      <c r="D36" s="82">
        <v>0.5</v>
      </c>
      <c r="E36" s="83">
        <f ca="1">F35+1</f>
        <v>44431</v>
      </c>
      <c r="F36" s="83">
        <f ca="1">E36+1</f>
        <v>44432</v>
      </c>
      <c r="G36" s="12"/>
      <c r="H36" s="12"/>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3" customFormat="1" ht="30" customHeight="1" thickBot="1" x14ac:dyDescent="0.25">
      <c r="A37" s="43"/>
      <c r="B37" s="80" t="s">
        <v>59</v>
      </c>
      <c r="C37" s="81"/>
      <c r="D37" s="82">
        <v>0</v>
      </c>
      <c r="E37" s="83">
        <f ca="1">F36+1</f>
        <v>44433</v>
      </c>
      <c r="F37" s="83">
        <f ca="1">E37+1</f>
        <v>44434</v>
      </c>
      <c r="G37" s="12"/>
      <c r="H37" s="12"/>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3" customFormat="1" ht="36" customHeight="1" thickBot="1" x14ac:dyDescent="0.25">
      <c r="A38" s="43"/>
      <c r="B38" s="89" t="s">
        <v>70</v>
      </c>
      <c r="C38" s="122" t="s">
        <v>108</v>
      </c>
      <c r="D38" s="122"/>
      <c r="E38" s="122"/>
      <c r="F38" s="122"/>
      <c r="G38" s="12"/>
      <c r="H38" s="12"/>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3" customFormat="1" ht="30" customHeight="1" thickBot="1" x14ac:dyDescent="0.25">
      <c r="A39" s="43"/>
      <c r="B39" s="85" t="s">
        <v>71</v>
      </c>
      <c r="C39" s="86"/>
      <c r="D39" s="87"/>
      <c r="E39" s="88">
        <f ca="1">F12+1</f>
        <v>44416</v>
      </c>
      <c r="F39" s="88">
        <f ca="1">E39+1</f>
        <v>44417</v>
      </c>
      <c r="G39" s="12"/>
      <c r="H39" s="12"/>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row>
    <row r="40" spans="1:64" s="3" customFormat="1" ht="30" customHeight="1" thickBot="1" x14ac:dyDescent="0.25">
      <c r="A40" s="43"/>
      <c r="B40" s="85" t="s">
        <v>72</v>
      </c>
      <c r="C40" s="86"/>
      <c r="D40" s="87"/>
      <c r="E40" s="88">
        <f ca="1">F19+1</f>
        <v>44418</v>
      </c>
      <c r="F40" s="88">
        <f ca="1">E40+3</f>
        <v>44421</v>
      </c>
      <c r="G40" s="12"/>
      <c r="H40" s="12"/>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row>
    <row r="41" spans="1:64" s="3" customFormat="1" ht="30" customHeight="1" thickBot="1" x14ac:dyDescent="0.25">
      <c r="A41" s="43"/>
      <c r="B41" s="85" t="s">
        <v>73</v>
      </c>
      <c r="C41" s="86"/>
      <c r="D41" s="87"/>
      <c r="E41" s="88">
        <f ca="1">F27+1</f>
        <v>44440</v>
      </c>
      <c r="F41" s="88">
        <f ca="1">E41+3</f>
        <v>44443</v>
      </c>
      <c r="G41" s="12"/>
      <c r="H41" s="12"/>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row>
    <row r="42" spans="1:64" s="3" customFormat="1" ht="30" customHeight="1" thickBot="1" x14ac:dyDescent="0.25">
      <c r="A42" s="43"/>
      <c r="B42" s="85" t="s">
        <v>74</v>
      </c>
      <c r="C42" s="86"/>
      <c r="D42" s="87"/>
      <c r="E42" s="88">
        <f ca="1">F32+1</f>
        <v>44437</v>
      </c>
      <c r="F42" s="88">
        <f ca="1">E42+3</f>
        <v>44440</v>
      </c>
      <c r="G42" s="12"/>
      <c r="H42" s="12"/>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row>
    <row r="43" spans="1:64" s="3" customFormat="1" ht="30" customHeight="1" thickBot="1" x14ac:dyDescent="0.25">
      <c r="A43" s="43"/>
      <c r="B43" s="85" t="s">
        <v>75</v>
      </c>
      <c r="C43" s="86"/>
      <c r="D43" s="87"/>
      <c r="E43" s="88">
        <f ca="1">F37+1</f>
        <v>44435</v>
      </c>
      <c r="F43" s="88">
        <f ca="1">E43+3</f>
        <v>44438</v>
      </c>
      <c r="G43" s="12"/>
      <c r="H43" s="12"/>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row>
    <row r="44" spans="1:64" s="3" customFormat="1" ht="30" customHeight="1" thickBot="1" x14ac:dyDescent="0.25">
      <c r="A44" s="43"/>
      <c r="B44" s="85" t="s">
        <v>76</v>
      </c>
      <c r="C44" s="86"/>
      <c r="D44" s="87"/>
      <c r="E44" s="88">
        <f ca="1">F13+1</f>
        <v>44446</v>
      </c>
      <c r="F44" s="88">
        <f ca="1">E44+5</f>
        <v>44451</v>
      </c>
      <c r="G44" s="12"/>
      <c r="H44" s="12"/>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row>
    <row r="45" spans="1:64" s="3" customFormat="1" ht="30" customHeight="1" thickBot="1" x14ac:dyDescent="0.25">
      <c r="A45" s="44" t="s">
        <v>12</v>
      </c>
      <c r="B45" s="25" t="s">
        <v>15</v>
      </c>
      <c r="C45" s="26"/>
      <c r="D45" s="27"/>
      <c r="E45" s="67"/>
      <c r="F45" s="68"/>
      <c r="G45" s="28"/>
      <c r="H45" s="28" t="str">
        <f t="shared" ca="1" si="6"/>
        <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ht="66.95" customHeight="1" thickBot="1" x14ac:dyDescent="0.25">
      <c r="B46" s="112" t="s">
        <v>102</v>
      </c>
      <c r="C46" s="113" t="s">
        <v>106</v>
      </c>
      <c r="D46" s="114"/>
      <c r="E46" s="114"/>
      <c r="F46" s="114"/>
      <c r="G46" s="6"/>
    </row>
    <row r="47" spans="1:64" s="3" customFormat="1" ht="30" customHeight="1" thickBot="1" x14ac:dyDescent="0.25">
      <c r="A47" s="44" t="s">
        <v>8</v>
      </c>
      <c r="B47" s="55" t="s">
        <v>103</v>
      </c>
      <c r="C47" s="51"/>
      <c r="D47" s="15">
        <v>0</v>
      </c>
      <c r="E47" s="69">
        <f ca="1">Project_Start</f>
        <v>44407</v>
      </c>
      <c r="F47" s="69">
        <f ca="1">E47+3</f>
        <v>44410</v>
      </c>
      <c r="G47" s="12"/>
      <c r="H47" s="12">
        <f t="shared" ca="1" si="6"/>
        <v>4</v>
      </c>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row>
    <row r="48" spans="1:64" s="3" customFormat="1" ht="30" customHeight="1" thickBot="1" x14ac:dyDescent="0.25">
      <c r="A48" s="44" t="s">
        <v>9</v>
      </c>
      <c r="B48" s="55" t="s">
        <v>104</v>
      </c>
      <c r="C48" s="51"/>
      <c r="D48" s="15">
        <v>0</v>
      </c>
      <c r="E48" s="69">
        <f ca="1">F47</f>
        <v>44410</v>
      </c>
      <c r="F48" s="69">
        <f ca="1">E48+1</f>
        <v>44411</v>
      </c>
      <c r="G48" s="12"/>
      <c r="H48" s="12">
        <f t="shared" ca="1" si="6"/>
        <v>2</v>
      </c>
      <c r="I48" s="29"/>
      <c r="J48" s="29"/>
      <c r="K48" s="29"/>
      <c r="L48" s="29"/>
      <c r="M48" s="29"/>
      <c r="N48" s="29"/>
      <c r="O48" s="29"/>
      <c r="P48" s="29"/>
      <c r="Q48" s="29"/>
      <c r="R48" s="29"/>
      <c r="S48" s="29"/>
      <c r="T48" s="29"/>
      <c r="U48" s="30"/>
      <c r="V48" s="30"/>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row>
    <row r="49" spans="1:64" s="3" customFormat="1" ht="30" customHeight="1" thickBot="1" x14ac:dyDescent="0.25">
      <c r="A49" s="43"/>
      <c r="B49" s="55" t="s">
        <v>105</v>
      </c>
      <c r="C49" s="51"/>
      <c r="D49" s="15">
        <v>0</v>
      </c>
      <c r="E49" s="69">
        <f ca="1">F48</f>
        <v>44411</v>
      </c>
      <c r="F49" s="69">
        <f ca="1">E49+3</f>
        <v>44414</v>
      </c>
      <c r="G49" s="12"/>
      <c r="H49" s="12">
        <f t="shared" ca="1" si="6"/>
        <v>4</v>
      </c>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row>
    <row r="50" spans="1:64" ht="30" customHeight="1" x14ac:dyDescent="0.2">
      <c r="C50" s="11"/>
      <c r="F50" s="45"/>
    </row>
    <row r="51" spans="1:64" ht="30" customHeight="1" x14ac:dyDescent="0.2">
      <c r="C51" s="11"/>
      <c r="F51" s="45"/>
    </row>
    <row r="52" spans="1:64" ht="30" customHeight="1" thickBot="1" x14ac:dyDescent="0.25">
      <c r="C52" s="11"/>
      <c r="F52" s="45"/>
    </row>
    <row r="53" spans="1:64" ht="30" customHeight="1" x14ac:dyDescent="0.2">
      <c r="B53" s="95" t="s">
        <v>84</v>
      </c>
      <c r="C53" s="96"/>
      <c r="D53" s="97"/>
      <c r="E53" s="98"/>
      <c r="F53" s="97"/>
      <c r="G53" s="97"/>
      <c r="H53" s="97"/>
      <c r="I53" s="97"/>
      <c r="J53" s="99"/>
    </row>
    <row r="54" spans="1:64" ht="30" customHeight="1" x14ac:dyDescent="0.2">
      <c r="B54" s="100" t="s">
        <v>77</v>
      </c>
      <c r="C54" s="101"/>
      <c r="D54" s="101"/>
      <c r="E54" s="102"/>
      <c r="F54" s="101"/>
      <c r="G54" s="101"/>
      <c r="H54" s="101"/>
      <c r="I54" s="101"/>
      <c r="J54" s="103"/>
    </row>
    <row r="55" spans="1:64" ht="30" customHeight="1" x14ac:dyDescent="0.2">
      <c r="B55" s="100" t="s">
        <v>78</v>
      </c>
      <c r="C55" s="101"/>
      <c r="D55" s="101"/>
      <c r="E55" s="102"/>
      <c r="F55" s="101"/>
      <c r="G55" s="101"/>
      <c r="H55" s="101"/>
      <c r="I55" s="101"/>
      <c r="J55" s="103"/>
    </row>
    <row r="56" spans="1:64" ht="30" customHeight="1" x14ac:dyDescent="0.2">
      <c r="B56" s="100" t="s">
        <v>79</v>
      </c>
      <c r="C56" s="101"/>
      <c r="D56" s="101"/>
      <c r="E56" s="102"/>
      <c r="F56" s="101"/>
      <c r="G56" s="101"/>
      <c r="H56" s="101"/>
      <c r="I56" s="101"/>
      <c r="J56" s="103"/>
    </row>
    <row r="57" spans="1:64" ht="30" customHeight="1" x14ac:dyDescent="0.2">
      <c r="B57" s="100" t="s">
        <v>81</v>
      </c>
      <c r="C57" s="101"/>
      <c r="D57" s="101"/>
      <c r="E57" s="102"/>
      <c r="F57" s="101"/>
      <c r="G57" s="101"/>
      <c r="H57" s="101"/>
      <c r="I57" s="101"/>
      <c r="J57" s="103"/>
    </row>
    <row r="58" spans="1:64" ht="30" customHeight="1" x14ac:dyDescent="0.2">
      <c r="B58" s="100" t="s">
        <v>80</v>
      </c>
      <c r="C58" s="101"/>
      <c r="D58" s="101"/>
      <c r="E58" s="102"/>
      <c r="F58" s="101"/>
      <c r="G58" s="101"/>
      <c r="H58" s="101"/>
      <c r="I58" s="101"/>
      <c r="J58" s="103"/>
    </row>
    <row r="59" spans="1:64" ht="30" customHeight="1" thickBot="1" x14ac:dyDescent="0.25">
      <c r="B59" s="104" t="s">
        <v>85</v>
      </c>
      <c r="C59" s="105"/>
      <c r="D59" s="105"/>
      <c r="E59" s="106"/>
      <c r="F59" s="105"/>
      <c r="G59" s="105"/>
      <c r="H59" s="105"/>
      <c r="I59" s="105"/>
      <c r="J59" s="107"/>
    </row>
    <row r="60" spans="1:64" ht="30" customHeight="1" thickBot="1" x14ac:dyDescent="0.25">
      <c r="B60" t="s">
        <v>95</v>
      </c>
    </row>
    <row r="61" spans="1:64" ht="30" customHeight="1" x14ac:dyDescent="0.2">
      <c r="B61" s="95" t="s">
        <v>96</v>
      </c>
      <c r="C61" s="108" t="s">
        <v>88</v>
      </c>
      <c r="D61" s="97"/>
      <c r="E61" s="98"/>
      <c r="F61" s="97"/>
      <c r="G61" s="97"/>
      <c r="H61" s="97"/>
      <c r="I61" s="97"/>
      <c r="J61" s="97"/>
      <c r="K61" s="97"/>
      <c r="L61" s="97"/>
      <c r="M61" s="97"/>
      <c r="N61" s="99"/>
    </row>
    <row r="62" spans="1:64" ht="30" customHeight="1" x14ac:dyDescent="0.2">
      <c r="B62" s="100" t="s">
        <v>96</v>
      </c>
      <c r="C62" s="109" t="s">
        <v>89</v>
      </c>
      <c r="D62" s="101"/>
      <c r="E62" s="102"/>
      <c r="F62" s="101"/>
      <c r="G62" s="101"/>
      <c r="H62" s="101"/>
      <c r="I62" s="101"/>
      <c r="J62" s="101"/>
      <c r="K62" s="101"/>
      <c r="L62" s="101"/>
      <c r="M62" s="101"/>
      <c r="N62" s="103"/>
    </row>
    <row r="63" spans="1:64" ht="30" customHeight="1" x14ac:dyDescent="0.2">
      <c r="B63" s="100" t="s">
        <v>96</v>
      </c>
      <c r="C63" s="109" t="s">
        <v>90</v>
      </c>
      <c r="D63" s="101"/>
      <c r="E63" s="102"/>
      <c r="F63" s="101"/>
      <c r="G63" s="101"/>
      <c r="H63" s="101"/>
      <c r="I63" s="101"/>
      <c r="J63" s="101"/>
      <c r="K63" s="101"/>
      <c r="L63" s="101"/>
      <c r="M63" s="101"/>
      <c r="N63" s="103"/>
    </row>
    <row r="64" spans="1:64" ht="30" customHeight="1" x14ac:dyDescent="0.2">
      <c r="B64" s="100" t="s">
        <v>96</v>
      </c>
      <c r="C64" s="109" t="s">
        <v>91</v>
      </c>
      <c r="D64" s="101"/>
      <c r="E64" s="102"/>
      <c r="F64" s="101"/>
      <c r="G64" s="101"/>
      <c r="H64" s="101"/>
      <c r="I64" s="101"/>
      <c r="J64" s="101"/>
      <c r="K64" s="101"/>
      <c r="L64" s="101"/>
      <c r="M64" s="101"/>
      <c r="N64" s="103"/>
    </row>
    <row r="65" spans="2:14" ht="30" customHeight="1" x14ac:dyDescent="0.2">
      <c r="B65" s="100" t="s">
        <v>96</v>
      </c>
      <c r="C65" s="109" t="s">
        <v>92</v>
      </c>
      <c r="D65" s="101"/>
      <c r="E65" s="102"/>
      <c r="F65" s="101"/>
      <c r="G65" s="101"/>
      <c r="H65" s="101"/>
      <c r="I65" s="101"/>
      <c r="J65" s="101"/>
      <c r="K65" s="101"/>
      <c r="L65" s="101"/>
      <c r="M65" s="101"/>
      <c r="N65" s="103"/>
    </row>
    <row r="66" spans="2:14" ht="30" customHeight="1" x14ac:dyDescent="0.2">
      <c r="B66" s="100" t="s">
        <v>96</v>
      </c>
      <c r="C66" s="109" t="s">
        <v>93</v>
      </c>
      <c r="D66" s="101"/>
      <c r="E66" s="102"/>
      <c r="F66" s="101"/>
      <c r="G66" s="101"/>
      <c r="H66" s="101"/>
      <c r="I66" s="101"/>
      <c r="J66" s="101"/>
      <c r="K66" s="101"/>
      <c r="L66" s="101"/>
      <c r="M66" s="101"/>
      <c r="N66" s="103"/>
    </row>
    <row r="67" spans="2:14" ht="30" customHeight="1" x14ac:dyDescent="0.2">
      <c r="B67" s="100" t="s">
        <v>96</v>
      </c>
      <c r="C67" s="109" t="s">
        <v>94</v>
      </c>
      <c r="D67" s="101"/>
      <c r="E67" s="102"/>
      <c r="F67" s="101"/>
      <c r="G67" s="101"/>
      <c r="H67" s="101"/>
      <c r="I67" s="101"/>
      <c r="J67" s="101"/>
      <c r="K67" s="101"/>
      <c r="L67" s="101"/>
      <c r="M67" s="101"/>
      <c r="N67" s="103"/>
    </row>
    <row r="68" spans="2:14" ht="30" customHeight="1" x14ac:dyDescent="0.2">
      <c r="B68" s="100" t="s">
        <v>96</v>
      </c>
      <c r="C68" s="109" t="s">
        <v>97</v>
      </c>
      <c r="D68" s="101"/>
      <c r="E68" s="102"/>
      <c r="F68" s="101"/>
      <c r="G68" s="101"/>
      <c r="H68" s="101"/>
      <c r="I68" s="101"/>
      <c r="J68" s="101"/>
      <c r="K68" s="101"/>
      <c r="L68" s="101"/>
      <c r="M68" s="101"/>
      <c r="N68" s="103"/>
    </row>
    <row r="69" spans="2:14" ht="30" customHeight="1" thickBot="1" x14ac:dyDescent="0.25">
      <c r="B69" s="104" t="s">
        <v>96</v>
      </c>
      <c r="C69" s="110" t="s">
        <v>98</v>
      </c>
      <c r="D69" s="105"/>
      <c r="E69" s="106"/>
      <c r="F69" s="105"/>
      <c r="G69" s="105"/>
      <c r="H69" s="105"/>
      <c r="I69" s="105"/>
      <c r="J69" s="105"/>
      <c r="K69" s="105"/>
      <c r="L69" s="105"/>
      <c r="M69" s="105"/>
      <c r="N69" s="107"/>
    </row>
    <row r="70" spans="2:14" ht="34.5" customHeight="1" thickBot="1" x14ac:dyDescent="0.25"/>
    <row r="71" spans="2:14" ht="63" customHeight="1" thickBot="1" x14ac:dyDescent="0.25">
      <c r="B71" s="111" t="s">
        <v>99</v>
      </c>
    </row>
  </sheetData>
  <mergeCells count="16">
    <mergeCell ref="C46:F46"/>
    <mergeCell ref="AR4:AX4"/>
    <mergeCell ref="I3:AJ3"/>
    <mergeCell ref="AK3:BL3"/>
    <mergeCell ref="AY4:BE4"/>
    <mergeCell ref="BF4:BL4"/>
    <mergeCell ref="I4:O4"/>
    <mergeCell ref="P4:V4"/>
    <mergeCell ref="W4:AC4"/>
    <mergeCell ref="AD4:AJ4"/>
    <mergeCell ref="C38:F38"/>
    <mergeCell ref="C3:D3"/>
    <mergeCell ref="C4:D4"/>
    <mergeCell ref="B5:G5"/>
    <mergeCell ref="AK4:AQ4"/>
    <mergeCell ref="E3:F3"/>
  </mergeCells>
  <conditionalFormatting sqref="D7:D37 D39:D4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5">
    <cfRule type="expression" dxfId="5" priority="37">
      <formula>AND(TODAY()&gt;=I$5,TODAY()&lt;J$5)</formula>
    </cfRule>
  </conditionalFormatting>
  <conditionalFormatting sqref="I7:BL45">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D47:D49">
    <cfRule type="dataBar" priority="1">
      <dataBar>
        <cfvo type="num" val="0"/>
        <cfvo type="num" val="1"/>
        <color theme="0" tint="-0.249977111117893"/>
      </dataBar>
      <extLst>
        <ext xmlns:x14="http://schemas.microsoft.com/office/spreadsheetml/2009/9/main" uri="{B025F937-C7B1-47D3-B67F-A62EFF666E3E}">
          <x14:id>{80B629B7-8FEE-E843-8DA2-563AC001EC6D}</x14:id>
        </ext>
      </extLst>
    </cfRule>
  </conditionalFormatting>
  <conditionalFormatting sqref="I47:BL49">
    <cfRule type="expression" dxfId="2" priority="4">
      <formula>AND(TODAY()&gt;=I$5,TODAY()&lt;J$5)</formula>
    </cfRule>
  </conditionalFormatting>
  <conditionalFormatting sqref="I47:BL49">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 D39:D45</xm:sqref>
        </x14:conditionalFormatting>
        <x14:conditionalFormatting xmlns:xm="http://schemas.microsoft.com/office/excel/2006/main">
          <x14:cfRule type="dataBar" id="{80B629B7-8FEE-E843-8DA2-563AC001EC6D}">
            <x14:dataBar minLength="0" maxLength="100" gradient="0">
              <x14:cfvo type="num">
                <xm:f>0</xm:f>
              </x14:cfvo>
              <x14:cfvo type="num">
                <xm:f>1</xm:f>
              </x14:cfvo>
              <x14:negativeFillColor rgb="FFFF0000"/>
              <x14:axisColor rgb="FF000000"/>
            </x14:dataBar>
          </x14:cfRule>
          <xm:sqref>D47:D49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16"/>
  <sheetViews>
    <sheetView showGridLines="0" topLeftCell="A7" zoomScaleNormal="100" workbookViewId="0">
      <selection activeCell="A10" sqref="A10"/>
    </sheetView>
  </sheetViews>
  <sheetFormatPr defaultColWidth="9.14453125" defaultRowHeight="14.25" x14ac:dyDescent="0.2"/>
  <cols>
    <col min="1" max="1" width="87.16796875" style="33" customWidth="1"/>
    <col min="2" max="16384" width="9.14453125" style="2"/>
  </cols>
  <sheetData>
    <row r="1" spans="1:2" ht="46.5" customHeight="1" x14ac:dyDescent="0.2"/>
    <row r="2" spans="1:2" s="35" customFormat="1" ht="15" x14ac:dyDescent="0.2">
      <c r="A2" s="34" t="s">
        <v>23</v>
      </c>
      <c r="B2" s="34"/>
    </row>
    <row r="3" spans="1:2" s="39" customFormat="1" ht="27" customHeight="1" x14ac:dyDescent="0.2">
      <c r="A3" s="40" t="s">
        <v>24</v>
      </c>
      <c r="B3" s="40"/>
    </row>
    <row r="4" spans="1:2" s="36" customFormat="1" ht="25.5" x14ac:dyDescent="0.35">
      <c r="A4" s="37" t="s">
        <v>25</v>
      </c>
    </row>
    <row r="5" spans="1:2" ht="74.099999999999994" customHeight="1" x14ac:dyDescent="0.2">
      <c r="A5" s="38" t="s">
        <v>26</v>
      </c>
    </row>
    <row r="6" spans="1:2" ht="26.25" customHeight="1" x14ac:dyDescent="0.2">
      <c r="A6" s="37" t="s">
        <v>27</v>
      </c>
    </row>
    <row r="7" spans="1:2" s="33" customFormat="1" ht="204.95" customHeight="1" x14ac:dyDescent="0.2">
      <c r="A7" s="42" t="s">
        <v>28</v>
      </c>
    </row>
    <row r="8" spans="1:2" s="36" customFormat="1" ht="25.5" x14ac:dyDescent="0.35">
      <c r="A8" s="37" t="s">
        <v>29</v>
      </c>
    </row>
    <row r="9" spans="1:2" ht="63" customHeight="1" x14ac:dyDescent="0.2">
      <c r="A9" s="38" t="s">
        <v>30</v>
      </c>
    </row>
    <row r="10" spans="1:2" s="33" customFormat="1" ht="27.95" customHeight="1" x14ac:dyDescent="0.2">
      <c r="A10" s="41" t="s">
        <v>31</v>
      </c>
    </row>
    <row r="11" spans="1:2" s="36" customFormat="1" ht="25.5" x14ac:dyDescent="0.35">
      <c r="A11" s="37" t="s">
        <v>32</v>
      </c>
    </row>
    <row r="12" spans="1:2" ht="33.75" customHeight="1" x14ac:dyDescent="0.2">
      <c r="A12" s="38" t="s">
        <v>33</v>
      </c>
    </row>
    <row r="13" spans="1:2" s="33" customFormat="1" ht="27.95" customHeight="1" x14ac:dyDescent="0.2">
      <c r="A13" s="41" t="s">
        <v>34</v>
      </c>
    </row>
    <row r="14" spans="1:2" s="36" customFormat="1" ht="25.5" x14ac:dyDescent="0.35">
      <c r="A14" s="37" t="s">
        <v>35</v>
      </c>
    </row>
    <row r="15" spans="1:2" ht="75" customHeight="1" x14ac:dyDescent="0.2">
      <c r="A15" s="38" t="s">
        <v>36</v>
      </c>
    </row>
    <row r="16" spans="1:2" ht="81.75" customHeight="1" x14ac:dyDescent="0.2">
      <c r="A16" s="38"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2021-07-13T01:34:52Z</dcterms:modified>
</cp:coreProperties>
</file>