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IM\Downloads\"/>
    </mc:Choice>
  </mc:AlternateContent>
  <xr:revisionPtr revIDLastSave="0" documentId="13_ncr:1_{BF82425E-7081-455E-B3D5-8251C54FE8BD}" xr6:coauthVersionLast="47" xr6:coauthVersionMax="47" xr10:uidLastSave="{00000000-0000-0000-0000-000000000000}"/>
  <bookViews>
    <workbookView xWindow="-120" yWindow="-120" windowWidth="29040" windowHeight="15720" xr2:uid="{547D9306-CD4F-43FD-8B21-B9CC0405159E}"/>
  </bookViews>
  <sheets>
    <sheet name="Overview" sheetId="1" r:id="rId1"/>
    <sheet name="Expen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1" l="1"/>
  <c r="H21" i="1"/>
  <c r="H25" i="1" s="1"/>
  <c r="G14" i="1"/>
  <c r="G21" i="1" s="1"/>
  <c r="G25" i="1" s="1"/>
  <c r="G7" i="1"/>
  <c r="F8" i="1"/>
  <c r="E8" i="1"/>
  <c r="F21" i="1"/>
  <c r="F25" i="1" s="1"/>
  <c r="E21" i="1"/>
  <c r="E25" i="1" s="1"/>
  <c r="A16" i="1"/>
  <c r="C21" i="1"/>
  <c r="C25" i="1" s="1"/>
  <c r="D21" i="1"/>
  <c r="D25" i="1" s="1"/>
  <c r="B21" i="1"/>
  <c r="B25" i="1" s="1"/>
  <c r="A13" i="1"/>
  <c r="A12" i="1"/>
  <c r="E31" i="2"/>
  <c r="F16" i="1" s="1"/>
  <c r="F20" i="1" s="1"/>
  <c r="F24" i="1" s="1"/>
  <c r="B31" i="2"/>
  <c r="F15" i="1" s="1"/>
  <c r="F19" i="1" s="1"/>
  <c r="F23" i="1" s="1"/>
  <c r="E13" i="2"/>
  <c r="B13" i="1" s="1"/>
  <c r="B20" i="1" s="1"/>
  <c r="B24" i="1" s="1"/>
  <c r="B13" i="2"/>
  <c r="B12" i="1" s="1"/>
  <c r="B19" i="1" s="1"/>
  <c r="B23" i="1" s="1"/>
  <c r="D7" i="1"/>
  <c r="E7" i="1"/>
  <c r="F7" i="1"/>
  <c r="C7" i="1"/>
  <c r="B7" i="1"/>
  <c r="F9" i="1"/>
  <c r="F10" i="1" s="1"/>
  <c r="E9" i="1"/>
  <c r="E10" i="1" s="1"/>
  <c r="F28" i="1" l="1"/>
  <c r="F27" i="1"/>
  <c r="B27" i="1"/>
  <c r="B33" i="2"/>
  <c r="G13" i="1"/>
  <c r="G20" i="1" s="1"/>
  <c r="G24" i="1" s="1"/>
  <c r="H15" i="1"/>
  <c r="H19" i="1" s="1"/>
  <c r="H23" i="1" s="1"/>
  <c r="G12" i="1"/>
  <c r="G19" i="1" s="1"/>
  <c r="G23" i="1" s="1"/>
  <c r="H16" i="1"/>
  <c r="H20" i="1" s="1"/>
  <c r="H24" i="1" s="1"/>
  <c r="E16" i="1"/>
  <c r="E20" i="1" s="1"/>
  <c r="E24" i="1" s="1"/>
  <c r="E33" i="2"/>
  <c r="B28" i="1"/>
  <c r="E15" i="1"/>
  <c r="E19" i="1" s="1"/>
  <c r="E23" i="1" s="1"/>
  <c r="D13" i="1"/>
  <c r="D20" i="1" s="1"/>
  <c r="D24" i="1" s="1"/>
  <c r="C13" i="1"/>
  <c r="C20" i="1" s="1"/>
  <c r="C24" i="1" s="1"/>
  <c r="C12" i="1"/>
  <c r="C19" i="1" s="1"/>
  <c r="C23" i="1" s="1"/>
  <c r="D12" i="1"/>
  <c r="D19" i="1" s="1"/>
  <c r="D23" i="1" s="1"/>
  <c r="H27" i="1" l="1"/>
  <c r="H28" i="1"/>
  <c r="G27" i="1"/>
  <c r="G28" i="1"/>
  <c r="E28" i="1"/>
  <c r="E27" i="1"/>
  <c r="D27" i="1"/>
  <c r="C27" i="1"/>
  <c r="D28" i="1"/>
  <c r="C28" i="1" l="1"/>
</calcChain>
</file>

<file path=xl/sharedStrings.xml><?xml version="1.0" encoding="utf-8"?>
<sst xmlns="http://schemas.openxmlformats.org/spreadsheetml/2006/main" count="87" uniqueCount="52">
  <si>
    <t>Rent</t>
  </si>
  <si>
    <t>cost</t>
  </si>
  <si>
    <t>shopping</t>
  </si>
  <si>
    <t>Saving min</t>
  </si>
  <si>
    <t>saving lav</t>
  </si>
  <si>
    <t>saving max</t>
  </si>
  <si>
    <t>Exp marriage single earning max</t>
  </si>
  <si>
    <t>Expenses</t>
  </si>
  <si>
    <t>Max and min savings</t>
  </si>
  <si>
    <t>Extra Cost of marriage</t>
  </si>
  <si>
    <t>FYI</t>
  </si>
  <si>
    <t>No Kid is Considered</t>
  </si>
  <si>
    <t>No church tax is considered</t>
  </si>
  <si>
    <t>Married</t>
  </si>
  <si>
    <t>Single</t>
  </si>
  <si>
    <t>Electricity</t>
  </si>
  <si>
    <t>Max Spending/Saving limit is assumed here</t>
  </si>
  <si>
    <t>Maximum Savings</t>
  </si>
  <si>
    <t>Minimum Savings</t>
  </si>
  <si>
    <t>`</t>
  </si>
  <si>
    <t>Savings</t>
  </si>
  <si>
    <t>Salary</t>
  </si>
  <si>
    <t>Monthly Net</t>
  </si>
  <si>
    <t>Married Benefit ( % )</t>
  </si>
  <si>
    <t>Married Benefit/Month</t>
  </si>
  <si>
    <t>Married Benefit /year</t>
  </si>
  <si>
    <t>Radio Fee</t>
  </si>
  <si>
    <t>Transport</t>
  </si>
  <si>
    <t>Mobile</t>
  </si>
  <si>
    <t>Internet</t>
  </si>
  <si>
    <t>Food</t>
  </si>
  <si>
    <t>Eatingout</t>
  </si>
  <si>
    <t>Misc</t>
  </si>
  <si>
    <t>Yearly Net</t>
  </si>
  <si>
    <t>You can change the Salary header and compare different salary</t>
  </si>
  <si>
    <t>40k</t>
  </si>
  <si>
    <t>50k</t>
  </si>
  <si>
    <t>60k</t>
  </si>
  <si>
    <t>60K</t>
  </si>
  <si>
    <t>Assumption Single Partner Earning</t>
  </si>
  <si>
    <t>Enter Current Eur/your currenty  Rate</t>
  </si>
  <si>
    <t>Enter your Monthly Net Salary</t>
  </si>
  <si>
    <t>Steps</t>
  </si>
  <si>
    <t>Edit your individual expenses in next sheet</t>
  </si>
  <si>
    <t>Expenses &amp; Savings Calculator/Comparison Tool</t>
  </si>
  <si>
    <t>Exp as Single Minimum</t>
  </si>
  <si>
    <t>Exp married single Earning Mininum</t>
  </si>
  <si>
    <t>Exp as Single Comfortable</t>
  </si>
  <si>
    <t>Exp as single (Savings Mode)</t>
  </si>
  <si>
    <t>Exp married  single earning comfortable</t>
  </si>
  <si>
    <t>Savings in Your Currency</t>
  </si>
  <si>
    <t>Enter your 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</si>
</sst>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€-2]\ * #,##0.00_ ;_ [$€-2]\ * \-#,##0.00_ ;_ [$€-2]\ * &quot;-&quot;??_ ;_ @_ "/>
    <numFmt numFmtId="165" formatCode="_ [$₹-4009]\ * #,##0.00_ ;_ [$₹-4009]\ * \-#,##0.00_ ;_ [$₹-4009]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DBBB6"/>
        <bgColor indexed="64"/>
      </patternFill>
    </fill>
    <fill>
      <patternFill patternType="solid">
        <fgColor rgb="FFF5E4D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164" fontId="0" fillId="4" borderId="0" xfId="0" applyNumberFormat="1" applyFill="1"/>
    <xf numFmtId="164" fontId="0" fillId="7" borderId="0" xfId="0" applyNumberFormat="1" applyFill="1" applyBorder="1" applyAlignment="1" applyProtection="1">
      <alignment horizontal="center"/>
    </xf>
    <xf numFmtId="164" fontId="0" fillId="7" borderId="4" xfId="0" applyNumberFormat="1" applyFill="1" applyBorder="1" applyAlignment="1" applyProtection="1">
      <alignment horizontal="center"/>
    </xf>
    <xf numFmtId="164" fontId="0" fillId="7" borderId="5" xfId="0" applyNumberFormat="1" applyFill="1" applyBorder="1" applyAlignment="1" applyProtection="1">
      <alignment horizontal="center"/>
    </xf>
    <xf numFmtId="164" fontId="0" fillId="6" borderId="0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>
      <alignment horizontal="center"/>
    </xf>
    <xf numFmtId="9" fontId="0" fillId="6" borderId="4" xfId="2" applyFont="1" applyFill="1" applyBorder="1" applyAlignment="1">
      <alignment horizontal="right"/>
    </xf>
    <xf numFmtId="164" fontId="0" fillId="6" borderId="6" xfId="0" applyNumberFormat="1" applyFill="1" applyBorder="1" applyAlignment="1">
      <alignment horizontal="center"/>
    </xf>
    <xf numFmtId="0" fontId="0" fillId="4" borderId="8" xfId="0" applyFont="1" applyFill="1" applyBorder="1" applyAlignment="1" applyProtection="1">
      <alignment horizontal="center" vertical="center"/>
      <protection locked="0"/>
    </xf>
    <xf numFmtId="0" fontId="0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0" fillId="6" borderId="4" xfId="0" applyNumberFormat="1" applyFill="1" applyBorder="1" applyAlignment="1" applyProtection="1">
      <alignment horizontal="center" vertical="center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4" fontId="0" fillId="6" borderId="4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164" fontId="0" fillId="0" borderId="0" xfId="0" applyNumberFormat="1" applyFill="1" applyBorder="1" applyAlignment="1" applyProtection="1">
      <alignment horizontal="center" vertical="center"/>
    </xf>
    <xf numFmtId="1" fontId="0" fillId="0" borderId="0" xfId="0" applyNumberFormat="1" applyFill="1" applyBorder="1" applyAlignment="1" applyProtection="1">
      <alignment horizontal="center" vertical="center"/>
    </xf>
    <xf numFmtId="165" fontId="0" fillId="0" borderId="0" xfId="0" quotePrefix="1" applyNumberFormat="1" applyFill="1" applyBorder="1" applyAlignment="1" applyProtection="1">
      <alignment horizontal="center" vertical="center"/>
    </xf>
    <xf numFmtId="165" fontId="0" fillId="0" borderId="0" xfId="0" applyNumberFormat="1" applyFill="1" applyBorder="1" applyAlignment="1" applyProtection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164" fontId="0" fillId="9" borderId="0" xfId="0" applyNumberFormat="1" applyFill="1" applyBorder="1" applyAlignment="1" applyProtection="1">
      <alignment horizontal="center"/>
    </xf>
    <xf numFmtId="164" fontId="0" fillId="9" borderId="4" xfId="0" applyNumberFormat="1" applyFill="1" applyBorder="1" applyAlignment="1" applyProtection="1">
      <alignment horizontal="center" vertical="center"/>
    </xf>
    <xf numFmtId="164" fontId="0" fillId="9" borderId="5" xfId="0" applyNumberFormat="1" applyFill="1" applyBorder="1" applyAlignment="1" applyProtection="1">
      <alignment horizontal="center" vertical="center"/>
    </xf>
    <xf numFmtId="164" fontId="0" fillId="9" borderId="9" xfId="0" applyNumberFormat="1" applyFill="1" applyBorder="1" applyAlignment="1" applyProtection="1">
      <alignment horizontal="center"/>
    </xf>
    <xf numFmtId="164" fontId="0" fillId="9" borderId="6" xfId="0" applyNumberFormat="1" applyFill="1" applyBorder="1" applyAlignment="1" applyProtection="1">
      <alignment horizontal="center" vertical="center"/>
    </xf>
    <xf numFmtId="164" fontId="0" fillId="9" borderId="7" xfId="0" applyNumberFormat="1" applyFill="1" applyBorder="1" applyAlignment="1" applyProtection="1">
      <alignment horizontal="center" vertical="center"/>
    </xf>
    <xf numFmtId="1" fontId="0" fillId="9" borderId="2" xfId="0" applyNumberFormat="1" applyFill="1" applyBorder="1" applyAlignment="1" applyProtection="1">
      <alignment horizontal="center"/>
    </xf>
    <xf numFmtId="1" fontId="0" fillId="9" borderId="8" xfId="0" applyNumberFormat="1" applyFill="1" applyBorder="1" applyAlignment="1" applyProtection="1">
      <alignment horizontal="center"/>
    </xf>
    <xf numFmtId="1" fontId="0" fillId="9" borderId="4" xfId="0" applyNumberFormat="1" applyFill="1" applyBorder="1" applyAlignment="1" applyProtection="1">
      <alignment horizontal="center" vertical="center"/>
    </xf>
    <xf numFmtId="1" fontId="0" fillId="9" borderId="5" xfId="0" applyNumberFormat="1" applyFill="1" applyBorder="1" applyAlignment="1" applyProtection="1">
      <alignment horizontal="center" vertical="center"/>
    </xf>
    <xf numFmtId="165" fontId="0" fillId="9" borderId="0" xfId="0" quotePrefix="1" applyNumberFormat="1" applyFill="1" applyBorder="1" applyAlignment="1" applyProtection="1">
      <alignment horizontal="center"/>
    </xf>
    <xf numFmtId="165" fontId="0" fillId="9" borderId="4" xfId="0" quotePrefix="1" applyNumberFormat="1" applyFill="1" applyBorder="1" applyAlignment="1" applyProtection="1">
      <alignment horizontal="center" vertical="center"/>
    </xf>
    <xf numFmtId="165" fontId="0" fillId="9" borderId="5" xfId="0" quotePrefix="1" applyNumberFormat="1" applyFill="1" applyBorder="1" applyAlignment="1" applyProtection="1">
      <alignment horizontal="center" vertical="center"/>
    </xf>
    <xf numFmtId="165" fontId="0" fillId="9" borderId="9" xfId="0" quotePrefix="1" applyNumberFormat="1" applyFill="1" applyBorder="1" applyAlignment="1" applyProtection="1">
      <alignment horizontal="center"/>
    </xf>
    <xf numFmtId="165" fontId="0" fillId="9" borderId="6" xfId="0" quotePrefix="1" applyNumberFormat="1" applyFill="1" applyBorder="1" applyAlignment="1" applyProtection="1">
      <alignment horizontal="center" vertical="center"/>
    </xf>
    <xf numFmtId="165" fontId="0" fillId="9" borderId="7" xfId="0" quotePrefix="1" applyNumberFormat="1" applyFill="1" applyBorder="1" applyAlignment="1" applyProtection="1">
      <alignment horizontal="center" vertical="center"/>
    </xf>
    <xf numFmtId="165" fontId="0" fillId="9" borderId="2" xfId="0" applyNumberFormat="1" applyFill="1" applyBorder="1" applyAlignment="1" applyProtection="1">
      <alignment horizontal="center"/>
    </xf>
    <xf numFmtId="165" fontId="0" fillId="9" borderId="8" xfId="0" applyNumberFormat="1" applyFill="1" applyBorder="1" applyAlignment="1" applyProtection="1">
      <alignment horizontal="center"/>
    </xf>
    <xf numFmtId="165" fontId="0" fillId="9" borderId="4" xfId="0" applyNumberFormat="1" applyFill="1" applyBorder="1" applyAlignment="1" applyProtection="1">
      <alignment horizontal="center" vertical="center"/>
    </xf>
    <xf numFmtId="165" fontId="0" fillId="9" borderId="5" xfId="0" applyNumberFormat="1" applyFill="1" applyBorder="1" applyAlignment="1" applyProtection="1">
      <alignment horizontal="center" vertical="center"/>
    </xf>
    <xf numFmtId="165" fontId="0" fillId="9" borderId="0" xfId="0" applyNumberFormat="1" applyFill="1" applyBorder="1" applyAlignment="1" applyProtection="1">
      <alignment horizontal="center"/>
    </xf>
    <xf numFmtId="165" fontId="0" fillId="9" borderId="9" xfId="0" applyNumberFormat="1" applyFill="1" applyBorder="1" applyAlignment="1" applyProtection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8" borderId="13" xfId="0" applyFont="1" applyFill="1" applyBorder="1" applyAlignment="1">
      <alignment horizontal="center"/>
    </xf>
    <xf numFmtId="0" fontId="8" fillId="8" borderId="14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0" fillId="2" borderId="1" xfId="0" applyFont="1" applyFill="1" applyBorder="1" applyAlignment="1">
      <alignment wrapText="1"/>
    </xf>
    <xf numFmtId="0" fontId="5" fillId="4" borderId="11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 vertical="center"/>
    </xf>
    <xf numFmtId="0" fontId="0" fillId="4" borderId="2" xfId="0" applyFill="1" applyBorder="1" applyAlignment="1" applyProtection="1"/>
    <xf numFmtId="0" fontId="0" fillId="4" borderId="8" xfId="0" applyFill="1" applyBorder="1" applyAlignment="1" applyProtection="1"/>
    <xf numFmtId="164" fontId="0" fillId="9" borderId="4" xfId="0" applyNumberFormat="1" applyFill="1" applyBorder="1" applyAlignment="1" applyProtection="1">
      <alignment horizontal="center"/>
    </xf>
    <xf numFmtId="164" fontId="0" fillId="9" borderId="6" xfId="0" applyNumberFormat="1" applyFill="1" applyBorder="1" applyAlignment="1" applyProtection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5" borderId="10" xfId="0" applyFont="1" applyFill="1" applyBorder="1"/>
    <xf numFmtId="0" fontId="3" fillId="5" borderId="12" xfId="0" applyFont="1" applyFill="1" applyBorder="1"/>
    <xf numFmtId="0" fontId="3" fillId="5" borderId="11" xfId="0" applyFont="1" applyFill="1" applyBorder="1"/>
    <xf numFmtId="164" fontId="0" fillId="7" borderId="8" xfId="0" applyNumberFormat="1" applyFill="1" applyBorder="1" applyAlignment="1" applyProtection="1">
      <alignment horizontal="center"/>
    </xf>
    <xf numFmtId="164" fontId="0" fillId="7" borderId="9" xfId="0" applyNumberFormat="1" applyFill="1" applyBorder="1" applyAlignment="1" applyProtection="1">
      <alignment horizontal="center"/>
    </xf>
    <xf numFmtId="0" fontId="9" fillId="8" borderId="14" xfId="0" applyFont="1" applyFill="1" applyBorder="1" applyAlignment="1">
      <alignment horizontal="center"/>
    </xf>
    <xf numFmtId="9" fontId="0" fillId="6" borderId="0" xfId="2" applyFont="1" applyFill="1" applyBorder="1" applyAlignment="1">
      <alignment horizontal="right"/>
    </xf>
    <xf numFmtId="164" fontId="0" fillId="6" borderId="9" xfId="0" applyNumberFormat="1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0" fillId="4" borderId="19" xfId="0" applyFill="1" applyBorder="1" applyAlignment="1" applyProtection="1"/>
    <xf numFmtId="0" fontId="0" fillId="4" borderId="20" xfId="0" applyFill="1" applyBorder="1" applyAlignment="1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D9B40"/>
      <color rgb="FFBA3B46"/>
      <color rgb="FF839788"/>
      <color rgb="FFBDBBB6"/>
      <color rgb="FFF5E4D7"/>
      <color rgb="FF73877B"/>
      <color rgb="FFE5D1D0"/>
      <color rgb="FF61C9A8"/>
      <color rgb="FF2E4057"/>
      <color rgb="FFF6D8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D374-B83C-418E-A609-6E64C65EA86C}">
  <dimension ref="A2:Q29"/>
  <sheetViews>
    <sheetView tabSelected="1" zoomScale="75" zoomScaleNormal="85" workbookViewId="0">
      <selection activeCell="I11" sqref="I11"/>
    </sheetView>
  </sheetViews>
  <sheetFormatPr defaultRowHeight="14.5" x14ac:dyDescent="0.35"/>
  <cols>
    <col min="1" max="1" width="44.6328125" customWidth="1"/>
    <col min="2" max="2" width="16.54296875" customWidth="1"/>
    <col min="3" max="3" width="16.81640625" customWidth="1"/>
    <col min="4" max="4" width="18.26953125" customWidth="1"/>
    <col min="5" max="5" width="17.7265625" customWidth="1"/>
    <col min="6" max="6" width="18.1796875" customWidth="1"/>
    <col min="7" max="7" width="20" customWidth="1"/>
    <col min="8" max="9" width="15.7265625" customWidth="1"/>
    <col min="11" max="11" width="44.26953125" customWidth="1"/>
    <col min="16" max="16" width="20.7265625" customWidth="1"/>
  </cols>
  <sheetData>
    <row r="2" spans="1:17" ht="23.5" x14ac:dyDescent="0.55000000000000004">
      <c r="A2" s="9"/>
      <c r="B2" s="56" t="s">
        <v>44</v>
      </c>
      <c r="C2" s="56"/>
      <c r="D2" s="56"/>
      <c r="E2" s="56"/>
      <c r="F2" s="56"/>
    </row>
    <row r="3" spans="1:17" ht="15" thickBot="1" x14ac:dyDescent="0.4"/>
    <row r="4" spans="1:17" ht="19" thickBot="1" x14ac:dyDescent="0.5">
      <c r="B4" s="83" t="s">
        <v>14</v>
      </c>
      <c r="C4" s="84"/>
      <c r="D4" s="85"/>
      <c r="E4" s="86" t="s">
        <v>13</v>
      </c>
      <c r="F4" s="104"/>
      <c r="G4" s="107"/>
      <c r="H4" s="108"/>
    </row>
    <row r="5" spans="1:17" ht="18.5" x14ac:dyDescent="0.45">
      <c r="A5" s="88" t="s">
        <v>21</v>
      </c>
      <c r="B5" s="31" t="s">
        <v>35</v>
      </c>
      <c r="C5" s="31" t="s">
        <v>36</v>
      </c>
      <c r="D5" s="31" t="s">
        <v>37</v>
      </c>
      <c r="E5" s="32" t="s">
        <v>36</v>
      </c>
      <c r="F5" s="31" t="s">
        <v>38</v>
      </c>
      <c r="G5" s="36" t="s">
        <v>41</v>
      </c>
      <c r="H5" s="37"/>
      <c r="I5" s="42"/>
    </row>
    <row r="6" spans="1:17" ht="18.5" x14ac:dyDescent="0.35">
      <c r="A6" s="99" t="s">
        <v>22</v>
      </c>
      <c r="B6" s="23">
        <v>2189</v>
      </c>
      <c r="C6" s="23">
        <v>2630</v>
      </c>
      <c r="D6" s="23">
        <v>3000</v>
      </c>
      <c r="E6" s="27">
        <v>2949</v>
      </c>
      <c r="F6" s="23">
        <v>3440</v>
      </c>
      <c r="G6" s="38">
        <v>3500</v>
      </c>
      <c r="H6" s="39"/>
      <c r="I6" s="43"/>
      <c r="J6" s="54" t="s">
        <v>42</v>
      </c>
      <c r="K6" s="54"/>
    </row>
    <row r="7" spans="1:17" ht="18.5" x14ac:dyDescent="0.35">
      <c r="A7" s="99" t="s">
        <v>33</v>
      </c>
      <c r="B7" s="15">
        <f>B6*12</f>
        <v>26268</v>
      </c>
      <c r="C7" s="15">
        <f>C6*12</f>
        <v>31560</v>
      </c>
      <c r="D7" s="15">
        <f t="shared" ref="D7:E7" si="0">D6*12</f>
        <v>36000</v>
      </c>
      <c r="E7" s="28">
        <f t="shared" si="0"/>
        <v>35388</v>
      </c>
      <c r="F7" s="15">
        <f>F6*12</f>
        <v>41280</v>
      </c>
      <c r="G7" s="40">
        <f>G6*12</f>
        <v>42000</v>
      </c>
      <c r="H7" s="41"/>
      <c r="I7" s="44"/>
      <c r="J7" s="53">
        <v>1</v>
      </c>
      <c r="K7" s="24" t="s">
        <v>51</v>
      </c>
    </row>
    <row r="8" spans="1:17" ht="18.5" x14ac:dyDescent="0.35">
      <c r="A8" s="99" t="s">
        <v>23</v>
      </c>
      <c r="B8" s="13"/>
      <c r="C8" s="13"/>
      <c r="D8" s="13"/>
      <c r="E8" s="29">
        <f>(E6-C6)/C6</f>
        <v>0.12129277566539924</v>
      </c>
      <c r="F8" s="105">
        <f>(F6-D6)/D6</f>
        <v>0.14666666666666667</v>
      </c>
      <c r="G8" s="1"/>
      <c r="H8" s="2"/>
      <c r="I8" s="45"/>
      <c r="J8" s="53">
        <v>2</v>
      </c>
      <c r="K8" s="24" t="s">
        <v>43</v>
      </c>
    </row>
    <row r="9" spans="1:17" ht="18.5" customHeight="1" x14ac:dyDescent="0.35">
      <c r="A9" s="99" t="s">
        <v>24</v>
      </c>
      <c r="B9" s="13"/>
      <c r="C9" s="13"/>
      <c r="D9" s="13"/>
      <c r="E9" s="28">
        <f>E6-C6</f>
        <v>319</v>
      </c>
      <c r="F9" s="15">
        <f>F6-D6</f>
        <v>440</v>
      </c>
      <c r="G9" s="1"/>
      <c r="H9" s="2"/>
      <c r="I9" s="45"/>
      <c r="J9" s="55">
        <v>3</v>
      </c>
      <c r="K9" s="12" t="s">
        <v>40</v>
      </c>
    </row>
    <row r="10" spans="1:17" ht="19" customHeight="1" thickBot="1" x14ac:dyDescent="0.4">
      <c r="A10" s="100" t="s">
        <v>25</v>
      </c>
      <c r="B10" s="14"/>
      <c r="C10" s="14"/>
      <c r="D10" s="14"/>
      <c r="E10" s="30">
        <f>E9*12</f>
        <v>3828</v>
      </c>
      <c r="F10" s="106">
        <f>F9*12</f>
        <v>5280</v>
      </c>
      <c r="G10" s="3"/>
      <c r="H10" s="4"/>
      <c r="I10" s="45"/>
      <c r="J10" s="55"/>
      <c r="K10" s="26">
        <v>81</v>
      </c>
    </row>
    <row r="11" spans="1:17" ht="29.5" thickBot="1" x14ac:dyDescent="0.5">
      <c r="A11" s="91" t="s">
        <v>7</v>
      </c>
      <c r="B11" s="35"/>
      <c r="C11" s="35"/>
      <c r="D11" s="35"/>
      <c r="E11" s="35"/>
      <c r="F11" s="35"/>
      <c r="G11" s="97" t="s">
        <v>14</v>
      </c>
      <c r="H11" s="98" t="s">
        <v>13</v>
      </c>
      <c r="I11" s="46"/>
      <c r="J11" s="53">
        <v>4</v>
      </c>
      <c r="K11" s="24" t="s">
        <v>34</v>
      </c>
    </row>
    <row r="12" spans="1:17" ht="15.5" x14ac:dyDescent="0.35">
      <c r="A12" s="101" t="str">
        <f>Expenses!A1</f>
        <v>Exp as Single Minimum</v>
      </c>
      <c r="B12" s="102">
        <f>Expenses!B13</f>
        <v>1042</v>
      </c>
      <c r="C12" s="102">
        <f>+Expenses!B13</f>
        <v>1042</v>
      </c>
      <c r="D12" s="102">
        <f>+Expenses!B13</f>
        <v>1042</v>
      </c>
      <c r="E12" s="102"/>
      <c r="F12" s="102"/>
      <c r="G12" s="21">
        <f>+Expenses!B13</f>
        <v>1042</v>
      </c>
      <c r="H12" s="22"/>
      <c r="I12" s="47"/>
    </row>
    <row r="13" spans="1:17" ht="15.5" x14ac:dyDescent="0.35">
      <c r="A13" s="99" t="str">
        <f>Expenses!D1</f>
        <v>Exp as Single Comfortable</v>
      </c>
      <c r="B13" s="20">
        <f>Expenses!$E13</f>
        <v>1092</v>
      </c>
      <c r="C13" s="20">
        <f>Expenses!$E13</f>
        <v>1092</v>
      </c>
      <c r="D13" s="20">
        <f>Expenses!$E13</f>
        <v>1092</v>
      </c>
      <c r="E13" s="20"/>
      <c r="F13" s="20"/>
      <c r="G13" s="21">
        <f>+Expenses!E13</f>
        <v>1092</v>
      </c>
      <c r="H13" s="22"/>
      <c r="I13" s="47"/>
    </row>
    <row r="14" spans="1:17" ht="16" thickBot="1" x14ac:dyDescent="0.4">
      <c r="A14" s="100" t="s">
        <v>48</v>
      </c>
      <c r="B14" s="103">
        <v>1000</v>
      </c>
      <c r="C14" s="103">
        <v>1000</v>
      </c>
      <c r="D14" s="103">
        <v>1000</v>
      </c>
      <c r="E14" s="103"/>
      <c r="F14" s="103"/>
      <c r="G14" s="21">
        <f>B14</f>
        <v>1000</v>
      </c>
      <c r="H14" s="22"/>
      <c r="I14" s="47"/>
    </row>
    <row r="15" spans="1:17" ht="15.5" x14ac:dyDescent="0.35">
      <c r="A15" s="99" t="str">
        <f>+Expenses!A17</f>
        <v>Exp married single Earning Mininum</v>
      </c>
      <c r="B15" s="20"/>
      <c r="C15" s="20"/>
      <c r="D15" s="20"/>
      <c r="E15" s="20">
        <f>Expenses!$B31</f>
        <v>1510</v>
      </c>
      <c r="F15" s="20">
        <f>Expenses!$B31</f>
        <v>1510</v>
      </c>
      <c r="G15" s="21"/>
      <c r="H15" s="22">
        <f>+Expenses!B31</f>
        <v>1510</v>
      </c>
      <c r="I15" s="47"/>
      <c r="K15" s="34"/>
      <c r="L15" s="33"/>
      <c r="Q15" s="11"/>
    </row>
    <row r="16" spans="1:17" ht="15.5" x14ac:dyDescent="0.35">
      <c r="A16" s="99" t="str">
        <f>Expenses!$D$17</f>
        <v>Exp married  single earning comfortable</v>
      </c>
      <c r="B16" s="20"/>
      <c r="C16" s="20"/>
      <c r="D16" s="20"/>
      <c r="E16" s="20">
        <f>Expenses!$E31</f>
        <v>1690</v>
      </c>
      <c r="F16" s="20">
        <f>Expenses!$E31</f>
        <v>1690</v>
      </c>
      <c r="G16" s="21"/>
      <c r="H16" s="22">
        <f>+Expenses!E31</f>
        <v>1690</v>
      </c>
      <c r="I16" s="47"/>
      <c r="K16" s="25"/>
      <c r="Q16" s="11"/>
    </row>
    <row r="17" spans="1:11" ht="16" thickBot="1" x14ac:dyDescent="0.4">
      <c r="A17" s="100" t="s">
        <v>6</v>
      </c>
      <c r="B17" s="20"/>
      <c r="C17" s="20"/>
      <c r="D17" s="20"/>
      <c r="E17" s="20">
        <v>1700</v>
      </c>
      <c r="F17" s="20">
        <v>1700</v>
      </c>
      <c r="G17" s="21"/>
      <c r="H17" s="22">
        <v>1700</v>
      </c>
      <c r="I17" s="47"/>
    </row>
    <row r="18" spans="1:11" ht="18.5" x14ac:dyDescent="0.35">
      <c r="A18" s="90" t="s">
        <v>20</v>
      </c>
      <c r="B18" s="93"/>
      <c r="C18" s="94"/>
      <c r="D18" s="94"/>
      <c r="E18" s="94"/>
      <c r="F18" s="94"/>
      <c r="G18" s="109"/>
      <c r="H18" s="110"/>
      <c r="I18" s="48"/>
      <c r="J18" s="79" t="s">
        <v>10</v>
      </c>
      <c r="K18" s="80"/>
    </row>
    <row r="19" spans="1:11" ht="15.5" x14ac:dyDescent="0.35">
      <c r="A19" s="99" t="s">
        <v>3</v>
      </c>
      <c r="B19" s="95">
        <f>(B6-B12)*12</f>
        <v>13764</v>
      </c>
      <c r="C19" s="57">
        <f t="shared" ref="C19:D19" si="1">(C6-C12)*12</f>
        <v>19056</v>
      </c>
      <c r="D19" s="57">
        <f t="shared" si="1"/>
        <v>23496</v>
      </c>
      <c r="E19" s="57">
        <f>(E6-E15)*12</f>
        <v>17268</v>
      </c>
      <c r="F19" s="57">
        <f>(F6-F15)*12</f>
        <v>23160</v>
      </c>
      <c r="G19" s="58">
        <f>($G$6-G12)*12</f>
        <v>29496</v>
      </c>
      <c r="H19" s="59">
        <f>($G$6-H15)*12</f>
        <v>23880</v>
      </c>
      <c r="I19" s="49"/>
      <c r="J19" s="81" t="s">
        <v>11</v>
      </c>
      <c r="K19" s="82"/>
    </row>
    <row r="20" spans="1:11" ht="15.5" x14ac:dyDescent="0.35">
      <c r="A20" s="99" t="s">
        <v>4</v>
      </c>
      <c r="B20" s="95">
        <f>(B6-B13)*12</f>
        <v>13164</v>
      </c>
      <c r="C20" s="57">
        <f t="shared" ref="C20:D20" si="2">(C6-C13)*12</f>
        <v>18456</v>
      </c>
      <c r="D20" s="57">
        <f t="shared" si="2"/>
        <v>22896</v>
      </c>
      <c r="E20" s="57">
        <f>(E6-E16)*12</f>
        <v>15108</v>
      </c>
      <c r="F20" s="57">
        <f>(F6-F16)*12</f>
        <v>21000</v>
      </c>
      <c r="G20" s="58">
        <f>($G$6-G13)*12</f>
        <v>28896</v>
      </c>
      <c r="H20" s="59">
        <f>($G$6-H16)*12</f>
        <v>21720</v>
      </c>
      <c r="I20" s="49"/>
      <c r="J20" s="81" t="s">
        <v>12</v>
      </c>
      <c r="K20" s="82"/>
    </row>
    <row r="21" spans="1:11" ht="16" thickBot="1" x14ac:dyDescent="0.4">
      <c r="A21" s="100" t="s">
        <v>5</v>
      </c>
      <c r="B21" s="96">
        <f>(B6-B14)*12</f>
        <v>14268</v>
      </c>
      <c r="C21" s="60">
        <f t="shared" ref="C21:D21" si="3">(C6-C14)*12</f>
        <v>19560</v>
      </c>
      <c r="D21" s="60">
        <f t="shared" si="3"/>
        <v>24000</v>
      </c>
      <c r="E21" s="60">
        <f>(E6-E17)*12</f>
        <v>14988</v>
      </c>
      <c r="F21" s="60">
        <f>(F6-F17)*12</f>
        <v>20880</v>
      </c>
      <c r="G21" s="61">
        <f>($G$6-G14)*12</f>
        <v>30000</v>
      </c>
      <c r="H21" s="62">
        <f>($G$6-H17)*12</f>
        <v>21600</v>
      </c>
      <c r="I21" s="49"/>
      <c r="J21" s="81" t="s">
        <v>16</v>
      </c>
      <c r="K21" s="82"/>
    </row>
    <row r="22" spans="1:11" ht="15.5" x14ac:dyDescent="0.35">
      <c r="A22" s="89" t="s">
        <v>50</v>
      </c>
      <c r="B22" s="63"/>
      <c r="C22" s="64"/>
      <c r="D22" s="64"/>
      <c r="E22" s="64"/>
      <c r="F22" s="64"/>
      <c r="G22" s="65"/>
      <c r="H22" s="66"/>
      <c r="I22" s="50"/>
      <c r="J22" s="81" t="s">
        <v>39</v>
      </c>
      <c r="K22" s="82"/>
    </row>
    <row r="23" spans="1:11" ht="15.5" x14ac:dyDescent="0.35">
      <c r="A23" s="99" t="s">
        <v>3</v>
      </c>
      <c r="B23" s="67">
        <f>B19*$K$10</f>
        <v>1114884</v>
      </c>
      <c r="C23" s="67">
        <f>C19*$K$10</f>
        <v>1543536</v>
      </c>
      <c r="D23" s="67">
        <f>D19*$K$10</f>
        <v>1903176</v>
      </c>
      <c r="E23" s="67">
        <f>E19*$K$10</f>
        <v>1398708</v>
      </c>
      <c r="F23" s="67">
        <f>F19*$K$10</f>
        <v>1875960</v>
      </c>
      <c r="G23" s="68">
        <f>G19*$K$10</f>
        <v>2389176</v>
      </c>
      <c r="H23" s="69">
        <f>H19*$K$10</f>
        <v>1934280</v>
      </c>
      <c r="I23" s="51"/>
    </row>
    <row r="24" spans="1:11" ht="15.5" x14ac:dyDescent="0.35">
      <c r="A24" s="99" t="s">
        <v>4</v>
      </c>
      <c r="B24" s="67">
        <f>B20*$K$10</f>
        <v>1066284</v>
      </c>
      <c r="C24" s="67">
        <f>C20*$K$10</f>
        <v>1494936</v>
      </c>
      <c r="D24" s="67">
        <f>D20*$K$10</f>
        <v>1854576</v>
      </c>
      <c r="E24" s="67">
        <f>E20*$K$10</f>
        <v>1223748</v>
      </c>
      <c r="F24" s="67">
        <f>F20*$K$10</f>
        <v>1701000</v>
      </c>
      <c r="G24" s="68">
        <f>G20*$K$10</f>
        <v>2340576</v>
      </c>
      <c r="H24" s="69">
        <f>H20*$K$10</f>
        <v>1759320</v>
      </c>
      <c r="I24" s="51"/>
    </row>
    <row r="25" spans="1:11" ht="16" thickBot="1" x14ac:dyDescent="0.4">
      <c r="A25" s="100" t="s">
        <v>5</v>
      </c>
      <c r="B25" s="70">
        <f>B21*$K$10</f>
        <v>1155708</v>
      </c>
      <c r="C25" s="70">
        <f>C21*$K$10</f>
        <v>1584360</v>
      </c>
      <c r="D25" s="70">
        <f>D21*$K$10</f>
        <v>1944000</v>
      </c>
      <c r="E25" s="70">
        <f>E21*$K$10</f>
        <v>1214028</v>
      </c>
      <c r="F25" s="70">
        <f>F21*$K$10</f>
        <v>1691280</v>
      </c>
      <c r="G25" s="71">
        <f>G21*$K$10</f>
        <v>2430000</v>
      </c>
      <c r="H25" s="72">
        <f>H21*$K$10</f>
        <v>1749600</v>
      </c>
      <c r="I25" s="51"/>
    </row>
    <row r="26" spans="1:11" ht="18.5" x14ac:dyDescent="0.35">
      <c r="A26" s="92" t="s">
        <v>8</v>
      </c>
      <c r="B26" s="73"/>
      <c r="C26" s="74"/>
      <c r="D26" s="74"/>
      <c r="E26" s="74"/>
      <c r="F26" s="74"/>
      <c r="G26" s="75"/>
      <c r="H26" s="76"/>
      <c r="I26" s="52"/>
    </row>
    <row r="27" spans="1:11" ht="15.5" x14ac:dyDescent="0.35">
      <c r="A27" s="99" t="s">
        <v>17</v>
      </c>
      <c r="B27" s="77">
        <f>MAX(B23:B25)</f>
        <v>1155708</v>
      </c>
      <c r="C27" s="77">
        <f t="shared" ref="C27:D27" si="4">MAX(C23:C25)</f>
        <v>1584360</v>
      </c>
      <c r="D27" s="77">
        <f t="shared" si="4"/>
        <v>1944000</v>
      </c>
      <c r="E27" s="77">
        <f>MAX(E23:E25)</f>
        <v>1398708</v>
      </c>
      <c r="F27" s="77">
        <f>MAX(F23:F25)</f>
        <v>1875960</v>
      </c>
      <c r="G27" s="68">
        <f>MAX(G23:G25)</f>
        <v>2430000</v>
      </c>
      <c r="H27" s="69">
        <f>MAX(H23:H25)</f>
        <v>1934280</v>
      </c>
      <c r="I27" s="51"/>
    </row>
    <row r="28" spans="1:11" ht="16" thickBot="1" x14ac:dyDescent="0.4">
      <c r="A28" s="100" t="s">
        <v>18</v>
      </c>
      <c r="B28" s="78">
        <f t="shared" ref="B28:H28" si="5">MIN(B23:B25)</f>
        <v>1066284</v>
      </c>
      <c r="C28" s="78">
        <f t="shared" si="5"/>
        <v>1494936</v>
      </c>
      <c r="D28" s="78">
        <f t="shared" si="5"/>
        <v>1854576</v>
      </c>
      <c r="E28" s="78">
        <f t="shared" si="5"/>
        <v>1214028</v>
      </c>
      <c r="F28" s="78">
        <f t="shared" si="5"/>
        <v>1691280</v>
      </c>
      <c r="G28" s="71">
        <f t="shared" si="5"/>
        <v>2340576</v>
      </c>
      <c r="H28" s="72">
        <f t="shared" si="5"/>
        <v>1749600</v>
      </c>
      <c r="I28" s="51"/>
    </row>
    <row r="29" spans="1:11" x14ac:dyDescent="0.35">
      <c r="B29" s="9"/>
      <c r="C29" s="9"/>
      <c r="D29" s="9"/>
      <c r="E29" s="9"/>
      <c r="F29" s="9"/>
      <c r="G29" s="10"/>
      <c r="H29" s="10"/>
      <c r="I29" s="10"/>
      <c r="K29" t="s">
        <v>19</v>
      </c>
    </row>
  </sheetData>
  <sheetProtection sheet="1" formatCells="0" formatColumns="0" formatRows="0"/>
  <protectedRanges>
    <protectedRange algorithmName="SHA-512" hashValue="q5avbIbUjYhs9ofoIJQ1eChVQud8E96e+kxKn3wV4gi72Q7f/fdtJTJVi0bJyjCq2Gu77Unna8UmN/RtTn2Iag==" saltValue="xARGW5V5di8sc42Z0yglRA==" spinCount="100000" sqref="B6:I6" name="Range1"/>
  </protectedRanges>
  <mergeCells count="16">
    <mergeCell ref="J6:K6"/>
    <mergeCell ref="J9:J10"/>
    <mergeCell ref="J18:K18"/>
    <mergeCell ref="J19:K19"/>
    <mergeCell ref="J20:K20"/>
    <mergeCell ref="J21:K21"/>
    <mergeCell ref="J22:K22"/>
    <mergeCell ref="B2:F2"/>
    <mergeCell ref="B4:D4"/>
    <mergeCell ref="E4:F4"/>
    <mergeCell ref="B11:F11"/>
    <mergeCell ref="G5:H5"/>
    <mergeCell ref="G6:H6"/>
    <mergeCell ref="G7:H7"/>
    <mergeCell ref="B26:F26"/>
    <mergeCell ref="B22:F2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C2EC-0A23-4F15-9AEE-DD8E616847A6}">
  <dimension ref="A1:E34"/>
  <sheetViews>
    <sheetView zoomScale="94" zoomScaleNormal="85" workbookViewId="0">
      <selection activeCell="A17" sqref="A17"/>
    </sheetView>
  </sheetViews>
  <sheetFormatPr defaultRowHeight="14.5" x14ac:dyDescent="0.35"/>
  <cols>
    <col min="1" max="1" width="31.26953125" customWidth="1"/>
    <col min="2" max="2" width="15.81640625" customWidth="1"/>
    <col min="4" max="4" width="23.453125" customWidth="1"/>
    <col min="5" max="5" width="15.7265625" customWidth="1"/>
  </cols>
  <sheetData>
    <row r="1" spans="1:5" x14ac:dyDescent="0.35">
      <c r="A1" s="5" t="s">
        <v>45</v>
      </c>
      <c r="B1" s="6" t="s">
        <v>1</v>
      </c>
      <c r="D1" s="5" t="s">
        <v>47</v>
      </c>
      <c r="E1" s="6" t="s">
        <v>1</v>
      </c>
    </row>
    <row r="2" spans="1:5" x14ac:dyDescent="0.35">
      <c r="A2" s="7" t="s">
        <v>0</v>
      </c>
      <c r="B2" s="16">
        <v>700</v>
      </c>
      <c r="D2" s="7" t="s">
        <v>0</v>
      </c>
      <c r="E2" s="17">
        <v>700</v>
      </c>
    </row>
    <row r="3" spans="1:5" x14ac:dyDescent="0.35">
      <c r="A3" s="7" t="s">
        <v>27</v>
      </c>
      <c r="B3" s="16">
        <v>100</v>
      </c>
      <c r="D3" s="7" t="s">
        <v>27</v>
      </c>
      <c r="E3" s="17">
        <v>100</v>
      </c>
    </row>
    <row r="4" spans="1:5" x14ac:dyDescent="0.35">
      <c r="A4" s="7" t="s">
        <v>28</v>
      </c>
      <c r="B4" s="16">
        <v>10</v>
      </c>
      <c r="D4" s="7" t="s">
        <v>28</v>
      </c>
      <c r="E4" s="17">
        <v>10</v>
      </c>
    </row>
    <row r="5" spans="1:5" x14ac:dyDescent="0.35">
      <c r="A5" s="7" t="s">
        <v>30</v>
      </c>
      <c r="B5" s="16">
        <v>120</v>
      </c>
      <c r="D5" s="7" t="s">
        <v>30</v>
      </c>
      <c r="E5" s="17">
        <v>150</v>
      </c>
    </row>
    <row r="6" spans="1:5" x14ac:dyDescent="0.35">
      <c r="A6" s="7" t="s">
        <v>31</v>
      </c>
      <c r="B6" s="16">
        <v>30</v>
      </c>
      <c r="D6" s="7" t="s">
        <v>31</v>
      </c>
      <c r="E6" s="17">
        <v>50</v>
      </c>
    </row>
    <row r="7" spans="1:5" x14ac:dyDescent="0.35">
      <c r="A7" s="7" t="s">
        <v>29</v>
      </c>
      <c r="B7" s="16">
        <v>15</v>
      </c>
      <c r="D7" s="7" t="s">
        <v>29</v>
      </c>
      <c r="E7" s="17">
        <v>15</v>
      </c>
    </row>
    <row r="8" spans="1:5" x14ac:dyDescent="0.35">
      <c r="A8" s="7" t="s">
        <v>26</v>
      </c>
      <c r="B8" s="16">
        <v>17</v>
      </c>
      <c r="D8" s="7" t="s">
        <v>26</v>
      </c>
      <c r="E8" s="17">
        <v>17</v>
      </c>
    </row>
    <row r="9" spans="1:5" x14ac:dyDescent="0.35">
      <c r="A9" s="7" t="s">
        <v>32</v>
      </c>
      <c r="B9" s="16">
        <v>50</v>
      </c>
      <c r="D9" s="7" t="s">
        <v>32</v>
      </c>
      <c r="E9" s="17">
        <v>50</v>
      </c>
    </row>
    <row r="10" spans="1:5" x14ac:dyDescent="0.35">
      <c r="A10" s="7"/>
      <c r="B10" s="16"/>
      <c r="D10" s="7"/>
      <c r="E10" s="17"/>
    </row>
    <row r="11" spans="1:5" x14ac:dyDescent="0.35">
      <c r="A11" s="7"/>
      <c r="B11" s="16"/>
      <c r="D11" s="7"/>
      <c r="E11" s="17"/>
    </row>
    <row r="12" spans="1:5" x14ac:dyDescent="0.35">
      <c r="A12" s="7"/>
      <c r="B12" s="16"/>
      <c r="D12" s="7"/>
      <c r="E12" s="17"/>
    </row>
    <row r="13" spans="1:5" x14ac:dyDescent="0.35">
      <c r="A13" s="7"/>
      <c r="B13" s="16">
        <f>SUM(B2:B12)</f>
        <v>1042</v>
      </c>
      <c r="D13" s="7"/>
      <c r="E13" s="17">
        <f t="shared" ref="E13" si="0">SUM(E2:E12)</f>
        <v>1092</v>
      </c>
    </row>
    <row r="17" spans="1:5" ht="29" x14ac:dyDescent="0.35">
      <c r="A17" s="5" t="s">
        <v>46</v>
      </c>
      <c r="B17" s="6" t="s">
        <v>1</v>
      </c>
      <c r="D17" s="87" t="s">
        <v>49</v>
      </c>
      <c r="E17" s="6"/>
    </row>
    <row r="18" spans="1:5" x14ac:dyDescent="0.35">
      <c r="A18" s="7" t="s">
        <v>0</v>
      </c>
      <c r="B18" s="17">
        <v>1000</v>
      </c>
      <c r="D18" s="7" t="s">
        <v>0</v>
      </c>
      <c r="E18" s="17">
        <v>1000</v>
      </c>
    </row>
    <row r="19" spans="1:5" x14ac:dyDescent="0.35">
      <c r="A19" s="7" t="s">
        <v>27</v>
      </c>
      <c r="B19" s="17">
        <v>100</v>
      </c>
      <c r="D19" s="7" t="s">
        <v>27</v>
      </c>
      <c r="E19" s="17">
        <v>100</v>
      </c>
    </row>
    <row r="20" spans="1:5" x14ac:dyDescent="0.35">
      <c r="A20" s="7" t="s">
        <v>28</v>
      </c>
      <c r="B20" s="17">
        <v>30</v>
      </c>
      <c r="D20" s="7" t="s">
        <v>28</v>
      </c>
      <c r="E20" s="17">
        <v>30</v>
      </c>
    </row>
    <row r="21" spans="1:5" x14ac:dyDescent="0.35">
      <c r="A21" s="7" t="s">
        <v>29</v>
      </c>
      <c r="B21" s="17">
        <v>30</v>
      </c>
      <c r="D21" s="7" t="s">
        <v>29</v>
      </c>
      <c r="E21" s="17">
        <v>30</v>
      </c>
    </row>
    <row r="22" spans="1:5" x14ac:dyDescent="0.35">
      <c r="A22" s="7" t="s">
        <v>30</v>
      </c>
      <c r="B22" s="17">
        <v>120</v>
      </c>
      <c r="D22" s="7" t="s">
        <v>30</v>
      </c>
      <c r="E22" s="17">
        <v>150</v>
      </c>
    </row>
    <row r="23" spans="1:5" x14ac:dyDescent="0.35">
      <c r="A23" s="7" t="s">
        <v>31</v>
      </c>
      <c r="B23" s="17">
        <v>50</v>
      </c>
      <c r="D23" s="7" t="s">
        <v>31</v>
      </c>
      <c r="E23" s="17">
        <v>100</v>
      </c>
    </row>
    <row r="24" spans="1:5" x14ac:dyDescent="0.35">
      <c r="A24" s="7" t="s">
        <v>2</v>
      </c>
      <c r="B24" s="17">
        <v>50</v>
      </c>
      <c r="D24" s="7" t="s">
        <v>2</v>
      </c>
      <c r="E24" s="17">
        <v>100</v>
      </c>
    </row>
    <row r="25" spans="1:5" x14ac:dyDescent="0.35">
      <c r="A25" s="7" t="s">
        <v>15</v>
      </c>
      <c r="B25" s="17">
        <v>60</v>
      </c>
      <c r="D25" s="7" t="s">
        <v>15</v>
      </c>
      <c r="E25" s="17">
        <v>60</v>
      </c>
    </row>
    <row r="26" spans="1:5" x14ac:dyDescent="0.35">
      <c r="A26" s="7" t="s">
        <v>26</v>
      </c>
      <c r="B26" s="17">
        <v>20</v>
      </c>
      <c r="D26" s="7" t="s">
        <v>26</v>
      </c>
      <c r="E26" s="17">
        <v>20</v>
      </c>
    </row>
    <row r="27" spans="1:5" x14ac:dyDescent="0.35">
      <c r="A27" s="7" t="s">
        <v>32</v>
      </c>
      <c r="B27" s="17">
        <v>50</v>
      </c>
      <c r="D27" s="7" t="s">
        <v>32</v>
      </c>
      <c r="E27" s="17">
        <v>100</v>
      </c>
    </row>
    <row r="28" spans="1:5" x14ac:dyDescent="0.35">
      <c r="A28" s="7"/>
      <c r="B28" s="17"/>
      <c r="D28" s="7"/>
      <c r="E28" s="17"/>
    </row>
    <row r="29" spans="1:5" x14ac:dyDescent="0.35">
      <c r="A29" s="7"/>
      <c r="B29" s="17"/>
      <c r="D29" s="7"/>
      <c r="E29" s="17"/>
    </row>
    <row r="30" spans="1:5" x14ac:dyDescent="0.35">
      <c r="A30" s="7"/>
      <c r="B30" s="17"/>
      <c r="D30" s="7"/>
      <c r="E30" s="17"/>
    </row>
    <row r="31" spans="1:5" x14ac:dyDescent="0.35">
      <c r="A31" s="7"/>
      <c r="B31" s="17">
        <f>SUM(B18:B27)</f>
        <v>1510</v>
      </c>
      <c r="D31" s="7"/>
      <c r="E31" s="17">
        <f>SUM(E18:E27)</f>
        <v>1690</v>
      </c>
    </row>
    <row r="32" spans="1:5" x14ac:dyDescent="0.35">
      <c r="B32" s="18"/>
      <c r="E32" s="18"/>
    </row>
    <row r="33" spans="1:5" x14ac:dyDescent="0.35">
      <c r="A33" s="8" t="s">
        <v>9</v>
      </c>
      <c r="B33" s="19">
        <f>+B31-B13</f>
        <v>468</v>
      </c>
      <c r="D33" s="8" t="s">
        <v>9</v>
      </c>
      <c r="E33" s="19">
        <f>+E31-E13</f>
        <v>598</v>
      </c>
    </row>
    <row r="34" spans="1:5" x14ac:dyDescent="0.35">
      <c r="B3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JERIM</dc:creator>
  <cp:lastModifiedBy>JERIM</cp:lastModifiedBy>
  <dcterms:created xsi:type="dcterms:W3CDTF">2022-03-20T10:31:41Z</dcterms:created>
  <dcterms:modified xsi:type="dcterms:W3CDTF">2022-09-16T11:59:40Z</dcterms:modified>
</cp:coreProperties>
</file>